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017\1.Výběrová řízení\1.VŘ vypsaná\VŘ Pasáž\"/>
    </mc:Choice>
  </mc:AlternateContent>
  <bookViews>
    <workbookView xWindow="0" yWindow="0" windowWidth="15528" windowHeight="6672"/>
  </bookViews>
  <sheets>
    <sheet name="Rekapitulace stavby" sheetId="1" r:id="rId1"/>
    <sheet name="01 - SO 01 Rekonstrulce p..." sheetId="2" r:id="rId2"/>
    <sheet name="02 - SO 02 Demolice" sheetId="3" r:id="rId3"/>
    <sheet name="Pokyny pro vyplnění" sheetId="4" r:id="rId4"/>
  </sheets>
  <definedNames>
    <definedName name="_xlnm._FilterDatabase" localSheetId="1" hidden="1">'01 - SO 01 Rekonstrulce p...'!$C$116:$K$2947</definedName>
    <definedName name="_xlnm._FilterDatabase" localSheetId="2" hidden="1">'02 - SO 02 Demolice'!$C$81:$K$107</definedName>
    <definedName name="_xlnm.Print_Titles" localSheetId="1">'01 - SO 01 Rekonstrulce p...'!$116:$116</definedName>
    <definedName name="_xlnm.Print_Titles" localSheetId="2">'02 - SO 02 Demolice'!$81:$81</definedName>
    <definedName name="_xlnm.Print_Titles" localSheetId="0">'Rekapitulace stavby'!$52:$52</definedName>
    <definedName name="_xlnm.Print_Area" localSheetId="1">'01 - SO 01 Rekonstrulce p...'!$C$4:$J$39,'01 - SO 01 Rekonstrulce p...'!$C$45:$J$98,'01 - SO 01 Rekonstrulce p...'!$C$104:$K$2947</definedName>
    <definedName name="_xlnm.Print_Area" localSheetId="2">'02 - SO 02 Demolice'!$C$4:$J$39,'02 - SO 02 Demolice'!$C$45:$J$63,'02 - SO 02 Demolice'!$C$69:$K$107</definedName>
    <definedName name="_xlnm.Print_Area" localSheetId="3">'Pokyny pro vyplnění'!$B$2:$K$71,'Pokyny pro vyplnění'!$B$74:$K$118,'Pokyny pro vyplnění'!$B$121:$K$190,'Pokyny pro vyplnění'!$B$198:$K$218</definedName>
    <definedName name="_xlnm.Print_Area" localSheetId="0">'Rekapitulace stavby'!$D$4:$AO$36,'Rekapitulace stavby'!$C$42:$AQ$57</definedName>
  </definedNames>
  <calcPr calcId="152511"/>
</workbook>
</file>

<file path=xl/calcChain.xml><?xml version="1.0" encoding="utf-8"?>
<calcChain xmlns="http://schemas.openxmlformats.org/spreadsheetml/2006/main">
  <c r="J37" i="3" l="1"/>
  <c r="J36" i="3"/>
  <c r="AY56" i="1"/>
  <c r="J35" i="3"/>
  <c r="AX56" i="1"/>
  <c r="BI105" i="3"/>
  <c r="BH105" i="3"/>
  <c r="BG105" i="3"/>
  <c r="BF105" i="3"/>
  <c r="T105" i="3"/>
  <c r="R105" i="3"/>
  <c r="P105" i="3"/>
  <c r="BI102" i="3"/>
  <c r="BH102" i="3"/>
  <c r="BG102" i="3"/>
  <c r="BF102" i="3"/>
  <c r="T102" i="3"/>
  <c r="R102" i="3"/>
  <c r="P102" i="3"/>
  <c r="BI98" i="3"/>
  <c r="BH98" i="3"/>
  <c r="BG98" i="3"/>
  <c r="BF98" i="3"/>
  <c r="T98" i="3"/>
  <c r="R98" i="3"/>
  <c r="P98" i="3"/>
  <c r="BI95" i="3"/>
  <c r="BH95" i="3"/>
  <c r="BG95" i="3"/>
  <c r="BF95" i="3"/>
  <c r="T95" i="3"/>
  <c r="R95" i="3"/>
  <c r="P95" i="3"/>
  <c r="BI89" i="3"/>
  <c r="BH89" i="3"/>
  <c r="BG89" i="3"/>
  <c r="BF89" i="3"/>
  <c r="T89" i="3"/>
  <c r="R89" i="3"/>
  <c r="P89" i="3"/>
  <c r="BI85" i="3"/>
  <c r="BH85" i="3"/>
  <c r="BG85" i="3"/>
  <c r="BF85" i="3"/>
  <c r="T85" i="3"/>
  <c r="R85" i="3"/>
  <c r="P85" i="3"/>
  <c r="F76" i="3"/>
  <c r="E74" i="3"/>
  <c r="F52" i="3"/>
  <c r="E50" i="3"/>
  <c r="J24" i="3"/>
  <c r="E24" i="3"/>
  <c r="J79" i="3"/>
  <c r="J23" i="3"/>
  <c r="J21" i="3"/>
  <c r="E21" i="3"/>
  <c r="J78" i="3"/>
  <c r="J20" i="3"/>
  <c r="J18" i="3"/>
  <c r="E18" i="3"/>
  <c r="F55" i="3"/>
  <c r="J17" i="3"/>
  <c r="J15" i="3"/>
  <c r="E15" i="3"/>
  <c r="F54" i="3"/>
  <c r="J14" i="3"/>
  <c r="J12" i="3"/>
  <c r="J76" i="3"/>
  <c r="E7" i="3"/>
  <c r="E72" i="3" s="1"/>
  <c r="J37" i="2"/>
  <c r="J36" i="2"/>
  <c r="AY55" i="1"/>
  <c r="J35" i="2"/>
  <c r="AX55" i="1" s="1"/>
  <c r="BI2946" i="2"/>
  <c r="BH2946" i="2"/>
  <c r="BG2946" i="2"/>
  <c r="BF2946" i="2"/>
  <c r="T2946" i="2"/>
  <c r="T2945" i="2"/>
  <c r="R2946" i="2"/>
  <c r="R2945" i="2" s="1"/>
  <c r="P2946" i="2"/>
  <c r="P2945" i="2"/>
  <c r="BI2943" i="2"/>
  <c r="BH2943" i="2"/>
  <c r="BG2943" i="2"/>
  <c r="BF2943" i="2"/>
  <c r="T2943" i="2"/>
  <c r="T2942" i="2" s="1"/>
  <c r="T2941" i="2" s="1"/>
  <c r="R2943" i="2"/>
  <c r="R2942" i="2" s="1"/>
  <c r="R2941" i="2" s="1"/>
  <c r="P2943" i="2"/>
  <c r="P2942" i="2"/>
  <c r="P2941" i="2" s="1"/>
  <c r="BI2938" i="2"/>
  <c r="BH2938" i="2"/>
  <c r="BG2938" i="2"/>
  <c r="BF2938" i="2"/>
  <c r="T2938" i="2"/>
  <c r="R2938" i="2"/>
  <c r="P2938" i="2"/>
  <c r="BI2935" i="2"/>
  <c r="BH2935" i="2"/>
  <c r="BG2935" i="2"/>
  <c r="BF2935" i="2"/>
  <c r="T2935" i="2"/>
  <c r="R2935" i="2"/>
  <c r="P2935" i="2"/>
  <c r="BI2932" i="2"/>
  <c r="BH2932" i="2"/>
  <c r="BG2932" i="2"/>
  <c r="BF2932" i="2"/>
  <c r="T2932" i="2"/>
  <c r="R2932" i="2"/>
  <c r="P2932" i="2"/>
  <c r="BI2929" i="2"/>
  <c r="BH2929" i="2"/>
  <c r="BG2929" i="2"/>
  <c r="BF2929" i="2"/>
  <c r="T2929" i="2"/>
  <c r="R2929" i="2"/>
  <c r="P2929" i="2"/>
  <c r="BI2925" i="2"/>
  <c r="BH2925" i="2"/>
  <c r="BG2925" i="2"/>
  <c r="BF2925" i="2"/>
  <c r="T2925" i="2"/>
  <c r="R2925" i="2"/>
  <c r="P2925" i="2"/>
  <c r="BI2922" i="2"/>
  <c r="BH2922" i="2"/>
  <c r="BG2922" i="2"/>
  <c r="BF2922" i="2"/>
  <c r="T2922" i="2"/>
  <c r="R2922" i="2"/>
  <c r="P2922" i="2"/>
  <c r="BI2919" i="2"/>
  <c r="BH2919" i="2"/>
  <c r="BG2919" i="2"/>
  <c r="BF2919" i="2"/>
  <c r="T2919" i="2"/>
  <c r="R2919" i="2"/>
  <c r="P2919" i="2"/>
  <c r="BI2916" i="2"/>
  <c r="BH2916" i="2"/>
  <c r="BG2916" i="2"/>
  <c r="BF2916" i="2"/>
  <c r="T2916" i="2"/>
  <c r="R2916" i="2"/>
  <c r="P2916" i="2"/>
  <c r="BI2911" i="2"/>
  <c r="BH2911" i="2"/>
  <c r="BG2911" i="2"/>
  <c r="BF2911" i="2"/>
  <c r="T2911" i="2"/>
  <c r="R2911" i="2"/>
  <c r="P2911" i="2"/>
  <c r="BI2907" i="2"/>
  <c r="BH2907" i="2"/>
  <c r="BG2907" i="2"/>
  <c r="BF2907" i="2"/>
  <c r="T2907" i="2"/>
  <c r="R2907" i="2"/>
  <c r="P2907" i="2"/>
  <c r="BI2903" i="2"/>
  <c r="BH2903" i="2"/>
  <c r="BG2903" i="2"/>
  <c r="BF2903" i="2"/>
  <c r="T2903" i="2"/>
  <c r="R2903" i="2"/>
  <c r="P2903" i="2"/>
  <c r="BI2899" i="2"/>
  <c r="BH2899" i="2"/>
  <c r="BG2899" i="2"/>
  <c r="BF2899" i="2"/>
  <c r="T2899" i="2"/>
  <c r="R2899" i="2"/>
  <c r="P2899" i="2"/>
  <c r="BI2895" i="2"/>
  <c r="BH2895" i="2"/>
  <c r="BG2895" i="2"/>
  <c r="BF2895" i="2"/>
  <c r="T2895" i="2"/>
  <c r="R2895" i="2"/>
  <c r="P2895" i="2"/>
  <c r="BI2892" i="2"/>
  <c r="BH2892" i="2"/>
  <c r="BG2892" i="2"/>
  <c r="BF2892" i="2"/>
  <c r="T2892" i="2"/>
  <c r="R2892" i="2"/>
  <c r="P2892" i="2"/>
  <c r="BI2887" i="2"/>
  <c r="BH2887" i="2"/>
  <c r="BG2887" i="2"/>
  <c r="BF2887" i="2"/>
  <c r="T2887" i="2"/>
  <c r="R2887" i="2"/>
  <c r="P2887" i="2"/>
  <c r="BI2879" i="2"/>
  <c r="BH2879" i="2"/>
  <c r="BG2879" i="2"/>
  <c r="BF2879" i="2"/>
  <c r="T2879" i="2"/>
  <c r="R2879" i="2"/>
  <c r="P2879" i="2"/>
  <c r="BI2875" i="2"/>
  <c r="BH2875" i="2"/>
  <c r="BG2875" i="2"/>
  <c r="BF2875" i="2"/>
  <c r="T2875" i="2"/>
  <c r="R2875" i="2"/>
  <c r="P2875" i="2"/>
  <c r="BI2865" i="2"/>
  <c r="BH2865" i="2"/>
  <c r="BG2865" i="2"/>
  <c r="BF2865" i="2"/>
  <c r="T2865" i="2"/>
  <c r="R2865" i="2"/>
  <c r="P2865" i="2"/>
  <c r="BI2861" i="2"/>
  <c r="BH2861" i="2"/>
  <c r="BG2861" i="2"/>
  <c r="BF2861" i="2"/>
  <c r="T2861" i="2"/>
  <c r="R2861" i="2"/>
  <c r="P2861" i="2"/>
  <c r="BI2857" i="2"/>
  <c r="BH2857" i="2"/>
  <c r="BG2857" i="2"/>
  <c r="BF2857" i="2"/>
  <c r="T2857" i="2"/>
  <c r="R2857" i="2"/>
  <c r="P2857" i="2"/>
  <c r="BI2848" i="2"/>
  <c r="BH2848" i="2"/>
  <c r="BG2848" i="2"/>
  <c r="BF2848" i="2"/>
  <c r="T2848" i="2"/>
  <c r="R2848" i="2"/>
  <c r="P2848" i="2"/>
  <c r="BI2844" i="2"/>
  <c r="BH2844" i="2"/>
  <c r="BG2844" i="2"/>
  <c r="BF2844" i="2"/>
  <c r="T2844" i="2"/>
  <c r="R2844" i="2"/>
  <c r="P2844" i="2"/>
  <c r="BI2841" i="2"/>
  <c r="BH2841" i="2"/>
  <c r="BG2841" i="2"/>
  <c r="BF2841" i="2"/>
  <c r="T2841" i="2"/>
  <c r="R2841" i="2"/>
  <c r="P2841" i="2"/>
  <c r="BI2836" i="2"/>
  <c r="BH2836" i="2"/>
  <c r="BG2836" i="2"/>
  <c r="BF2836" i="2"/>
  <c r="T2836" i="2"/>
  <c r="R2836" i="2"/>
  <c r="P2836" i="2"/>
  <c r="BI2830" i="2"/>
  <c r="BH2830" i="2"/>
  <c r="BG2830" i="2"/>
  <c r="BF2830" i="2"/>
  <c r="T2830" i="2"/>
  <c r="R2830" i="2"/>
  <c r="P2830" i="2"/>
  <c r="BI2824" i="2"/>
  <c r="BH2824" i="2"/>
  <c r="BG2824" i="2"/>
  <c r="BF2824" i="2"/>
  <c r="T2824" i="2"/>
  <c r="R2824" i="2"/>
  <c r="P2824" i="2"/>
  <c r="BI2819" i="2"/>
  <c r="BH2819" i="2"/>
  <c r="BG2819" i="2"/>
  <c r="BF2819" i="2"/>
  <c r="T2819" i="2"/>
  <c r="R2819" i="2"/>
  <c r="P2819" i="2"/>
  <c r="BI2813" i="2"/>
  <c r="BH2813" i="2"/>
  <c r="BG2813" i="2"/>
  <c r="BF2813" i="2"/>
  <c r="T2813" i="2"/>
  <c r="R2813" i="2"/>
  <c r="P2813" i="2"/>
  <c r="BI2805" i="2"/>
  <c r="BH2805" i="2"/>
  <c r="BG2805" i="2"/>
  <c r="BF2805" i="2"/>
  <c r="T2805" i="2"/>
  <c r="R2805" i="2"/>
  <c r="P2805" i="2"/>
  <c r="BI2781" i="2"/>
  <c r="BH2781" i="2"/>
  <c r="BG2781" i="2"/>
  <c r="BF2781" i="2"/>
  <c r="T2781" i="2"/>
  <c r="R2781" i="2"/>
  <c r="P2781" i="2"/>
  <c r="BI2777" i="2"/>
  <c r="BH2777" i="2"/>
  <c r="BG2777" i="2"/>
  <c r="BF2777" i="2"/>
  <c r="T2777" i="2"/>
  <c r="R2777" i="2"/>
  <c r="P2777" i="2"/>
  <c r="BI2773" i="2"/>
  <c r="BH2773" i="2"/>
  <c r="BG2773" i="2"/>
  <c r="BF2773" i="2"/>
  <c r="T2773" i="2"/>
  <c r="R2773" i="2"/>
  <c r="P2773" i="2"/>
  <c r="BI2771" i="2"/>
  <c r="BH2771" i="2"/>
  <c r="BG2771" i="2"/>
  <c r="BF2771" i="2"/>
  <c r="T2771" i="2"/>
  <c r="R2771" i="2"/>
  <c r="P2771" i="2"/>
  <c r="BI2767" i="2"/>
  <c r="BH2767" i="2"/>
  <c r="BG2767" i="2"/>
  <c r="BF2767" i="2"/>
  <c r="T2767" i="2"/>
  <c r="R2767" i="2"/>
  <c r="P2767" i="2"/>
  <c r="BI2765" i="2"/>
  <c r="BH2765" i="2"/>
  <c r="BG2765" i="2"/>
  <c r="BF2765" i="2"/>
  <c r="T2765" i="2"/>
  <c r="R2765" i="2"/>
  <c r="P2765" i="2"/>
  <c r="BI2760" i="2"/>
  <c r="BH2760" i="2"/>
  <c r="BG2760" i="2"/>
  <c r="BF2760" i="2"/>
  <c r="T2760" i="2"/>
  <c r="R2760" i="2"/>
  <c r="P2760" i="2"/>
  <c r="BI2756" i="2"/>
  <c r="BH2756" i="2"/>
  <c r="BG2756" i="2"/>
  <c r="BF2756" i="2"/>
  <c r="T2756" i="2"/>
  <c r="R2756" i="2"/>
  <c r="P2756" i="2"/>
  <c r="BI2749" i="2"/>
  <c r="BH2749" i="2"/>
  <c r="BG2749" i="2"/>
  <c r="BF2749" i="2"/>
  <c r="T2749" i="2"/>
  <c r="R2749" i="2"/>
  <c r="P2749" i="2"/>
  <c r="BI2745" i="2"/>
  <c r="BH2745" i="2"/>
  <c r="BG2745" i="2"/>
  <c r="BF2745" i="2"/>
  <c r="T2745" i="2"/>
  <c r="R2745" i="2"/>
  <c r="P2745" i="2"/>
  <c r="BI2739" i="2"/>
  <c r="BH2739" i="2"/>
  <c r="BG2739" i="2"/>
  <c r="BF2739" i="2"/>
  <c r="T2739" i="2"/>
  <c r="R2739" i="2"/>
  <c r="P2739" i="2"/>
  <c r="BI2735" i="2"/>
  <c r="BH2735" i="2"/>
  <c r="BG2735" i="2"/>
  <c r="BF2735" i="2"/>
  <c r="T2735" i="2"/>
  <c r="R2735" i="2"/>
  <c r="P2735" i="2"/>
  <c r="BI2733" i="2"/>
  <c r="BH2733" i="2"/>
  <c r="BG2733" i="2"/>
  <c r="BF2733" i="2"/>
  <c r="T2733" i="2"/>
  <c r="R2733" i="2"/>
  <c r="P2733" i="2"/>
  <c r="BI2731" i="2"/>
  <c r="BH2731" i="2"/>
  <c r="BG2731" i="2"/>
  <c r="BF2731" i="2"/>
  <c r="T2731" i="2"/>
  <c r="R2731" i="2"/>
  <c r="P2731" i="2"/>
  <c r="BI2729" i="2"/>
  <c r="BH2729" i="2"/>
  <c r="BG2729" i="2"/>
  <c r="BF2729" i="2"/>
  <c r="T2729" i="2"/>
  <c r="R2729" i="2"/>
  <c r="P2729" i="2"/>
  <c r="BI2727" i="2"/>
  <c r="BH2727" i="2"/>
  <c r="BG2727" i="2"/>
  <c r="BF2727" i="2"/>
  <c r="T2727" i="2"/>
  <c r="R2727" i="2"/>
  <c r="P2727" i="2"/>
  <c r="BI2725" i="2"/>
  <c r="BH2725" i="2"/>
  <c r="BG2725" i="2"/>
  <c r="BF2725" i="2"/>
  <c r="T2725" i="2"/>
  <c r="R2725" i="2"/>
  <c r="P2725" i="2"/>
  <c r="BI2723" i="2"/>
  <c r="BH2723" i="2"/>
  <c r="BG2723" i="2"/>
  <c r="BF2723" i="2"/>
  <c r="T2723" i="2"/>
  <c r="R2723" i="2"/>
  <c r="P2723" i="2"/>
  <c r="BI2716" i="2"/>
  <c r="BH2716" i="2"/>
  <c r="BG2716" i="2"/>
  <c r="BF2716" i="2"/>
  <c r="T2716" i="2"/>
  <c r="R2716" i="2"/>
  <c r="P2716" i="2"/>
  <c r="BI2712" i="2"/>
  <c r="BH2712" i="2"/>
  <c r="BG2712" i="2"/>
  <c r="BF2712" i="2"/>
  <c r="T2712" i="2"/>
  <c r="R2712" i="2"/>
  <c r="P2712" i="2"/>
  <c r="BI2709" i="2"/>
  <c r="BH2709" i="2"/>
  <c r="BG2709" i="2"/>
  <c r="BF2709" i="2"/>
  <c r="T2709" i="2"/>
  <c r="R2709" i="2"/>
  <c r="P2709" i="2"/>
  <c r="BI2707" i="2"/>
  <c r="BH2707" i="2"/>
  <c r="BG2707" i="2"/>
  <c r="BF2707" i="2"/>
  <c r="T2707" i="2"/>
  <c r="R2707" i="2"/>
  <c r="P2707" i="2"/>
  <c r="BI2703" i="2"/>
  <c r="BH2703" i="2"/>
  <c r="BG2703" i="2"/>
  <c r="BF2703" i="2"/>
  <c r="T2703" i="2"/>
  <c r="R2703" i="2"/>
  <c r="P2703" i="2"/>
  <c r="BI2699" i="2"/>
  <c r="BH2699" i="2"/>
  <c r="BG2699" i="2"/>
  <c r="BF2699" i="2"/>
  <c r="T2699" i="2"/>
  <c r="R2699" i="2"/>
  <c r="P2699" i="2"/>
  <c r="BI2694" i="2"/>
  <c r="BH2694" i="2"/>
  <c r="BG2694" i="2"/>
  <c r="BF2694" i="2"/>
  <c r="T2694" i="2"/>
  <c r="R2694" i="2"/>
  <c r="P2694" i="2"/>
  <c r="BI2688" i="2"/>
  <c r="BH2688" i="2"/>
  <c r="BG2688" i="2"/>
  <c r="BF2688" i="2"/>
  <c r="T2688" i="2"/>
  <c r="R2688" i="2"/>
  <c r="P2688" i="2"/>
  <c r="BI2684" i="2"/>
  <c r="BH2684" i="2"/>
  <c r="BG2684" i="2"/>
  <c r="BF2684" i="2"/>
  <c r="T2684" i="2"/>
  <c r="R2684" i="2"/>
  <c r="P2684" i="2"/>
  <c r="BI2680" i="2"/>
  <c r="BH2680" i="2"/>
  <c r="BG2680" i="2"/>
  <c r="BF2680" i="2"/>
  <c r="T2680" i="2"/>
  <c r="R2680" i="2"/>
  <c r="P2680" i="2"/>
  <c r="BI2676" i="2"/>
  <c r="BH2676" i="2"/>
  <c r="BG2676" i="2"/>
  <c r="BF2676" i="2"/>
  <c r="T2676" i="2"/>
  <c r="R2676" i="2"/>
  <c r="P2676" i="2"/>
  <c r="BI2674" i="2"/>
  <c r="BH2674" i="2"/>
  <c r="BG2674" i="2"/>
  <c r="BF2674" i="2"/>
  <c r="T2674" i="2"/>
  <c r="R2674" i="2"/>
  <c r="P2674" i="2"/>
  <c r="BI2672" i="2"/>
  <c r="BH2672" i="2"/>
  <c r="BG2672" i="2"/>
  <c r="BF2672" i="2"/>
  <c r="T2672" i="2"/>
  <c r="R2672" i="2"/>
  <c r="P2672" i="2"/>
  <c r="BI2670" i="2"/>
  <c r="BH2670" i="2"/>
  <c r="BG2670" i="2"/>
  <c r="BF2670" i="2"/>
  <c r="T2670" i="2"/>
  <c r="R2670" i="2"/>
  <c r="P2670" i="2"/>
  <c r="BI2668" i="2"/>
  <c r="BH2668" i="2"/>
  <c r="BG2668" i="2"/>
  <c r="BF2668" i="2"/>
  <c r="T2668" i="2"/>
  <c r="R2668" i="2"/>
  <c r="P2668" i="2"/>
  <c r="BI2666" i="2"/>
  <c r="BH2666" i="2"/>
  <c r="BG2666" i="2"/>
  <c r="BF2666" i="2"/>
  <c r="T2666" i="2"/>
  <c r="R2666" i="2"/>
  <c r="P2666" i="2"/>
  <c r="BI2664" i="2"/>
  <c r="BH2664" i="2"/>
  <c r="BG2664" i="2"/>
  <c r="BF2664" i="2"/>
  <c r="T2664" i="2"/>
  <c r="R2664" i="2"/>
  <c r="P2664" i="2"/>
  <c r="BI2662" i="2"/>
  <c r="BH2662" i="2"/>
  <c r="BG2662" i="2"/>
  <c r="BF2662" i="2"/>
  <c r="T2662" i="2"/>
  <c r="R2662" i="2"/>
  <c r="P2662" i="2"/>
  <c r="BI2660" i="2"/>
  <c r="BH2660" i="2"/>
  <c r="BG2660" i="2"/>
  <c r="BF2660" i="2"/>
  <c r="T2660" i="2"/>
  <c r="R2660" i="2"/>
  <c r="P2660" i="2"/>
  <c r="BI2658" i="2"/>
  <c r="BH2658" i="2"/>
  <c r="BG2658" i="2"/>
  <c r="BF2658" i="2"/>
  <c r="T2658" i="2"/>
  <c r="R2658" i="2"/>
  <c r="P2658" i="2"/>
  <c r="BI2651" i="2"/>
  <c r="BH2651" i="2"/>
  <c r="BG2651" i="2"/>
  <c r="BF2651" i="2"/>
  <c r="T2651" i="2"/>
  <c r="R2651" i="2"/>
  <c r="P2651" i="2"/>
  <c r="BI2649" i="2"/>
  <c r="BH2649" i="2"/>
  <c r="BG2649" i="2"/>
  <c r="BF2649" i="2"/>
  <c r="T2649" i="2"/>
  <c r="R2649" i="2"/>
  <c r="P2649" i="2"/>
  <c r="BI2647" i="2"/>
  <c r="BH2647" i="2"/>
  <c r="BG2647" i="2"/>
  <c r="BF2647" i="2"/>
  <c r="T2647" i="2"/>
  <c r="R2647" i="2"/>
  <c r="P2647" i="2"/>
  <c r="BI2645" i="2"/>
  <c r="BH2645" i="2"/>
  <c r="BG2645" i="2"/>
  <c r="BF2645" i="2"/>
  <c r="T2645" i="2"/>
  <c r="R2645" i="2"/>
  <c r="P2645" i="2"/>
  <c r="BI2643" i="2"/>
  <c r="BH2643" i="2"/>
  <c r="BG2643" i="2"/>
  <c r="BF2643" i="2"/>
  <c r="T2643" i="2"/>
  <c r="R2643" i="2"/>
  <c r="P2643" i="2"/>
  <c r="BI2639" i="2"/>
  <c r="BH2639" i="2"/>
  <c r="BG2639" i="2"/>
  <c r="BF2639" i="2"/>
  <c r="T2639" i="2"/>
  <c r="R2639" i="2"/>
  <c r="P2639" i="2"/>
  <c r="BI2636" i="2"/>
  <c r="BH2636" i="2"/>
  <c r="BG2636" i="2"/>
  <c r="BF2636" i="2"/>
  <c r="T2636" i="2"/>
  <c r="R2636" i="2"/>
  <c r="P2636" i="2"/>
  <c r="BI2632" i="2"/>
  <c r="BH2632" i="2"/>
  <c r="BG2632" i="2"/>
  <c r="BF2632" i="2"/>
  <c r="T2632" i="2"/>
  <c r="R2632" i="2"/>
  <c r="P2632" i="2"/>
  <c r="BI2628" i="2"/>
  <c r="BH2628" i="2"/>
  <c r="BG2628" i="2"/>
  <c r="BF2628" i="2"/>
  <c r="T2628" i="2"/>
  <c r="R2628" i="2"/>
  <c r="P2628" i="2"/>
  <c r="BI2624" i="2"/>
  <c r="BH2624" i="2"/>
  <c r="BG2624" i="2"/>
  <c r="BF2624" i="2"/>
  <c r="T2624" i="2"/>
  <c r="R2624" i="2"/>
  <c r="P2624" i="2"/>
  <c r="BI2622" i="2"/>
  <c r="BH2622" i="2"/>
  <c r="BG2622" i="2"/>
  <c r="BF2622" i="2"/>
  <c r="T2622" i="2"/>
  <c r="R2622" i="2"/>
  <c r="P2622" i="2"/>
  <c r="BI2620" i="2"/>
  <c r="BH2620" i="2"/>
  <c r="BG2620" i="2"/>
  <c r="BF2620" i="2"/>
  <c r="T2620" i="2"/>
  <c r="R2620" i="2"/>
  <c r="P2620" i="2"/>
  <c r="BI2618" i="2"/>
  <c r="BH2618" i="2"/>
  <c r="BG2618" i="2"/>
  <c r="BF2618" i="2"/>
  <c r="T2618" i="2"/>
  <c r="R2618" i="2"/>
  <c r="P2618" i="2"/>
  <c r="BI2616" i="2"/>
  <c r="BH2616" i="2"/>
  <c r="BG2616" i="2"/>
  <c r="BF2616" i="2"/>
  <c r="T2616" i="2"/>
  <c r="R2616" i="2"/>
  <c r="P2616" i="2"/>
  <c r="BI2614" i="2"/>
  <c r="BH2614" i="2"/>
  <c r="BG2614" i="2"/>
  <c r="BF2614" i="2"/>
  <c r="T2614" i="2"/>
  <c r="R2614" i="2"/>
  <c r="P2614" i="2"/>
  <c r="BI2612" i="2"/>
  <c r="BH2612" i="2"/>
  <c r="BG2612" i="2"/>
  <c r="BF2612" i="2"/>
  <c r="T2612" i="2"/>
  <c r="R2612" i="2"/>
  <c r="P2612" i="2"/>
  <c r="BI2610" i="2"/>
  <c r="BH2610" i="2"/>
  <c r="BG2610" i="2"/>
  <c r="BF2610" i="2"/>
  <c r="T2610" i="2"/>
  <c r="R2610" i="2"/>
  <c r="P2610" i="2"/>
  <c r="BI2608" i="2"/>
  <c r="BH2608" i="2"/>
  <c r="BG2608" i="2"/>
  <c r="BF2608" i="2"/>
  <c r="T2608" i="2"/>
  <c r="R2608" i="2"/>
  <c r="P2608" i="2"/>
  <c r="BI2606" i="2"/>
  <c r="BH2606" i="2"/>
  <c r="BG2606" i="2"/>
  <c r="BF2606" i="2"/>
  <c r="T2606" i="2"/>
  <c r="R2606" i="2"/>
  <c r="P2606" i="2"/>
  <c r="BI2604" i="2"/>
  <c r="BH2604" i="2"/>
  <c r="BG2604" i="2"/>
  <c r="BF2604" i="2"/>
  <c r="T2604" i="2"/>
  <c r="R2604" i="2"/>
  <c r="P2604" i="2"/>
  <c r="BI2602" i="2"/>
  <c r="BH2602" i="2"/>
  <c r="BG2602" i="2"/>
  <c r="BF2602" i="2"/>
  <c r="T2602" i="2"/>
  <c r="R2602" i="2"/>
  <c r="P2602" i="2"/>
  <c r="BI2598" i="2"/>
  <c r="BH2598" i="2"/>
  <c r="BG2598" i="2"/>
  <c r="BF2598" i="2"/>
  <c r="T2598" i="2"/>
  <c r="R2598" i="2"/>
  <c r="P2598" i="2"/>
  <c r="BI2594" i="2"/>
  <c r="BH2594" i="2"/>
  <c r="BG2594" i="2"/>
  <c r="BF2594" i="2"/>
  <c r="T2594" i="2"/>
  <c r="R2594" i="2"/>
  <c r="P2594" i="2"/>
  <c r="BI2591" i="2"/>
  <c r="BH2591" i="2"/>
  <c r="BG2591" i="2"/>
  <c r="BF2591" i="2"/>
  <c r="T2591" i="2"/>
  <c r="R2591" i="2"/>
  <c r="P2591" i="2"/>
  <c r="BI2587" i="2"/>
  <c r="BH2587" i="2"/>
  <c r="BG2587" i="2"/>
  <c r="BF2587" i="2"/>
  <c r="T2587" i="2"/>
  <c r="R2587" i="2"/>
  <c r="P2587" i="2"/>
  <c r="BI2583" i="2"/>
  <c r="BH2583" i="2"/>
  <c r="BG2583" i="2"/>
  <c r="BF2583" i="2"/>
  <c r="T2583" i="2"/>
  <c r="R2583" i="2"/>
  <c r="P2583" i="2"/>
  <c r="BI2580" i="2"/>
  <c r="BH2580" i="2"/>
  <c r="BG2580" i="2"/>
  <c r="BF2580" i="2"/>
  <c r="T2580" i="2"/>
  <c r="R2580" i="2"/>
  <c r="P2580" i="2"/>
  <c r="BI2577" i="2"/>
  <c r="BH2577" i="2"/>
  <c r="BG2577" i="2"/>
  <c r="BF2577" i="2"/>
  <c r="T2577" i="2"/>
  <c r="R2577" i="2"/>
  <c r="P2577" i="2"/>
  <c r="BI2573" i="2"/>
  <c r="BH2573" i="2"/>
  <c r="BG2573" i="2"/>
  <c r="BF2573" i="2"/>
  <c r="T2573" i="2"/>
  <c r="R2573" i="2"/>
  <c r="P2573" i="2"/>
  <c r="BI2570" i="2"/>
  <c r="BH2570" i="2"/>
  <c r="BG2570" i="2"/>
  <c r="BF2570" i="2"/>
  <c r="T2570" i="2"/>
  <c r="R2570" i="2"/>
  <c r="P2570" i="2"/>
  <c r="BI2567" i="2"/>
  <c r="BH2567" i="2"/>
  <c r="BG2567" i="2"/>
  <c r="BF2567" i="2"/>
  <c r="T2567" i="2"/>
  <c r="R2567" i="2"/>
  <c r="P2567" i="2"/>
  <c r="BI2564" i="2"/>
  <c r="BH2564" i="2"/>
  <c r="BG2564" i="2"/>
  <c r="BF2564" i="2"/>
  <c r="T2564" i="2"/>
  <c r="R2564" i="2"/>
  <c r="P2564" i="2"/>
  <c r="BI2561" i="2"/>
  <c r="BH2561" i="2"/>
  <c r="BG2561" i="2"/>
  <c r="BF2561" i="2"/>
  <c r="T2561" i="2"/>
  <c r="R2561" i="2"/>
  <c r="P2561" i="2"/>
  <c r="BI2557" i="2"/>
  <c r="BH2557" i="2"/>
  <c r="BG2557" i="2"/>
  <c r="BF2557" i="2"/>
  <c r="T2557" i="2"/>
  <c r="R2557" i="2"/>
  <c r="P2557" i="2"/>
  <c r="BI2552" i="2"/>
  <c r="BH2552" i="2"/>
  <c r="BG2552" i="2"/>
  <c r="BF2552" i="2"/>
  <c r="T2552" i="2"/>
  <c r="R2552" i="2"/>
  <c r="P2552" i="2"/>
  <c r="BI2548" i="2"/>
  <c r="BH2548" i="2"/>
  <c r="BG2548" i="2"/>
  <c r="BF2548" i="2"/>
  <c r="T2548" i="2"/>
  <c r="R2548" i="2"/>
  <c r="P2548" i="2"/>
  <c r="BI2545" i="2"/>
  <c r="BH2545" i="2"/>
  <c r="BG2545" i="2"/>
  <c r="BF2545" i="2"/>
  <c r="T2545" i="2"/>
  <c r="R2545" i="2"/>
  <c r="P2545" i="2"/>
  <c r="BI2541" i="2"/>
  <c r="BH2541" i="2"/>
  <c r="BG2541" i="2"/>
  <c r="BF2541" i="2"/>
  <c r="T2541" i="2"/>
  <c r="R2541" i="2"/>
  <c r="P2541" i="2"/>
  <c r="BI2537" i="2"/>
  <c r="BH2537" i="2"/>
  <c r="BG2537" i="2"/>
  <c r="BF2537" i="2"/>
  <c r="T2537" i="2"/>
  <c r="R2537" i="2"/>
  <c r="P2537" i="2"/>
  <c r="BI2533" i="2"/>
  <c r="BH2533" i="2"/>
  <c r="BG2533" i="2"/>
  <c r="BF2533" i="2"/>
  <c r="T2533" i="2"/>
  <c r="R2533" i="2"/>
  <c r="P2533" i="2"/>
  <c r="BI2529" i="2"/>
  <c r="BH2529" i="2"/>
  <c r="BG2529" i="2"/>
  <c r="BF2529" i="2"/>
  <c r="T2529" i="2"/>
  <c r="R2529" i="2"/>
  <c r="P2529" i="2"/>
  <c r="BI2524" i="2"/>
  <c r="BH2524" i="2"/>
  <c r="BG2524" i="2"/>
  <c r="BF2524" i="2"/>
  <c r="T2524" i="2"/>
  <c r="R2524" i="2"/>
  <c r="P2524" i="2"/>
  <c r="BI2520" i="2"/>
  <c r="BH2520" i="2"/>
  <c r="BG2520" i="2"/>
  <c r="BF2520" i="2"/>
  <c r="T2520" i="2"/>
  <c r="R2520" i="2"/>
  <c r="P2520" i="2"/>
  <c r="BI2516" i="2"/>
  <c r="BH2516" i="2"/>
  <c r="BG2516" i="2"/>
  <c r="BF2516" i="2"/>
  <c r="T2516" i="2"/>
  <c r="R2516" i="2"/>
  <c r="P2516" i="2"/>
  <c r="BI2511" i="2"/>
  <c r="BH2511" i="2"/>
  <c r="BG2511" i="2"/>
  <c r="BF2511" i="2"/>
  <c r="T2511" i="2"/>
  <c r="R2511" i="2"/>
  <c r="P2511" i="2"/>
  <c r="BI2506" i="2"/>
  <c r="BH2506" i="2"/>
  <c r="BG2506" i="2"/>
  <c r="BF2506" i="2"/>
  <c r="T2506" i="2"/>
  <c r="R2506" i="2"/>
  <c r="P2506" i="2"/>
  <c r="BI2502" i="2"/>
  <c r="BH2502" i="2"/>
  <c r="BG2502" i="2"/>
  <c r="BF2502" i="2"/>
  <c r="T2502" i="2"/>
  <c r="R2502" i="2"/>
  <c r="P2502" i="2"/>
  <c r="BI2497" i="2"/>
  <c r="BH2497" i="2"/>
  <c r="BG2497" i="2"/>
  <c r="BF2497" i="2"/>
  <c r="T2497" i="2"/>
  <c r="R2497" i="2"/>
  <c r="P2497" i="2"/>
  <c r="BI2494" i="2"/>
  <c r="BH2494" i="2"/>
  <c r="BG2494" i="2"/>
  <c r="BF2494" i="2"/>
  <c r="T2494" i="2"/>
  <c r="R2494" i="2"/>
  <c r="P2494" i="2"/>
  <c r="BI2492" i="2"/>
  <c r="BH2492" i="2"/>
  <c r="BG2492" i="2"/>
  <c r="BF2492" i="2"/>
  <c r="T2492" i="2"/>
  <c r="R2492" i="2"/>
  <c r="P2492" i="2"/>
  <c r="BI2490" i="2"/>
  <c r="BH2490" i="2"/>
  <c r="BG2490" i="2"/>
  <c r="BF2490" i="2"/>
  <c r="T2490" i="2"/>
  <c r="R2490" i="2"/>
  <c r="P2490" i="2"/>
  <c r="BI2488" i="2"/>
  <c r="BH2488" i="2"/>
  <c r="BG2488" i="2"/>
  <c r="BF2488" i="2"/>
  <c r="T2488" i="2"/>
  <c r="R2488" i="2"/>
  <c r="P2488" i="2"/>
  <c r="BI2486" i="2"/>
  <c r="BH2486" i="2"/>
  <c r="BG2486" i="2"/>
  <c r="BF2486" i="2"/>
  <c r="T2486" i="2"/>
  <c r="R2486" i="2"/>
  <c r="P2486" i="2"/>
  <c r="BI2484" i="2"/>
  <c r="BH2484" i="2"/>
  <c r="BG2484" i="2"/>
  <c r="BF2484" i="2"/>
  <c r="T2484" i="2"/>
  <c r="R2484" i="2"/>
  <c r="P2484" i="2"/>
  <c r="BI2482" i="2"/>
  <c r="BH2482" i="2"/>
  <c r="BG2482" i="2"/>
  <c r="BF2482" i="2"/>
  <c r="T2482" i="2"/>
  <c r="R2482" i="2"/>
  <c r="P2482" i="2"/>
  <c r="BI2480" i="2"/>
  <c r="BH2480" i="2"/>
  <c r="BG2480" i="2"/>
  <c r="BF2480" i="2"/>
  <c r="T2480" i="2"/>
  <c r="R2480" i="2"/>
  <c r="P2480" i="2"/>
  <c r="BI2478" i="2"/>
  <c r="BH2478" i="2"/>
  <c r="BG2478" i="2"/>
  <c r="BF2478" i="2"/>
  <c r="T2478" i="2"/>
  <c r="R2478" i="2"/>
  <c r="P2478" i="2"/>
  <c r="BI2476" i="2"/>
  <c r="BH2476" i="2"/>
  <c r="BG2476" i="2"/>
  <c r="BF2476" i="2"/>
  <c r="T2476" i="2"/>
  <c r="R2476" i="2"/>
  <c r="P2476" i="2"/>
  <c r="BI2474" i="2"/>
  <c r="BH2474" i="2"/>
  <c r="BG2474" i="2"/>
  <c r="BF2474" i="2"/>
  <c r="T2474" i="2"/>
  <c r="R2474" i="2"/>
  <c r="P2474" i="2"/>
  <c r="BI2472" i="2"/>
  <c r="BH2472" i="2"/>
  <c r="BG2472" i="2"/>
  <c r="BF2472" i="2"/>
  <c r="T2472" i="2"/>
  <c r="R2472" i="2"/>
  <c r="P2472" i="2"/>
  <c r="BI2470" i="2"/>
  <c r="BH2470" i="2"/>
  <c r="BG2470" i="2"/>
  <c r="BF2470" i="2"/>
  <c r="T2470" i="2"/>
  <c r="R2470" i="2"/>
  <c r="P2470" i="2"/>
  <c r="BI2468" i="2"/>
  <c r="BH2468" i="2"/>
  <c r="BG2468" i="2"/>
  <c r="BF2468" i="2"/>
  <c r="T2468" i="2"/>
  <c r="R2468" i="2"/>
  <c r="P2468" i="2"/>
  <c r="BI2466" i="2"/>
  <c r="BH2466" i="2"/>
  <c r="BG2466" i="2"/>
  <c r="BF2466" i="2"/>
  <c r="T2466" i="2"/>
  <c r="R2466" i="2"/>
  <c r="P2466" i="2"/>
  <c r="BI2464" i="2"/>
  <c r="BH2464" i="2"/>
  <c r="BG2464" i="2"/>
  <c r="BF2464" i="2"/>
  <c r="T2464" i="2"/>
  <c r="R2464" i="2"/>
  <c r="P2464" i="2"/>
  <c r="BI2462" i="2"/>
  <c r="BH2462" i="2"/>
  <c r="BG2462" i="2"/>
  <c r="BF2462" i="2"/>
  <c r="T2462" i="2"/>
  <c r="R2462" i="2"/>
  <c r="P2462" i="2"/>
  <c r="BI2460" i="2"/>
  <c r="BH2460" i="2"/>
  <c r="BG2460" i="2"/>
  <c r="BF2460" i="2"/>
  <c r="T2460" i="2"/>
  <c r="R2460" i="2"/>
  <c r="P2460" i="2"/>
  <c r="BI2458" i="2"/>
  <c r="BH2458" i="2"/>
  <c r="BG2458" i="2"/>
  <c r="BF2458" i="2"/>
  <c r="T2458" i="2"/>
  <c r="R2458" i="2"/>
  <c r="P2458" i="2"/>
  <c r="BI2456" i="2"/>
  <c r="BH2456" i="2"/>
  <c r="BG2456" i="2"/>
  <c r="BF2456" i="2"/>
  <c r="T2456" i="2"/>
  <c r="R2456" i="2"/>
  <c r="P2456" i="2"/>
  <c r="BI2454" i="2"/>
  <c r="BH2454" i="2"/>
  <c r="BG2454" i="2"/>
  <c r="BF2454" i="2"/>
  <c r="T2454" i="2"/>
  <c r="R2454" i="2"/>
  <c r="P2454" i="2"/>
  <c r="BI2452" i="2"/>
  <c r="BH2452" i="2"/>
  <c r="BG2452" i="2"/>
  <c r="BF2452" i="2"/>
  <c r="T2452" i="2"/>
  <c r="R2452" i="2"/>
  <c r="P2452" i="2"/>
  <c r="BI2450" i="2"/>
  <c r="BH2450" i="2"/>
  <c r="BG2450" i="2"/>
  <c r="BF2450" i="2"/>
  <c r="T2450" i="2"/>
  <c r="R2450" i="2"/>
  <c r="P2450" i="2"/>
  <c r="BI2448" i="2"/>
  <c r="BH2448" i="2"/>
  <c r="BG2448" i="2"/>
  <c r="BF2448" i="2"/>
  <c r="T2448" i="2"/>
  <c r="R2448" i="2"/>
  <c r="P2448" i="2"/>
  <c r="BI2446" i="2"/>
  <c r="BH2446" i="2"/>
  <c r="BG2446" i="2"/>
  <c r="BF2446" i="2"/>
  <c r="T2446" i="2"/>
  <c r="R2446" i="2"/>
  <c r="P2446" i="2"/>
  <c r="BI2444" i="2"/>
  <c r="BH2444" i="2"/>
  <c r="BG2444" i="2"/>
  <c r="BF2444" i="2"/>
  <c r="T2444" i="2"/>
  <c r="R2444" i="2"/>
  <c r="P2444" i="2"/>
  <c r="BI2442" i="2"/>
  <c r="BH2442" i="2"/>
  <c r="BG2442" i="2"/>
  <c r="BF2442" i="2"/>
  <c r="T2442" i="2"/>
  <c r="R2442" i="2"/>
  <c r="P2442" i="2"/>
  <c r="BI2440" i="2"/>
  <c r="BH2440" i="2"/>
  <c r="BG2440" i="2"/>
  <c r="BF2440" i="2"/>
  <c r="T2440" i="2"/>
  <c r="R2440" i="2"/>
  <c r="P2440" i="2"/>
  <c r="BI2438" i="2"/>
  <c r="BH2438" i="2"/>
  <c r="BG2438" i="2"/>
  <c r="BF2438" i="2"/>
  <c r="T2438" i="2"/>
  <c r="R2438" i="2"/>
  <c r="P2438" i="2"/>
  <c r="BI2436" i="2"/>
  <c r="BH2436" i="2"/>
  <c r="BG2436" i="2"/>
  <c r="BF2436" i="2"/>
  <c r="T2436" i="2"/>
  <c r="R2436" i="2"/>
  <c r="P2436" i="2"/>
  <c r="BI2434" i="2"/>
  <c r="BH2434" i="2"/>
  <c r="BG2434" i="2"/>
  <c r="BF2434" i="2"/>
  <c r="T2434" i="2"/>
  <c r="R2434" i="2"/>
  <c r="P2434" i="2"/>
  <c r="BI2432" i="2"/>
  <c r="BH2432" i="2"/>
  <c r="BG2432" i="2"/>
  <c r="BF2432" i="2"/>
  <c r="T2432" i="2"/>
  <c r="R2432" i="2"/>
  <c r="P2432" i="2"/>
  <c r="BI2430" i="2"/>
  <c r="BH2430" i="2"/>
  <c r="BG2430" i="2"/>
  <c r="BF2430" i="2"/>
  <c r="T2430" i="2"/>
  <c r="R2430" i="2"/>
  <c r="P2430" i="2"/>
  <c r="BI2428" i="2"/>
  <c r="BH2428" i="2"/>
  <c r="BG2428" i="2"/>
  <c r="BF2428" i="2"/>
  <c r="T2428" i="2"/>
  <c r="R2428" i="2"/>
  <c r="P2428" i="2"/>
  <c r="BI2426" i="2"/>
  <c r="BH2426" i="2"/>
  <c r="BG2426" i="2"/>
  <c r="BF2426" i="2"/>
  <c r="T2426" i="2"/>
  <c r="R2426" i="2"/>
  <c r="P2426" i="2"/>
  <c r="BI2424" i="2"/>
  <c r="BH2424" i="2"/>
  <c r="BG2424" i="2"/>
  <c r="BF2424" i="2"/>
  <c r="T2424" i="2"/>
  <c r="R2424" i="2"/>
  <c r="P2424" i="2"/>
  <c r="BI2422" i="2"/>
  <c r="BH2422" i="2"/>
  <c r="BG2422" i="2"/>
  <c r="BF2422" i="2"/>
  <c r="T2422" i="2"/>
  <c r="R2422" i="2"/>
  <c r="P2422" i="2"/>
  <c r="BI2420" i="2"/>
  <c r="BH2420" i="2"/>
  <c r="BG2420" i="2"/>
  <c r="BF2420" i="2"/>
  <c r="T2420" i="2"/>
  <c r="R2420" i="2"/>
  <c r="P2420" i="2"/>
  <c r="BI2418" i="2"/>
  <c r="BH2418" i="2"/>
  <c r="BG2418" i="2"/>
  <c r="BF2418" i="2"/>
  <c r="T2418" i="2"/>
  <c r="R2418" i="2"/>
  <c r="P2418" i="2"/>
  <c r="BI2416" i="2"/>
  <c r="BH2416" i="2"/>
  <c r="BG2416" i="2"/>
  <c r="BF2416" i="2"/>
  <c r="T2416" i="2"/>
  <c r="R2416" i="2"/>
  <c r="P2416" i="2"/>
  <c r="BI2414" i="2"/>
  <c r="BH2414" i="2"/>
  <c r="BG2414" i="2"/>
  <c r="BF2414" i="2"/>
  <c r="T2414" i="2"/>
  <c r="R2414" i="2"/>
  <c r="P2414" i="2"/>
  <c r="BI2412" i="2"/>
  <c r="BH2412" i="2"/>
  <c r="BG2412" i="2"/>
  <c r="BF2412" i="2"/>
  <c r="T2412" i="2"/>
  <c r="R2412" i="2"/>
  <c r="P2412" i="2"/>
  <c r="BI2410" i="2"/>
  <c r="BH2410" i="2"/>
  <c r="BG2410" i="2"/>
  <c r="BF2410" i="2"/>
  <c r="T2410" i="2"/>
  <c r="R2410" i="2"/>
  <c r="P2410" i="2"/>
  <c r="BI2407" i="2"/>
  <c r="BH2407" i="2"/>
  <c r="BG2407" i="2"/>
  <c r="BF2407" i="2"/>
  <c r="T2407" i="2"/>
  <c r="R2407" i="2"/>
  <c r="P2407" i="2"/>
  <c r="BI2405" i="2"/>
  <c r="BH2405" i="2"/>
  <c r="BG2405" i="2"/>
  <c r="BF2405" i="2"/>
  <c r="T2405" i="2"/>
  <c r="R2405" i="2"/>
  <c r="P2405" i="2"/>
  <c r="BI2403" i="2"/>
  <c r="BH2403" i="2"/>
  <c r="BG2403" i="2"/>
  <c r="BF2403" i="2"/>
  <c r="T2403" i="2"/>
  <c r="R2403" i="2"/>
  <c r="P2403" i="2"/>
  <c r="BI2401" i="2"/>
  <c r="BH2401" i="2"/>
  <c r="BG2401" i="2"/>
  <c r="BF2401" i="2"/>
  <c r="T2401" i="2"/>
  <c r="R2401" i="2"/>
  <c r="P2401" i="2"/>
  <c r="BI2399" i="2"/>
  <c r="BH2399" i="2"/>
  <c r="BG2399" i="2"/>
  <c r="BF2399" i="2"/>
  <c r="T2399" i="2"/>
  <c r="R2399" i="2"/>
  <c r="P2399" i="2"/>
  <c r="BI2397" i="2"/>
  <c r="BH2397" i="2"/>
  <c r="BG2397" i="2"/>
  <c r="BF2397" i="2"/>
  <c r="T2397" i="2"/>
  <c r="R2397" i="2"/>
  <c r="P2397" i="2"/>
  <c r="BI2395" i="2"/>
  <c r="BH2395" i="2"/>
  <c r="BG2395" i="2"/>
  <c r="BF2395" i="2"/>
  <c r="T2395" i="2"/>
  <c r="R2395" i="2"/>
  <c r="P2395" i="2"/>
  <c r="BI2393" i="2"/>
  <c r="BH2393" i="2"/>
  <c r="BG2393" i="2"/>
  <c r="BF2393" i="2"/>
  <c r="T2393" i="2"/>
  <c r="R2393" i="2"/>
  <c r="P2393" i="2"/>
  <c r="BI2391" i="2"/>
  <c r="BH2391" i="2"/>
  <c r="BG2391" i="2"/>
  <c r="BF2391" i="2"/>
  <c r="T2391" i="2"/>
  <c r="R2391" i="2"/>
  <c r="P2391" i="2"/>
  <c r="BI2389" i="2"/>
  <c r="BH2389" i="2"/>
  <c r="BG2389" i="2"/>
  <c r="BF2389" i="2"/>
  <c r="T2389" i="2"/>
  <c r="R2389" i="2"/>
  <c r="P2389" i="2"/>
  <c r="BI2387" i="2"/>
  <c r="BH2387" i="2"/>
  <c r="BG2387" i="2"/>
  <c r="BF2387" i="2"/>
  <c r="T2387" i="2"/>
  <c r="R2387" i="2"/>
  <c r="P2387" i="2"/>
  <c r="BI2385" i="2"/>
  <c r="BH2385" i="2"/>
  <c r="BG2385" i="2"/>
  <c r="BF2385" i="2"/>
  <c r="T2385" i="2"/>
  <c r="R2385" i="2"/>
  <c r="P2385" i="2"/>
  <c r="BI2383" i="2"/>
  <c r="BH2383" i="2"/>
  <c r="BG2383" i="2"/>
  <c r="BF2383" i="2"/>
  <c r="T2383" i="2"/>
  <c r="R2383" i="2"/>
  <c r="P2383" i="2"/>
  <c r="BI2381" i="2"/>
  <c r="BH2381" i="2"/>
  <c r="BG2381" i="2"/>
  <c r="BF2381" i="2"/>
  <c r="T2381" i="2"/>
  <c r="R2381" i="2"/>
  <c r="P2381" i="2"/>
  <c r="BI2379" i="2"/>
  <c r="BH2379" i="2"/>
  <c r="BG2379" i="2"/>
  <c r="BF2379" i="2"/>
  <c r="T2379" i="2"/>
  <c r="R2379" i="2"/>
  <c r="P2379" i="2"/>
  <c r="BI2377" i="2"/>
  <c r="BH2377" i="2"/>
  <c r="BG2377" i="2"/>
  <c r="BF2377" i="2"/>
  <c r="T2377" i="2"/>
  <c r="R2377" i="2"/>
  <c r="P2377" i="2"/>
  <c r="BI2375" i="2"/>
  <c r="BH2375" i="2"/>
  <c r="BG2375" i="2"/>
  <c r="BF2375" i="2"/>
  <c r="T2375" i="2"/>
  <c r="R2375" i="2"/>
  <c r="P2375" i="2"/>
  <c r="BI2373" i="2"/>
  <c r="BH2373" i="2"/>
  <c r="BG2373" i="2"/>
  <c r="BF2373" i="2"/>
  <c r="T2373" i="2"/>
  <c r="R2373" i="2"/>
  <c r="P2373" i="2"/>
  <c r="BI2371" i="2"/>
  <c r="BH2371" i="2"/>
  <c r="BG2371" i="2"/>
  <c r="BF2371" i="2"/>
  <c r="T2371" i="2"/>
  <c r="R2371" i="2"/>
  <c r="P2371" i="2"/>
  <c r="BI2369" i="2"/>
  <c r="BH2369" i="2"/>
  <c r="BG2369" i="2"/>
  <c r="BF2369" i="2"/>
  <c r="T2369" i="2"/>
  <c r="R2369" i="2"/>
  <c r="P2369" i="2"/>
  <c r="BI2367" i="2"/>
  <c r="BH2367" i="2"/>
  <c r="BG2367" i="2"/>
  <c r="BF2367" i="2"/>
  <c r="T2367" i="2"/>
  <c r="R2367" i="2"/>
  <c r="P2367" i="2"/>
  <c r="BI2365" i="2"/>
  <c r="BH2365" i="2"/>
  <c r="BG2365" i="2"/>
  <c r="BF2365" i="2"/>
  <c r="T2365" i="2"/>
  <c r="R2365" i="2"/>
  <c r="P2365" i="2"/>
  <c r="BI2363" i="2"/>
  <c r="BH2363" i="2"/>
  <c r="BG2363" i="2"/>
  <c r="BF2363" i="2"/>
  <c r="T2363" i="2"/>
  <c r="R2363" i="2"/>
  <c r="P2363" i="2"/>
  <c r="BI2361" i="2"/>
  <c r="BH2361" i="2"/>
  <c r="BG2361" i="2"/>
  <c r="BF2361" i="2"/>
  <c r="T2361" i="2"/>
  <c r="R2361" i="2"/>
  <c r="P2361" i="2"/>
  <c r="BI2359" i="2"/>
  <c r="BH2359" i="2"/>
  <c r="BG2359" i="2"/>
  <c r="BF2359" i="2"/>
  <c r="T2359" i="2"/>
  <c r="R2359" i="2"/>
  <c r="P2359" i="2"/>
  <c r="BI2357" i="2"/>
  <c r="BH2357" i="2"/>
  <c r="BG2357" i="2"/>
  <c r="BF2357" i="2"/>
  <c r="T2357" i="2"/>
  <c r="R2357" i="2"/>
  <c r="P2357" i="2"/>
  <c r="BI2355" i="2"/>
  <c r="BH2355" i="2"/>
  <c r="BG2355" i="2"/>
  <c r="BF2355" i="2"/>
  <c r="T2355" i="2"/>
  <c r="R2355" i="2"/>
  <c r="P2355" i="2"/>
  <c r="BI2353" i="2"/>
  <c r="BH2353" i="2"/>
  <c r="BG2353" i="2"/>
  <c r="BF2353" i="2"/>
  <c r="T2353" i="2"/>
  <c r="R2353" i="2"/>
  <c r="P2353" i="2"/>
  <c r="BI2351" i="2"/>
  <c r="BH2351" i="2"/>
  <c r="BG2351" i="2"/>
  <c r="BF2351" i="2"/>
  <c r="T2351" i="2"/>
  <c r="R2351" i="2"/>
  <c r="P2351" i="2"/>
  <c r="BI2349" i="2"/>
  <c r="BH2349" i="2"/>
  <c r="BG2349" i="2"/>
  <c r="BF2349" i="2"/>
  <c r="T2349" i="2"/>
  <c r="R2349" i="2"/>
  <c r="P2349" i="2"/>
  <c r="BI2347" i="2"/>
  <c r="BH2347" i="2"/>
  <c r="BG2347" i="2"/>
  <c r="BF2347" i="2"/>
  <c r="T2347" i="2"/>
  <c r="R2347" i="2"/>
  <c r="P2347" i="2"/>
  <c r="BI2345" i="2"/>
  <c r="BH2345" i="2"/>
  <c r="BG2345" i="2"/>
  <c r="BF2345" i="2"/>
  <c r="T2345" i="2"/>
  <c r="R2345" i="2"/>
  <c r="P2345" i="2"/>
  <c r="BI2343" i="2"/>
  <c r="BH2343" i="2"/>
  <c r="BG2343" i="2"/>
  <c r="BF2343" i="2"/>
  <c r="T2343" i="2"/>
  <c r="R2343" i="2"/>
  <c r="P2343" i="2"/>
  <c r="BI2341" i="2"/>
  <c r="BH2341" i="2"/>
  <c r="BG2341" i="2"/>
  <c r="BF2341" i="2"/>
  <c r="T2341" i="2"/>
  <c r="R2341" i="2"/>
  <c r="P2341" i="2"/>
  <c r="BI2339" i="2"/>
  <c r="BH2339" i="2"/>
  <c r="BG2339" i="2"/>
  <c r="BF2339" i="2"/>
  <c r="T2339" i="2"/>
  <c r="R2339" i="2"/>
  <c r="P2339" i="2"/>
  <c r="BI2337" i="2"/>
  <c r="BH2337" i="2"/>
  <c r="BG2337" i="2"/>
  <c r="BF2337" i="2"/>
  <c r="T2337" i="2"/>
  <c r="R2337" i="2"/>
  <c r="P2337" i="2"/>
  <c r="BI2335" i="2"/>
  <c r="BH2335" i="2"/>
  <c r="BG2335" i="2"/>
  <c r="BF2335" i="2"/>
  <c r="T2335" i="2"/>
  <c r="R2335" i="2"/>
  <c r="P2335" i="2"/>
  <c r="BI2333" i="2"/>
  <c r="BH2333" i="2"/>
  <c r="BG2333" i="2"/>
  <c r="BF2333" i="2"/>
  <c r="T2333" i="2"/>
  <c r="R2333" i="2"/>
  <c r="P2333" i="2"/>
  <c r="BI2331" i="2"/>
  <c r="BH2331" i="2"/>
  <c r="BG2331" i="2"/>
  <c r="BF2331" i="2"/>
  <c r="T2331" i="2"/>
  <c r="R2331" i="2"/>
  <c r="P2331" i="2"/>
  <c r="BI2329" i="2"/>
  <c r="BH2329" i="2"/>
  <c r="BG2329" i="2"/>
  <c r="BF2329" i="2"/>
  <c r="T2329" i="2"/>
  <c r="R2329" i="2"/>
  <c r="P2329" i="2"/>
  <c r="BI2327" i="2"/>
  <c r="BH2327" i="2"/>
  <c r="BG2327" i="2"/>
  <c r="BF2327" i="2"/>
  <c r="T2327" i="2"/>
  <c r="R2327" i="2"/>
  <c r="P2327" i="2"/>
  <c r="BI2325" i="2"/>
  <c r="BH2325" i="2"/>
  <c r="BG2325" i="2"/>
  <c r="BF2325" i="2"/>
  <c r="T2325" i="2"/>
  <c r="R2325" i="2"/>
  <c r="P2325" i="2"/>
  <c r="BI2322" i="2"/>
  <c r="BH2322" i="2"/>
  <c r="BG2322" i="2"/>
  <c r="BF2322" i="2"/>
  <c r="T2322" i="2"/>
  <c r="R2322" i="2"/>
  <c r="P2322" i="2"/>
  <c r="BI2320" i="2"/>
  <c r="BH2320" i="2"/>
  <c r="BG2320" i="2"/>
  <c r="BF2320" i="2"/>
  <c r="T2320" i="2"/>
  <c r="R2320" i="2"/>
  <c r="P2320" i="2"/>
  <c r="BI2318" i="2"/>
  <c r="BH2318" i="2"/>
  <c r="BG2318" i="2"/>
  <c r="BF2318" i="2"/>
  <c r="T2318" i="2"/>
  <c r="R2318" i="2"/>
  <c r="P2318" i="2"/>
  <c r="BI2316" i="2"/>
  <c r="BH2316" i="2"/>
  <c r="BG2316" i="2"/>
  <c r="BF2316" i="2"/>
  <c r="T2316" i="2"/>
  <c r="R2316" i="2"/>
  <c r="P2316" i="2"/>
  <c r="BI2314" i="2"/>
  <c r="BH2314" i="2"/>
  <c r="BG2314" i="2"/>
  <c r="BF2314" i="2"/>
  <c r="T2314" i="2"/>
  <c r="R2314" i="2"/>
  <c r="P2314" i="2"/>
  <c r="BI2312" i="2"/>
  <c r="BH2312" i="2"/>
  <c r="BG2312" i="2"/>
  <c r="BF2312" i="2"/>
  <c r="T2312" i="2"/>
  <c r="R2312" i="2"/>
  <c r="P2312" i="2"/>
  <c r="BI2310" i="2"/>
  <c r="BH2310" i="2"/>
  <c r="BG2310" i="2"/>
  <c r="BF2310" i="2"/>
  <c r="T2310" i="2"/>
  <c r="R2310" i="2"/>
  <c r="P2310" i="2"/>
  <c r="BI2308" i="2"/>
  <c r="BH2308" i="2"/>
  <c r="BG2308" i="2"/>
  <c r="BF2308" i="2"/>
  <c r="T2308" i="2"/>
  <c r="R2308" i="2"/>
  <c r="P2308" i="2"/>
  <c r="BI2306" i="2"/>
  <c r="BH2306" i="2"/>
  <c r="BG2306" i="2"/>
  <c r="BF2306" i="2"/>
  <c r="T2306" i="2"/>
  <c r="R2306" i="2"/>
  <c r="P2306" i="2"/>
  <c r="BI2304" i="2"/>
  <c r="BH2304" i="2"/>
  <c r="BG2304" i="2"/>
  <c r="BF2304" i="2"/>
  <c r="T2304" i="2"/>
  <c r="R2304" i="2"/>
  <c r="P2304" i="2"/>
  <c r="BI2302" i="2"/>
  <c r="BH2302" i="2"/>
  <c r="BG2302" i="2"/>
  <c r="BF2302" i="2"/>
  <c r="T2302" i="2"/>
  <c r="R2302" i="2"/>
  <c r="P2302" i="2"/>
  <c r="BI2300" i="2"/>
  <c r="BH2300" i="2"/>
  <c r="BG2300" i="2"/>
  <c r="BF2300" i="2"/>
  <c r="T2300" i="2"/>
  <c r="R2300" i="2"/>
  <c r="P2300" i="2"/>
  <c r="BI2298" i="2"/>
  <c r="BH2298" i="2"/>
  <c r="BG2298" i="2"/>
  <c r="BF2298" i="2"/>
  <c r="T2298" i="2"/>
  <c r="R2298" i="2"/>
  <c r="P2298" i="2"/>
  <c r="BI2296" i="2"/>
  <c r="BH2296" i="2"/>
  <c r="BG2296" i="2"/>
  <c r="BF2296" i="2"/>
  <c r="T2296" i="2"/>
  <c r="R2296" i="2"/>
  <c r="P2296" i="2"/>
  <c r="BI2294" i="2"/>
  <c r="BH2294" i="2"/>
  <c r="BG2294" i="2"/>
  <c r="BF2294" i="2"/>
  <c r="T2294" i="2"/>
  <c r="R2294" i="2"/>
  <c r="P2294" i="2"/>
  <c r="BI2292" i="2"/>
  <c r="BH2292" i="2"/>
  <c r="BG2292" i="2"/>
  <c r="BF2292" i="2"/>
  <c r="T2292" i="2"/>
  <c r="R2292" i="2"/>
  <c r="P2292" i="2"/>
  <c r="BI2290" i="2"/>
  <c r="BH2290" i="2"/>
  <c r="BG2290" i="2"/>
  <c r="BF2290" i="2"/>
  <c r="T2290" i="2"/>
  <c r="R2290" i="2"/>
  <c r="P2290" i="2"/>
  <c r="BI2288" i="2"/>
  <c r="BH2288" i="2"/>
  <c r="BG2288" i="2"/>
  <c r="BF2288" i="2"/>
  <c r="T2288" i="2"/>
  <c r="R2288" i="2"/>
  <c r="P2288" i="2"/>
  <c r="BI2286" i="2"/>
  <c r="BH2286" i="2"/>
  <c r="BG2286" i="2"/>
  <c r="BF2286" i="2"/>
  <c r="T2286" i="2"/>
  <c r="R2286" i="2"/>
  <c r="P2286" i="2"/>
  <c r="BI2284" i="2"/>
  <c r="BH2284" i="2"/>
  <c r="BG2284" i="2"/>
  <c r="BF2284" i="2"/>
  <c r="T2284" i="2"/>
  <c r="R2284" i="2"/>
  <c r="P2284" i="2"/>
  <c r="BI2282" i="2"/>
  <c r="BH2282" i="2"/>
  <c r="BG2282" i="2"/>
  <c r="BF2282" i="2"/>
  <c r="T2282" i="2"/>
  <c r="R2282" i="2"/>
  <c r="P2282" i="2"/>
  <c r="BI2280" i="2"/>
  <c r="BH2280" i="2"/>
  <c r="BG2280" i="2"/>
  <c r="BF2280" i="2"/>
  <c r="T2280" i="2"/>
  <c r="R2280" i="2"/>
  <c r="P2280" i="2"/>
  <c r="BI2278" i="2"/>
  <c r="BH2278" i="2"/>
  <c r="BG2278" i="2"/>
  <c r="BF2278" i="2"/>
  <c r="T2278" i="2"/>
  <c r="R2278" i="2"/>
  <c r="P2278" i="2"/>
  <c r="BI2276" i="2"/>
  <c r="BH2276" i="2"/>
  <c r="BG2276" i="2"/>
  <c r="BF2276" i="2"/>
  <c r="T2276" i="2"/>
  <c r="R2276" i="2"/>
  <c r="P2276" i="2"/>
  <c r="BI2274" i="2"/>
  <c r="BH2274" i="2"/>
  <c r="BG2274" i="2"/>
  <c r="BF2274" i="2"/>
  <c r="T2274" i="2"/>
  <c r="R2274" i="2"/>
  <c r="P2274" i="2"/>
  <c r="BI2272" i="2"/>
  <c r="BH2272" i="2"/>
  <c r="BG2272" i="2"/>
  <c r="BF2272" i="2"/>
  <c r="T2272" i="2"/>
  <c r="R2272" i="2"/>
  <c r="P2272" i="2"/>
  <c r="BI2270" i="2"/>
  <c r="BH2270" i="2"/>
  <c r="BG2270" i="2"/>
  <c r="BF2270" i="2"/>
  <c r="T2270" i="2"/>
  <c r="R2270" i="2"/>
  <c r="P2270" i="2"/>
  <c r="BI2268" i="2"/>
  <c r="BH2268" i="2"/>
  <c r="BG2268" i="2"/>
  <c r="BF2268" i="2"/>
  <c r="T2268" i="2"/>
  <c r="R2268" i="2"/>
  <c r="P2268" i="2"/>
  <c r="BI2266" i="2"/>
  <c r="BH2266" i="2"/>
  <c r="BG2266" i="2"/>
  <c r="BF2266" i="2"/>
  <c r="T2266" i="2"/>
  <c r="R2266" i="2"/>
  <c r="P2266" i="2"/>
  <c r="BI2264" i="2"/>
  <c r="BH2264" i="2"/>
  <c r="BG2264" i="2"/>
  <c r="BF2264" i="2"/>
  <c r="T2264" i="2"/>
  <c r="R2264" i="2"/>
  <c r="P2264" i="2"/>
  <c r="BI2262" i="2"/>
  <c r="BH2262" i="2"/>
  <c r="BG2262" i="2"/>
  <c r="BF2262" i="2"/>
  <c r="T2262" i="2"/>
  <c r="R2262" i="2"/>
  <c r="P2262" i="2"/>
  <c r="BI2260" i="2"/>
  <c r="BH2260" i="2"/>
  <c r="BG2260" i="2"/>
  <c r="BF2260" i="2"/>
  <c r="T2260" i="2"/>
  <c r="R2260" i="2"/>
  <c r="P2260" i="2"/>
  <c r="BI2258" i="2"/>
  <c r="BH2258" i="2"/>
  <c r="BG2258" i="2"/>
  <c r="BF2258" i="2"/>
  <c r="T2258" i="2"/>
  <c r="R2258" i="2"/>
  <c r="P2258" i="2"/>
  <c r="BI2256" i="2"/>
  <c r="BH2256" i="2"/>
  <c r="BG2256" i="2"/>
  <c r="BF2256" i="2"/>
  <c r="T2256" i="2"/>
  <c r="R2256" i="2"/>
  <c r="P2256" i="2"/>
  <c r="BI2254" i="2"/>
  <c r="BH2254" i="2"/>
  <c r="BG2254" i="2"/>
  <c r="BF2254" i="2"/>
  <c r="T2254" i="2"/>
  <c r="R2254" i="2"/>
  <c r="P2254" i="2"/>
  <c r="BI2252" i="2"/>
  <c r="BH2252" i="2"/>
  <c r="BG2252" i="2"/>
  <c r="BF2252" i="2"/>
  <c r="T2252" i="2"/>
  <c r="R2252" i="2"/>
  <c r="P2252" i="2"/>
  <c r="BI2250" i="2"/>
  <c r="BH2250" i="2"/>
  <c r="BG2250" i="2"/>
  <c r="BF2250" i="2"/>
  <c r="T2250" i="2"/>
  <c r="R2250" i="2"/>
  <c r="P2250" i="2"/>
  <c r="BI2248" i="2"/>
  <c r="BH2248" i="2"/>
  <c r="BG2248" i="2"/>
  <c r="BF2248" i="2"/>
  <c r="T2248" i="2"/>
  <c r="R2248" i="2"/>
  <c r="P2248" i="2"/>
  <c r="BI2246" i="2"/>
  <c r="BH2246" i="2"/>
  <c r="BG2246" i="2"/>
  <c r="BF2246" i="2"/>
  <c r="T2246" i="2"/>
  <c r="R2246" i="2"/>
  <c r="P2246" i="2"/>
  <c r="BI2244" i="2"/>
  <c r="BH2244" i="2"/>
  <c r="BG2244" i="2"/>
  <c r="BF2244" i="2"/>
  <c r="T2244" i="2"/>
  <c r="R2244" i="2"/>
  <c r="P2244" i="2"/>
  <c r="BI2242" i="2"/>
  <c r="BH2242" i="2"/>
  <c r="BG2242" i="2"/>
  <c r="BF2242" i="2"/>
  <c r="T2242" i="2"/>
  <c r="R2242" i="2"/>
  <c r="P2242" i="2"/>
  <c r="BI2240" i="2"/>
  <c r="BH2240" i="2"/>
  <c r="BG2240" i="2"/>
  <c r="BF2240" i="2"/>
  <c r="T2240" i="2"/>
  <c r="R2240" i="2"/>
  <c r="P2240" i="2"/>
  <c r="BI2238" i="2"/>
  <c r="BH2238" i="2"/>
  <c r="BG2238" i="2"/>
  <c r="BF2238" i="2"/>
  <c r="T2238" i="2"/>
  <c r="R2238" i="2"/>
  <c r="P2238" i="2"/>
  <c r="BI2236" i="2"/>
  <c r="BH2236" i="2"/>
  <c r="BG2236" i="2"/>
  <c r="BF2236" i="2"/>
  <c r="T2236" i="2"/>
  <c r="R2236" i="2"/>
  <c r="P2236" i="2"/>
  <c r="BI2234" i="2"/>
  <c r="BH2234" i="2"/>
  <c r="BG2234" i="2"/>
  <c r="BF2234" i="2"/>
  <c r="T2234" i="2"/>
  <c r="R2234" i="2"/>
  <c r="P2234" i="2"/>
  <c r="BI2232" i="2"/>
  <c r="BH2232" i="2"/>
  <c r="BG2232" i="2"/>
  <c r="BF2232" i="2"/>
  <c r="T2232" i="2"/>
  <c r="R2232" i="2"/>
  <c r="P2232" i="2"/>
  <c r="BI2229" i="2"/>
  <c r="BH2229" i="2"/>
  <c r="BG2229" i="2"/>
  <c r="BF2229" i="2"/>
  <c r="T2229" i="2"/>
  <c r="R2229" i="2"/>
  <c r="P2229" i="2"/>
  <c r="BI2227" i="2"/>
  <c r="BH2227" i="2"/>
  <c r="BG2227" i="2"/>
  <c r="BF2227" i="2"/>
  <c r="T2227" i="2"/>
  <c r="R2227" i="2"/>
  <c r="P2227" i="2"/>
  <c r="BI2225" i="2"/>
  <c r="BH2225" i="2"/>
  <c r="BG2225" i="2"/>
  <c r="BF2225" i="2"/>
  <c r="T2225" i="2"/>
  <c r="R2225" i="2"/>
  <c r="P2225" i="2"/>
  <c r="BI2223" i="2"/>
  <c r="BH2223" i="2"/>
  <c r="BG2223" i="2"/>
  <c r="BF2223" i="2"/>
  <c r="T2223" i="2"/>
  <c r="R2223" i="2"/>
  <c r="P2223" i="2"/>
  <c r="BI2221" i="2"/>
  <c r="BH2221" i="2"/>
  <c r="BG2221" i="2"/>
  <c r="BF2221" i="2"/>
  <c r="T2221" i="2"/>
  <c r="R2221" i="2"/>
  <c r="P2221" i="2"/>
  <c r="BI2219" i="2"/>
  <c r="BH2219" i="2"/>
  <c r="BG2219" i="2"/>
  <c r="BF2219" i="2"/>
  <c r="T2219" i="2"/>
  <c r="R2219" i="2"/>
  <c r="P2219" i="2"/>
  <c r="BI2217" i="2"/>
  <c r="BH2217" i="2"/>
  <c r="BG2217" i="2"/>
  <c r="BF2217" i="2"/>
  <c r="T2217" i="2"/>
  <c r="R2217" i="2"/>
  <c r="P2217" i="2"/>
  <c r="BI2215" i="2"/>
  <c r="BH2215" i="2"/>
  <c r="BG2215" i="2"/>
  <c r="BF2215" i="2"/>
  <c r="T2215" i="2"/>
  <c r="R2215" i="2"/>
  <c r="P2215" i="2"/>
  <c r="BI2213" i="2"/>
  <c r="BH2213" i="2"/>
  <c r="BG2213" i="2"/>
  <c r="BF2213" i="2"/>
  <c r="T2213" i="2"/>
  <c r="R2213" i="2"/>
  <c r="P2213" i="2"/>
  <c r="BI2211" i="2"/>
  <c r="BH2211" i="2"/>
  <c r="BG2211" i="2"/>
  <c r="BF2211" i="2"/>
  <c r="T2211" i="2"/>
  <c r="R2211" i="2"/>
  <c r="P2211" i="2"/>
  <c r="BI2209" i="2"/>
  <c r="BH2209" i="2"/>
  <c r="BG2209" i="2"/>
  <c r="BF2209" i="2"/>
  <c r="T2209" i="2"/>
  <c r="R2209" i="2"/>
  <c r="P2209" i="2"/>
  <c r="BI2207" i="2"/>
  <c r="BH2207" i="2"/>
  <c r="BG2207" i="2"/>
  <c r="BF2207" i="2"/>
  <c r="T2207" i="2"/>
  <c r="R2207" i="2"/>
  <c r="P2207" i="2"/>
  <c r="BI2205" i="2"/>
  <c r="BH2205" i="2"/>
  <c r="BG2205" i="2"/>
  <c r="BF2205" i="2"/>
  <c r="T2205" i="2"/>
  <c r="R2205" i="2"/>
  <c r="P2205" i="2"/>
  <c r="BI2203" i="2"/>
  <c r="BH2203" i="2"/>
  <c r="BG2203" i="2"/>
  <c r="BF2203" i="2"/>
  <c r="T2203" i="2"/>
  <c r="R2203" i="2"/>
  <c r="P2203" i="2"/>
  <c r="BI2201" i="2"/>
  <c r="BH2201" i="2"/>
  <c r="BG2201" i="2"/>
  <c r="BF2201" i="2"/>
  <c r="T2201" i="2"/>
  <c r="R2201" i="2"/>
  <c r="P2201" i="2"/>
  <c r="BI2199" i="2"/>
  <c r="BH2199" i="2"/>
  <c r="BG2199" i="2"/>
  <c r="BF2199" i="2"/>
  <c r="T2199" i="2"/>
  <c r="R2199" i="2"/>
  <c r="P2199" i="2"/>
  <c r="BI2197" i="2"/>
  <c r="BH2197" i="2"/>
  <c r="BG2197" i="2"/>
  <c r="BF2197" i="2"/>
  <c r="T2197" i="2"/>
  <c r="R2197" i="2"/>
  <c r="P2197" i="2"/>
  <c r="BI2195" i="2"/>
  <c r="BH2195" i="2"/>
  <c r="BG2195" i="2"/>
  <c r="BF2195" i="2"/>
  <c r="T2195" i="2"/>
  <c r="R2195" i="2"/>
  <c r="P2195" i="2"/>
  <c r="BI2193" i="2"/>
  <c r="BH2193" i="2"/>
  <c r="BG2193" i="2"/>
  <c r="BF2193" i="2"/>
  <c r="T2193" i="2"/>
  <c r="R2193" i="2"/>
  <c r="P2193" i="2"/>
  <c r="BI2191" i="2"/>
  <c r="BH2191" i="2"/>
  <c r="BG2191" i="2"/>
  <c r="BF2191" i="2"/>
  <c r="T2191" i="2"/>
  <c r="R2191" i="2"/>
  <c r="P2191" i="2"/>
  <c r="BI2189" i="2"/>
  <c r="BH2189" i="2"/>
  <c r="BG2189" i="2"/>
  <c r="BF2189" i="2"/>
  <c r="T2189" i="2"/>
  <c r="R2189" i="2"/>
  <c r="P2189" i="2"/>
  <c r="BI2187" i="2"/>
  <c r="BH2187" i="2"/>
  <c r="BG2187" i="2"/>
  <c r="BF2187" i="2"/>
  <c r="T2187" i="2"/>
  <c r="R2187" i="2"/>
  <c r="P2187" i="2"/>
  <c r="BI2185" i="2"/>
  <c r="BH2185" i="2"/>
  <c r="BG2185" i="2"/>
  <c r="BF2185" i="2"/>
  <c r="T2185" i="2"/>
  <c r="R2185" i="2"/>
  <c r="P2185" i="2"/>
  <c r="BI2183" i="2"/>
  <c r="BH2183" i="2"/>
  <c r="BG2183" i="2"/>
  <c r="BF2183" i="2"/>
  <c r="T2183" i="2"/>
  <c r="R2183" i="2"/>
  <c r="P2183" i="2"/>
  <c r="BI2181" i="2"/>
  <c r="BH2181" i="2"/>
  <c r="BG2181" i="2"/>
  <c r="BF2181" i="2"/>
  <c r="T2181" i="2"/>
  <c r="R2181" i="2"/>
  <c r="P2181" i="2"/>
  <c r="BI2179" i="2"/>
  <c r="BH2179" i="2"/>
  <c r="BG2179" i="2"/>
  <c r="BF2179" i="2"/>
  <c r="T2179" i="2"/>
  <c r="R2179" i="2"/>
  <c r="P2179" i="2"/>
  <c r="BI2177" i="2"/>
  <c r="BH2177" i="2"/>
  <c r="BG2177" i="2"/>
  <c r="BF2177" i="2"/>
  <c r="T2177" i="2"/>
  <c r="R2177" i="2"/>
  <c r="P2177" i="2"/>
  <c r="BI2175" i="2"/>
  <c r="BH2175" i="2"/>
  <c r="BG2175" i="2"/>
  <c r="BF2175" i="2"/>
  <c r="T2175" i="2"/>
  <c r="R2175" i="2"/>
  <c r="P2175" i="2"/>
  <c r="BI2173" i="2"/>
  <c r="BH2173" i="2"/>
  <c r="BG2173" i="2"/>
  <c r="BF2173" i="2"/>
  <c r="T2173" i="2"/>
  <c r="R2173" i="2"/>
  <c r="P2173" i="2"/>
  <c r="BI2171" i="2"/>
  <c r="BH2171" i="2"/>
  <c r="BG2171" i="2"/>
  <c r="BF2171" i="2"/>
  <c r="T2171" i="2"/>
  <c r="R2171" i="2"/>
  <c r="P2171" i="2"/>
  <c r="BI2169" i="2"/>
  <c r="BH2169" i="2"/>
  <c r="BG2169" i="2"/>
  <c r="BF2169" i="2"/>
  <c r="T2169" i="2"/>
  <c r="R2169" i="2"/>
  <c r="P2169" i="2"/>
  <c r="BI2167" i="2"/>
  <c r="BH2167" i="2"/>
  <c r="BG2167" i="2"/>
  <c r="BF2167" i="2"/>
  <c r="T2167" i="2"/>
  <c r="R2167" i="2"/>
  <c r="P2167" i="2"/>
  <c r="BI2165" i="2"/>
  <c r="BH2165" i="2"/>
  <c r="BG2165" i="2"/>
  <c r="BF2165" i="2"/>
  <c r="T2165" i="2"/>
  <c r="R2165" i="2"/>
  <c r="P2165" i="2"/>
  <c r="BI2163" i="2"/>
  <c r="BH2163" i="2"/>
  <c r="BG2163" i="2"/>
  <c r="BF2163" i="2"/>
  <c r="T2163" i="2"/>
  <c r="R2163" i="2"/>
  <c r="P2163" i="2"/>
  <c r="BI2161" i="2"/>
  <c r="BH2161" i="2"/>
  <c r="BG2161" i="2"/>
  <c r="BF2161" i="2"/>
  <c r="T2161" i="2"/>
  <c r="R2161" i="2"/>
  <c r="P2161" i="2"/>
  <c r="BI2159" i="2"/>
  <c r="BH2159" i="2"/>
  <c r="BG2159" i="2"/>
  <c r="BF2159" i="2"/>
  <c r="T2159" i="2"/>
  <c r="R2159" i="2"/>
  <c r="P2159" i="2"/>
  <c r="BI2157" i="2"/>
  <c r="BH2157" i="2"/>
  <c r="BG2157" i="2"/>
  <c r="BF2157" i="2"/>
  <c r="T2157" i="2"/>
  <c r="R2157" i="2"/>
  <c r="P2157" i="2"/>
  <c r="BI2155" i="2"/>
  <c r="BH2155" i="2"/>
  <c r="BG2155" i="2"/>
  <c r="BF2155" i="2"/>
  <c r="T2155" i="2"/>
  <c r="R2155" i="2"/>
  <c r="P2155" i="2"/>
  <c r="BI2153" i="2"/>
  <c r="BH2153" i="2"/>
  <c r="BG2153" i="2"/>
  <c r="BF2153" i="2"/>
  <c r="T2153" i="2"/>
  <c r="R2153" i="2"/>
  <c r="P2153" i="2"/>
  <c r="BI2151" i="2"/>
  <c r="BH2151" i="2"/>
  <c r="BG2151" i="2"/>
  <c r="BF2151" i="2"/>
  <c r="T2151" i="2"/>
  <c r="R2151" i="2"/>
  <c r="P2151" i="2"/>
  <c r="BI2149" i="2"/>
  <c r="BH2149" i="2"/>
  <c r="BG2149" i="2"/>
  <c r="BF2149" i="2"/>
  <c r="T2149" i="2"/>
  <c r="R2149" i="2"/>
  <c r="P2149" i="2"/>
  <c r="BI2147" i="2"/>
  <c r="BH2147" i="2"/>
  <c r="BG2147" i="2"/>
  <c r="BF2147" i="2"/>
  <c r="T2147" i="2"/>
  <c r="R2147" i="2"/>
  <c r="P2147" i="2"/>
  <c r="BI2145" i="2"/>
  <c r="BH2145" i="2"/>
  <c r="BG2145" i="2"/>
  <c r="BF2145" i="2"/>
  <c r="T2145" i="2"/>
  <c r="R2145" i="2"/>
  <c r="P2145" i="2"/>
  <c r="BI2143" i="2"/>
  <c r="BH2143" i="2"/>
  <c r="BG2143" i="2"/>
  <c r="BF2143" i="2"/>
  <c r="T2143" i="2"/>
  <c r="R2143" i="2"/>
  <c r="P2143" i="2"/>
  <c r="BI2141" i="2"/>
  <c r="BH2141" i="2"/>
  <c r="BG2141" i="2"/>
  <c r="BF2141" i="2"/>
  <c r="T2141" i="2"/>
  <c r="R2141" i="2"/>
  <c r="P2141" i="2"/>
  <c r="BI2139" i="2"/>
  <c r="BH2139" i="2"/>
  <c r="BG2139" i="2"/>
  <c r="BF2139" i="2"/>
  <c r="T2139" i="2"/>
  <c r="R2139" i="2"/>
  <c r="P2139" i="2"/>
  <c r="BI2137" i="2"/>
  <c r="BH2137" i="2"/>
  <c r="BG2137" i="2"/>
  <c r="BF2137" i="2"/>
  <c r="T2137" i="2"/>
  <c r="R2137" i="2"/>
  <c r="P2137" i="2"/>
  <c r="BI2135" i="2"/>
  <c r="BH2135" i="2"/>
  <c r="BG2135" i="2"/>
  <c r="BF2135" i="2"/>
  <c r="T2135" i="2"/>
  <c r="R2135" i="2"/>
  <c r="P2135" i="2"/>
  <c r="BI2133" i="2"/>
  <c r="BH2133" i="2"/>
  <c r="BG2133" i="2"/>
  <c r="BF2133" i="2"/>
  <c r="T2133" i="2"/>
  <c r="R2133" i="2"/>
  <c r="P2133" i="2"/>
  <c r="BI2131" i="2"/>
  <c r="BH2131" i="2"/>
  <c r="BG2131" i="2"/>
  <c r="BF2131" i="2"/>
  <c r="T2131" i="2"/>
  <c r="R2131" i="2"/>
  <c r="P2131" i="2"/>
  <c r="BI2129" i="2"/>
  <c r="BH2129" i="2"/>
  <c r="BG2129" i="2"/>
  <c r="BF2129" i="2"/>
  <c r="T2129" i="2"/>
  <c r="R2129" i="2"/>
  <c r="P2129" i="2"/>
  <c r="BI2127" i="2"/>
  <c r="BH2127" i="2"/>
  <c r="BG2127" i="2"/>
  <c r="BF2127" i="2"/>
  <c r="T2127" i="2"/>
  <c r="R2127" i="2"/>
  <c r="P2127" i="2"/>
  <c r="BI2125" i="2"/>
  <c r="BH2125" i="2"/>
  <c r="BG2125" i="2"/>
  <c r="BF2125" i="2"/>
  <c r="T2125" i="2"/>
  <c r="R2125" i="2"/>
  <c r="P2125" i="2"/>
  <c r="BI2123" i="2"/>
  <c r="BH2123" i="2"/>
  <c r="BG2123" i="2"/>
  <c r="BF2123" i="2"/>
  <c r="T2123" i="2"/>
  <c r="R2123" i="2"/>
  <c r="P2123" i="2"/>
  <c r="BI2121" i="2"/>
  <c r="BH2121" i="2"/>
  <c r="BG2121" i="2"/>
  <c r="BF2121" i="2"/>
  <c r="T2121" i="2"/>
  <c r="R2121" i="2"/>
  <c r="P2121" i="2"/>
  <c r="BI2119" i="2"/>
  <c r="BH2119" i="2"/>
  <c r="BG2119" i="2"/>
  <c r="BF2119" i="2"/>
  <c r="T2119" i="2"/>
  <c r="R2119" i="2"/>
  <c r="P2119" i="2"/>
  <c r="BI2117" i="2"/>
  <c r="BH2117" i="2"/>
  <c r="BG2117" i="2"/>
  <c r="BF2117" i="2"/>
  <c r="T2117" i="2"/>
  <c r="R2117" i="2"/>
  <c r="P2117" i="2"/>
  <c r="BI2115" i="2"/>
  <c r="BH2115" i="2"/>
  <c r="BG2115" i="2"/>
  <c r="BF2115" i="2"/>
  <c r="T2115" i="2"/>
  <c r="R2115" i="2"/>
  <c r="P2115" i="2"/>
  <c r="BI2113" i="2"/>
  <c r="BH2113" i="2"/>
  <c r="BG2113" i="2"/>
  <c r="BF2113" i="2"/>
  <c r="T2113" i="2"/>
  <c r="R2113" i="2"/>
  <c r="P2113" i="2"/>
  <c r="BI2111" i="2"/>
  <c r="BH2111" i="2"/>
  <c r="BG2111" i="2"/>
  <c r="BF2111" i="2"/>
  <c r="T2111" i="2"/>
  <c r="R2111" i="2"/>
  <c r="P2111" i="2"/>
  <c r="BI2109" i="2"/>
  <c r="BH2109" i="2"/>
  <c r="BG2109" i="2"/>
  <c r="BF2109" i="2"/>
  <c r="T2109" i="2"/>
  <c r="R2109" i="2"/>
  <c r="P2109" i="2"/>
  <c r="BI2107" i="2"/>
  <c r="BH2107" i="2"/>
  <c r="BG2107" i="2"/>
  <c r="BF2107" i="2"/>
  <c r="T2107" i="2"/>
  <c r="R2107" i="2"/>
  <c r="P2107" i="2"/>
  <c r="BI2105" i="2"/>
  <c r="BH2105" i="2"/>
  <c r="BG2105" i="2"/>
  <c r="BF2105" i="2"/>
  <c r="T2105" i="2"/>
  <c r="R2105" i="2"/>
  <c r="P2105" i="2"/>
  <c r="BI2103" i="2"/>
  <c r="BH2103" i="2"/>
  <c r="BG2103" i="2"/>
  <c r="BF2103" i="2"/>
  <c r="T2103" i="2"/>
  <c r="R2103" i="2"/>
  <c r="P2103" i="2"/>
  <c r="BI2101" i="2"/>
  <c r="BH2101" i="2"/>
  <c r="BG2101" i="2"/>
  <c r="BF2101" i="2"/>
  <c r="T2101" i="2"/>
  <c r="R2101" i="2"/>
  <c r="P2101" i="2"/>
  <c r="BI2099" i="2"/>
  <c r="BH2099" i="2"/>
  <c r="BG2099" i="2"/>
  <c r="BF2099" i="2"/>
  <c r="T2099" i="2"/>
  <c r="R2099" i="2"/>
  <c r="P2099" i="2"/>
  <c r="BI2097" i="2"/>
  <c r="BH2097" i="2"/>
  <c r="BG2097" i="2"/>
  <c r="BF2097" i="2"/>
  <c r="T2097" i="2"/>
  <c r="R2097" i="2"/>
  <c r="P2097" i="2"/>
  <c r="BI2095" i="2"/>
  <c r="BH2095" i="2"/>
  <c r="BG2095" i="2"/>
  <c r="BF2095" i="2"/>
  <c r="T2095" i="2"/>
  <c r="R2095" i="2"/>
  <c r="P2095" i="2"/>
  <c r="BI2093" i="2"/>
  <c r="BH2093" i="2"/>
  <c r="BG2093" i="2"/>
  <c r="BF2093" i="2"/>
  <c r="T2093" i="2"/>
  <c r="R2093" i="2"/>
  <c r="P2093" i="2"/>
  <c r="BI2091" i="2"/>
  <c r="BH2091" i="2"/>
  <c r="BG2091" i="2"/>
  <c r="BF2091" i="2"/>
  <c r="T2091" i="2"/>
  <c r="R2091" i="2"/>
  <c r="P2091" i="2"/>
  <c r="BI2089" i="2"/>
  <c r="BH2089" i="2"/>
  <c r="BG2089" i="2"/>
  <c r="BF2089" i="2"/>
  <c r="T2089" i="2"/>
  <c r="R2089" i="2"/>
  <c r="P2089" i="2"/>
  <c r="BI2087" i="2"/>
  <c r="BH2087" i="2"/>
  <c r="BG2087" i="2"/>
  <c r="BF2087" i="2"/>
  <c r="T2087" i="2"/>
  <c r="R2087" i="2"/>
  <c r="P2087" i="2"/>
  <c r="BI2085" i="2"/>
  <c r="BH2085" i="2"/>
  <c r="BG2085" i="2"/>
  <c r="BF2085" i="2"/>
  <c r="T2085" i="2"/>
  <c r="R2085" i="2"/>
  <c r="P2085" i="2"/>
  <c r="BI2083" i="2"/>
  <c r="BH2083" i="2"/>
  <c r="BG2083" i="2"/>
  <c r="BF2083" i="2"/>
  <c r="T2083" i="2"/>
  <c r="R2083" i="2"/>
  <c r="P2083" i="2"/>
  <c r="BI2081" i="2"/>
  <c r="BH2081" i="2"/>
  <c r="BG2081" i="2"/>
  <c r="BF2081" i="2"/>
  <c r="T2081" i="2"/>
  <c r="R2081" i="2"/>
  <c r="P2081" i="2"/>
  <c r="BI2079" i="2"/>
  <c r="BH2079" i="2"/>
  <c r="BG2079" i="2"/>
  <c r="BF2079" i="2"/>
  <c r="T2079" i="2"/>
  <c r="R2079" i="2"/>
  <c r="P2079" i="2"/>
  <c r="BI2077" i="2"/>
  <c r="BH2077" i="2"/>
  <c r="BG2077" i="2"/>
  <c r="BF2077" i="2"/>
  <c r="T2077" i="2"/>
  <c r="R2077" i="2"/>
  <c r="P2077" i="2"/>
  <c r="BI2075" i="2"/>
  <c r="BH2075" i="2"/>
  <c r="BG2075" i="2"/>
  <c r="BF2075" i="2"/>
  <c r="T2075" i="2"/>
  <c r="R2075" i="2"/>
  <c r="P2075" i="2"/>
  <c r="BI2073" i="2"/>
  <c r="BH2073" i="2"/>
  <c r="BG2073" i="2"/>
  <c r="BF2073" i="2"/>
  <c r="T2073" i="2"/>
  <c r="R2073" i="2"/>
  <c r="P2073" i="2"/>
  <c r="BI2071" i="2"/>
  <c r="BH2071" i="2"/>
  <c r="BG2071" i="2"/>
  <c r="BF2071" i="2"/>
  <c r="T2071" i="2"/>
  <c r="R2071" i="2"/>
  <c r="P2071" i="2"/>
  <c r="BI2069" i="2"/>
  <c r="BH2069" i="2"/>
  <c r="BG2069" i="2"/>
  <c r="BF2069" i="2"/>
  <c r="T2069" i="2"/>
  <c r="R2069" i="2"/>
  <c r="P2069" i="2"/>
  <c r="BI2067" i="2"/>
  <c r="BH2067" i="2"/>
  <c r="BG2067" i="2"/>
  <c r="BF2067" i="2"/>
  <c r="T2067" i="2"/>
  <c r="R2067" i="2"/>
  <c r="P2067" i="2"/>
  <c r="BI2065" i="2"/>
  <c r="BH2065" i="2"/>
  <c r="BG2065" i="2"/>
  <c r="BF2065" i="2"/>
  <c r="T2065" i="2"/>
  <c r="R2065" i="2"/>
  <c r="P2065" i="2"/>
  <c r="BI2063" i="2"/>
  <c r="BH2063" i="2"/>
  <c r="BG2063" i="2"/>
  <c r="BF2063" i="2"/>
  <c r="T2063" i="2"/>
  <c r="R2063" i="2"/>
  <c r="P2063" i="2"/>
  <c r="BI2061" i="2"/>
  <c r="BH2061" i="2"/>
  <c r="BG2061" i="2"/>
  <c r="BF2061" i="2"/>
  <c r="T2061" i="2"/>
  <c r="R2061" i="2"/>
  <c r="P2061" i="2"/>
  <c r="BI2059" i="2"/>
  <c r="BH2059" i="2"/>
  <c r="BG2059" i="2"/>
  <c r="BF2059" i="2"/>
  <c r="T2059" i="2"/>
  <c r="R2059" i="2"/>
  <c r="P2059" i="2"/>
  <c r="BI2057" i="2"/>
  <c r="BH2057" i="2"/>
  <c r="BG2057" i="2"/>
  <c r="BF2057" i="2"/>
  <c r="T2057" i="2"/>
  <c r="R2057" i="2"/>
  <c r="P2057" i="2"/>
  <c r="BI2055" i="2"/>
  <c r="BH2055" i="2"/>
  <c r="BG2055" i="2"/>
  <c r="BF2055" i="2"/>
  <c r="T2055" i="2"/>
  <c r="R2055" i="2"/>
  <c r="P2055" i="2"/>
  <c r="BI2053" i="2"/>
  <c r="BH2053" i="2"/>
  <c r="BG2053" i="2"/>
  <c r="BF2053" i="2"/>
  <c r="T2053" i="2"/>
  <c r="R2053" i="2"/>
  <c r="P2053" i="2"/>
  <c r="BI2051" i="2"/>
  <c r="BH2051" i="2"/>
  <c r="BG2051" i="2"/>
  <c r="BF2051" i="2"/>
  <c r="T2051" i="2"/>
  <c r="R2051" i="2"/>
  <c r="P2051" i="2"/>
  <c r="BI2049" i="2"/>
  <c r="BH2049" i="2"/>
  <c r="BG2049" i="2"/>
  <c r="BF2049" i="2"/>
  <c r="T2049" i="2"/>
  <c r="R2049" i="2"/>
  <c r="P2049" i="2"/>
  <c r="BI2047" i="2"/>
  <c r="BH2047" i="2"/>
  <c r="BG2047" i="2"/>
  <c r="BF2047" i="2"/>
  <c r="T2047" i="2"/>
  <c r="R2047" i="2"/>
  <c r="P2047" i="2"/>
  <c r="BI2045" i="2"/>
  <c r="BH2045" i="2"/>
  <c r="BG2045" i="2"/>
  <c r="BF2045" i="2"/>
  <c r="T2045" i="2"/>
  <c r="R2045" i="2"/>
  <c r="P2045" i="2"/>
  <c r="BI2043" i="2"/>
  <c r="BH2043" i="2"/>
  <c r="BG2043" i="2"/>
  <c r="BF2043" i="2"/>
  <c r="T2043" i="2"/>
  <c r="R2043" i="2"/>
  <c r="P2043" i="2"/>
  <c r="BI2041" i="2"/>
  <c r="BH2041" i="2"/>
  <c r="BG2041" i="2"/>
  <c r="BF2041" i="2"/>
  <c r="T2041" i="2"/>
  <c r="R2041" i="2"/>
  <c r="P2041" i="2"/>
  <c r="BI2039" i="2"/>
  <c r="BH2039" i="2"/>
  <c r="BG2039" i="2"/>
  <c r="BF2039" i="2"/>
  <c r="T2039" i="2"/>
  <c r="R2039" i="2"/>
  <c r="P2039" i="2"/>
  <c r="BI2037" i="2"/>
  <c r="BH2037" i="2"/>
  <c r="BG2037" i="2"/>
  <c r="BF2037" i="2"/>
  <c r="T2037" i="2"/>
  <c r="R2037" i="2"/>
  <c r="P2037" i="2"/>
  <c r="BI2035" i="2"/>
  <c r="BH2035" i="2"/>
  <c r="BG2035" i="2"/>
  <c r="BF2035" i="2"/>
  <c r="T2035" i="2"/>
  <c r="R2035" i="2"/>
  <c r="P2035" i="2"/>
  <c r="BI2033" i="2"/>
  <c r="BH2033" i="2"/>
  <c r="BG2033" i="2"/>
  <c r="BF2033" i="2"/>
  <c r="T2033" i="2"/>
  <c r="R2033" i="2"/>
  <c r="P2033" i="2"/>
  <c r="BI2031" i="2"/>
  <c r="BH2031" i="2"/>
  <c r="BG2031" i="2"/>
  <c r="BF2031" i="2"/>
  <c r="T2031" i="2"/>
  <c r="R2031" i="2"/>
  <c r="P2031" i="2"/>
  <c r="BI2029" i="2"/>
  <c r="BH2029" i="2"/>
  <c r="BG2029" i="2"/>
  <c r="BF2029" i="2"/>
  <c r="T2029" i="2"/>
  <c r="R2029" i="2"/>
  <c r="P2029" i="2"/>
  <c r="BI2027" i="2"/>
  <c r="BH2027" i="2"/>
  <c r="BG2027" i="2"/>
  <c r="BF2027" i="2"/>
  <c r="T2027" i="2"/>
  <c r="R2027" i="2"/>
  <c r="P2027" i="2"/>
  <c r="BI2025" i="2"/>
  <c r="BH2025" i="2"/>
  <c r="BG2025" i="2"/>
  <c r="BF2025" i="2"/>
  <c r="T2025" i="2"/>
  <c r="R2025" i="2"/>
  <c r="P2025" i="2"/>
  <c r="BI2023" i="2"/>
  <c r="BH2023" i="2"/>
  <c r="BG2023" i="2"/>
  <c r="BF2023" i="2"/>
  <c r="T2023" i="2"/>
  <c r="R2023" i="2"/>
  <c r="P2023" i="2"/>
  <c r="BI2021" i="2"/>
  <c r="BH2021" i="2"/>
  <c r="BG2021" i="2"/>
  <c r="BF2021" i="2"/>
  <c r="T2021" i="2"/>
  <c r="R2021" i="2"/>
  <c r="P2021" i="2"/>
  <c r="BI2019" i="2"/>
  <c r="BH2019" i="2"/>
  <c r="BG2019" i="2"/>
  <c r="BF2019" i="2"/>
  <c r="T2019" i="2"/>
  <c r="R2019" i="2"/>
  <c r="P2019" i="2"/>
  <c r="BI2017" i="2"/>
  <c r="BH2017" i="2"/>
  <c r="BG2017" i="2"/>
  <c r="BF2017" i="2"/>
  <c r="T2017" i="2"/>
  <c r="R2017" i="2"/>
  <c r="P2017" i="2"/>
  <c r="BI2015" i="2"/>
  <c r="BH2015" i="2"/>
  <c r="BG2015" i="2"/>
  <c r="BF2015" i="2"/>
  <c r="T2015" i="2"/>
  <c r="R2015" i="2"/>
  <c r="P2015" i="2"/>
  <c r="BI2013" i="2"/>
  <c r="BH2013" i="2"/>
  <c r="BG2013" i="2"/>
  <c r="BF2013" i="2"/>
  <c r="T2013" i="2"/>
  <c r="R2013" i="2"/>
  <c r="P2013" i="2"/>
  <c r="BI2011" i="2"/>
  <c r="BH2011" i="2"/>
  <c r="BG2011" i="2"/>
  <c r="BF2011" i="2"/>
  <c r="T2011" i="2"/>
  <c r="R2011" i="2"/>
  <c r="P2011" i="2"/>
  <c r="BI2009" i="2"/>
  <c r="BH2009" i="2"/>
  <c r="BG2009" i="2"/>
  <c r="BF2009" i="2"/>
  <c r="T2009" i="2"/>
  <c r="R2009" i="2"/>
  <c r="P2009" i="2"/>
  <c r="BI2007" i="2"/>
  <c r="BH2007" i="2"/>
  <c r="BG2007" i="2"/>
  <c r="BF2007" i="2"/>
  <c r="T2007" i="2"/>
  <c r="R2007" i="2"/>
  <c r="P2007" i="2"/>
  <c r="BI2005" i="2"/>
  <c r="BH2005" i="2"/>
  <c r="BG2005" i="2"/>
  <c r="BF2005" i="2"/>
  <c r="T2005" i="2"/>
  <c r="R2005" i="2"/>
  <c r="P2005" i="2"/>
  <c r="BI2003" i="2"/>
  <c r="BH2003" i="2"/>
  <c r="BG2003" i="2"/>
  <c r="BF2003" i="2"/>
  <c r="T2003" i="2"/>
  <c r="R2003" i="2"/>
  <c r="P2003" i="2"/>
  <c r="BI2001" i="2"/>
  <c r="BH2001" i="2"/>
  <c r="BG2001" i="2"/>
  <c r="BF2001" i="2"/>
  <c r="T2001" i="2"/>
  <c r="R2001" i="2"/>
  <c r="P2001" i="2"/>
  <c r="BI1999" i="2"/>
  <c r="BH1999" i="2"/>
  <c r="BG1999" i="2"/>
  <c r="BF1999" i="2"/>
  <c r="T1999" i="2"/>
  <c r="R1999" i="2"/>
  <c r="P1999" i="2"/>
  <c r="BI1997" i="2"/>
  <c r="BH1997" i="2"/>
  <c r="BG1997" i="2"/>
  <c r="BF1997" i="2"/>
  <c r="T1997" i="2"/>
  <c r="R1997" i="2"/>
  <c r="P1997" i="2"/>
  <c r="BI1995" i="2"/>
  <c r="BH1995" i="2"/>
  <c r="BG1995" i="2"/>
  <c r="BF1995" i="2"/>
  <c r="T1995" i="2"/>
  <c r="R1995" i="2"/>
  <c r="P1995" i="2"/>
  <c r="BI1993" i="2"/>
  <c r="BH1993" i="2"/>
  <c r="BG1993" i="2"/>
  <c r="BF1993" i="2"/>
  <c r="T1993" i="2"/>
  <c r="R1993" i="2"/>
  <c r="P1993" i="2"/>
  <c r="BI1991" i="2"/>
  <c r="BH1991" i="2"/>
  <c r="BG1991" i="2"/>
  <c r="BF1991" i="2"/>
  <c r="T1991" i="2"/>
  <c r="R1991" i="2"/>
  <c r="P1991" i="2"/>
  <c r="BI1989" i="2"/>
  <c r="BH1989" i="2"/>
  <c r="BG1989" i="2"/>
  <c r="BF1989" i="2"/>
  <c r="T1989" i="2"/>
  <c r="R1989" i="2"/>
  <c r="P1989" i="2"/>
  <c r="BI1987" i="2"/>
  <c r="BH1987" i="2"/>
  <c r="BG1987" i="2"/>
  <c r="BF1987" i="2"/>
  <c r="T1987" i="2"/>
  <c r="R1987" i="2"/>
  <c r="P1987" i="2"/>
  <c r="BI1985" i="2"/>
  <c r="BH1985" i="2"/>
  <c r="BG1985" i="2"/>
  <c r="BF1985" i="2"/>
  <c r="T1985" i="2"/>
  <c r="R1985" i="2"/>
  <c r="P1985" i="2"/>
  <c r="BI1983" i="2"/>
  <c r="BH1983" i="2"/>
  <c r="BG1983" i="2"/>
  <c r="BF1983" i="2"/>
  <c r="T1983" i="2"/>
  <c r="R1983" i="2"/>
  <c r="P1983" i="2"/>
  <c r="BI1981" i="2"/>
  <c r="BH1981" i="2"/>
  <c r="BG1981" i="2"/>
  <c r="BF1981" i="2"/>
  <c r="T1981" i="2"/>
  <c r="R1981" i="2"/>
  <c r="P1981" i="2"/>
  <c r="BI1979" i="2"/>
  <c r="BH1979" i="2"/>
  <c r="BG1979" i="2"/>
  <c r="BF1979" i="2"/>
  <c r="T1979" i="2"/>
  <c r="R1979" i="2"/>
  <c r="P1979" i="2"/>
  <c r="BI1976" i="2"/>
  <c r="BH1976" i="2"/>
  <c r="BG1976" i="2"/>
  <c r="BF1976" i="2"/>
  <c r="T1976" i="2"/>
  <c r="R1976" i="2"/>
  <c r="P1976" i="2"/>
  <c r="BI1974" i="2"/>
  <c r="BH1974" i="2"/>
  <c r="BG1974" i="2"/>
  <c r="BF1974" i="2"/>
  <c r="T1974" i="2"/>
  <c r="R1974" i="2"/>
  <c r="P1974" i="2"/>
  <c r="BI1972" i="2"/>
  <c r="BH1972" i="2"/>
  <c r="BG1972" i="2"/>
  <c r="BF1972" i="2"/>
  <c r="T1972" i="2"/>
  <c r="R1972" i="2"/>
  <c r="P1972" i="2"/>
  <c r="BI1970" i="2"/>
  <c r="BH1970" i="2"/>
  <c r="BG1970" i="2"/>
  <c r="BF1970" i="2"/>
  <c r="T1970" i="2"/>
  <c r="R1970" i="2"/>
  <c r="P1970" i="2"/>
  <c r="BI1968" i="2"/>
  <c r="BH1968" i="2"/>
  <c r="BG1968" i="2"/>
  <c r="BF1968" i="2"/>
  <c r="T1968" i="2"/>
  <c r="R1968" i="2"/>
  <c r="P1968" i="2"/>
  <c r="BI1966" i="2"/>
  <c r="BH1966" i="2"/>
  <c r="BG1966" i="2"/>
  <c r="BF1966" i="2"/>
  <c r="T1966" i="2"/>
  <c r="R1966" i="2"/>
  <c r="P1966" i="2"/>
  <c r="BI1964" i="2"/>
  <c r="BH1964" i="2"/>
  <c r="BG1964" i="2"/>
  <c r="BF1964" i="2"/>
  <c r="T1964" i="2"/>
  <c r="R1964" i="2"/>
  <c r="P1964" i="2"/>
  <c r="BI1962" i="2"/>
  <c r="BH1962" i="2"/>
  <c r="BG1962" i="2"/>
  <c r="BF1962" i="2"/>
  <c r="T1962" i="2"/>
  <c r="R1962" i="2"/>
  <c r="P1962" i="2"/>
  <c r="BI1960" i="2"/>
  <c r="BH1960" i="2"/>
  <c r="BG1960" i="2"/>
  <c r="BF1960" i="2"/>
  <c r="T1960" i="2"/>
  <c r="R1960" i="2"/>
  <c r="P1960" i="2"/>
  <c r="BI1958" i="2"/>
  <c r="BH1958" i="2"/>
  <c r="BG1958" i="2"/>
  <c r="BF1958" i="2"/>
  <c r="T1958" i="2"/>
  <c r="R1958" i="2"/>
  <c r="P1958" i="2"/>
  <c r="BI1956" i="2"/>
  <c r="BH1956" i="2"/>
  <c r="BG1956" i="2"/>
  <c r="BF1956" i="2"/>
  <c r="T1956" i="2"/>
  <c r="R1956" i="2"/>
  <c r="P1956" i="2"/>
  <c r="BI1954" i="2"/>
  <c r="BH1954" i="2"/>
  <c r="BG1954" i="2"/>
  <c r="BF1954" i="2"/>
  <c r="T1954" i="2"/>
  <c r="R1954" i="2"/>
  <c r="P1954" i="2"/>
  <c r="BI1952" i="2"/>
  <c r="BH1952" i="2"/>
  <c r="BG1952" i="2"/>
  <c r="BF1952" i="2"/>
  <c r="T1952" i="2"/>
  <c r="R1952" i="2"/>
  <c r="P1952" i="2"/>
  <c r="BI1950" i="2"/>
  <c r="BH1950" i="2"/>
  <c r="BG1950" i="2"/>
  <c r="BF1950" i="2"/>
  <c r="T1950" i="2"/>
  <c r="R1950" i="2"/>
  <c r="P1950" i="2"/>
  <c r="BI1948" i="2"/>
  <c r="BH1948" i="2"/>
  <c r="BG1948" i="2"/>
  <c r="BF1948" i="2"/>
  <c r="T1948" i="2"/>
  <c r="R1948" i="2"/>
  <c r="P1948" i="2"/>
  <c r="BI1946" i="2"/>
  <c r="BH1946" i="2"/>
  <c r="BG1946" i="2"/>
  <c r="BF1946" i="2"/>
  <c r="T1946" i="2"/>
  <c r="R1946" i="2"/>
  <c r="P1946" i="2"/>
  <c r="BI1944" i="2"/>
  <c r="BH1944" i="2"/>
  <c r="BG1944" i="2"/>
  <c r="BF1944" i="2"/>
  <c r="T1944" i="2"/>
  <c r="R1944" i="2"/>
  <c r="P1944" i="2"/>
  <c r="BI1942" i="2"/>
  <c r="BH1942" i="2"/>
  <c r="BG1942" i="2"/>
  <c r="BF1942" i="2"/>
  <c r="T1942" i="2"/>
  <c r="R1942" i="2"/>
  <c r="P1942" i="2"/>
  <c r="BI1940" i="2"/>
  <c r="BH1940" i="2"/>
  <c r="BG1940" i="2"/>
  <c r="BF1940" i="2"/>
  <c r="T1940" i="2"/>
  <c r="R1940" i="2"/>
  <c r="P1940" i="2"/>
  <c r="BI1938" i="2"/>
  <c r="BH1938" i="2"/>
  <c r="BG1938" i="2"/>
  <c r="BF1938" i="2"/>
  <c r="T1938" i="2"/>
  <c r="R1938" i="2"/>
  <c r="P1938" i="2"/>
  <c r="BI1936" i="2"/>
  <c r="BH1936" i="2"/>
  <c r="BG1936" i="2"/>
  <c r="BF1936" i="2"/>
  <c r="T1936" i="2"/>
  <c r="R1936" i="2"/>
  <c r="P1936" i="2"/>
  <c r="BI1934" i="2"/>
  <c r="BH1934" i="2"/>
  <c r="BG1934" i="2"/>
  <c r="BF1934" i="2"/>
  <c r="T1934" i="2"/>
  <c r="R1934" i="2"/>
  <c r="P1934" i="2"/>
  <c r="BI1932" i="2"/>
  <c r="BH1932" i="2"/>
  <c r="BG1932" i="2"/>
  <c r="BF1932" i="2"/>
  <c r="T1932" i="2"/>
  <c r="R1932" i="2"/>
  <c r="P1932" i="2"/>
  <c r="BI1930" i="2"/>
  <c r="BH1930" i="2"/>
  <c r="BG1930" i="2"/>
  <c r="BF1930" i="2"/>
  <c r="T1930" i="2"/>
  <c r="R1930" i="2"/>
  <c r="P1930" i="2"/>
  <c r="BI1928" i="2"/>
  <c r="BH1928" i="2"/>
  <c r="BG1928" i="2"/>
  <c r="BF1928" i="2"/>
  <c r="T1928" i="2"/>
  <c r="R1928" i="2"/>
  <c r="P1928" i="2"/>
  <c r="BI1926" i="2"/>
  <c r="BH1926" i="2"/>
  <c r="BG1926" i="2"/>
  <c r="BF1926" i="2"/>
  <c r="T1926" i="2"/>
  <c r="R1926" i="2"/>
  <c r="P1926" i="2"/>
  <c r="BI1924" i="2"/>
  <c r="BH1924" i="2"/>
  <c r="BG1924" i="2"/>
  <c r="BF1924" i="2"/>
  <c r="T1924" i="2"/>
  <c r="R1924" i="2"/>
  <c r="P1924" i="2"/>
  <c r="BI1922" i="2"/>
  <c r="BH1922" i="2"/>
  <c r="BG1922" i="2"/>
  <c r="BF1922" i="2"/>
  <c r="T1922" i="2"/>
  <c r="R1922" i="2"/>
  <c r="P1922" i="2"/>
  <c r="BI1920" i="2"/>
  <c r="BH1920" i="2"/>
  <c r="BG1920" i="2"/>
  <c r="BF1920" i="2"/>
  <c r="T1920" i="2"/>
  <c r="R1920" i="2"/>
  <c r="P1920" i="2"/>
  <c r="BI1918" i="2"/>
  <c r="BH1918" i="2"/>
  <c r="BG1918" i="2"/>
  <c r="BF1918" i="2"/>
  <c r="T1918" i="2"/>
  <c r="R1918" i="2"/>
  <c r="P1918" i="2"/>
  <c r="BI1916" i="2"/>
  <c r="BH1916" i="2"/>
  <c r="BG1916" i="2"/>
  <c r="BF1916" i="2"/>
  <c r="T1916" i="2"/>
  <c r="R1916" i="2"/>
  <c r="P1916" i="2"/>
  <c r="BI1914" i="2"/>
  <c r="BH1914" i="2"/>
  <c r="BG1914" i="2"/>
  <c r="BF1914" i="2"/>
  <c r="T1914" i="2"/>
  <c r="R1914" i="2"/>
  <c r="P1914" i="2"/>
  <c r="BI1912" i="2"/>
  <c r="BH1912" i="2"/>
  <c r="BG1912" i="2"/>
  <c r="BF1912" i="2"/>
  <c r="T1912" i="2"/>
  <c r="R1912" i="2"/>
  <c r="P1912" i="2"/>
  <c r="BI1910" i="2"/>
  <c r="BH1910" i="2"/>
  <c r="BG1910" i="2"/>
  <c r="BF1910" i="2"/>
  <c r="T1910" i="2"/>
  <c r="R1910" i="2"/>
  <c r="P1910" i="2"/>
  <c r="BI1908" i="2"/>
  <c r="BH1908" i="2"/>
  <c r="BG1908" i="2"/>
  <c r="BF1908" i="2"/>
  <c r="T1908" i="2"/>
  <c r="R1908" i="2"/>
  <c r="P1908" i="2"/>
  <c r="BI1906" i="2"/>
  <c r="BH1906" i="2"/>
  <c r="BG1906" i="2"/>
  <c r="BF1906" i="2"/>
  <c r="T1906" i="2"/>
  <c r="R1906" i="2"/>
  <c r="P1906" i="2"/>
  <c r="BI1904" i="2"/>
  <c r="BH1904" i="2"/>
  <c r="BG1904" i="2"/>
  <c r="BF1904" i="2"/>
  <c r="T1904" i="2"/>
  <c r="R1904" i="2"/>
  <c r="P1904" i="2"/>
  <c r="BI1902" i="2"/>
  <c r="BH1902" i="2"/>
  <c r="BG1902" i="2"/>
  <c r="BF1902" i="2"/>
  <c r="T1902" i="2"/>
  <c r="R1902" i="2"/>
  <c r="P1902" i="2"/>
  <c r="BI1900" i="2"/>
  <c r="BH1900" i="2"/>
  <c r="BG1900" i="2"/>
  <c r="BF1900" i="2"/>
  <c r="T1900" i="2"/>
  <c r="R1900" i="2"/>
  <c r="P1900" i="2"/>
  <c r="BI1898" i="2"/>
  <c r="BH1898" i="2"/>
  <c r="BG1898" i="2"/>
  <c r="BF1898" i="2"/>
  <c r="T1898" i="2"/>
  <c r="R1898" i="2"/>
  <c r="P1898" i="2"/>
  <c r="BI1896" i="2"/>
  <c r="BH1896" i="2"/>
  <c r="BG1896" i="2"/>
  <c r="BF1896" i="2"/>
  <c r="T1896" i="2"/>
  <c r="R1896" i="2"/>
  <c r="P1896" i="2"/>
  <c r="BI1894" i="2"/>
  <c r="BH1894" i="2"/>
  <c r="BG1894" i="2"/>
  <c r="BF1894" i="2"/>
  <c r="T1894" i="2"/>
  <c r="R1894" i="2"/>
  <c r="P1894" i="2"/>
  <c r="BI1892" i="2"/>
  <c r="BH1892" i="2"/>
  <c r="BG1892" i="2"/>
  <c r="BF1892" i="2"/>
  <c r="T1892" i="2"/>
  <c r="R1892" i="2"/>
  <c r="P1892" i="2"/>
  <c r="BI1890" i="2"/>
  <c r="BH1890" i="2"/>
  <c r="BG1890" i="2"/>
  <c r="BF1890" i="2"/>
  <c r="T1890" i="2"/>
  <c r="R1890" i="2"/>
  <c r="P1890" i="2"/>
  <c r="BI1888" i="2"/>
  <c r="BH1888" i="2"/>
  <c r="BG1888" i="2"/>
  <c r="BF1888" i="2"/>
  <c r="T1888" i="2"/>
  <c r="R1888" i="2"/>
  <c r="P1888" i="2"/>
  <c r="BI1886" i="2"/>
  <c r="BH1886" i="2"/>
  <c r="BG1886" i="2"/>
  <c r="BF1886" i="2"/>
  <c r="T1886" i="2"/>
  <c r="R1886" i="2"/>
  <c r="P1886" i="2"/>
  <c r="BI1884" i="2"/>
  <c r="BH1884" i="2"/>
  <c r="BG1884" i="2"/>
  <c r="BF1884" i="2"/>
  <c r="T1884" i="2"/>
  <c r="R1884" i="2"/>
  <c r="P1884" i="2"/>
  <c r="BI1882" i="2"/>
  <c r="BH1882" i="2"/>
  <c r="BG1882" i="2"/>
  <c r="BF1882" i="2"/>
  <c r="T1882" i="2"/>
  <c r="R1882" i="2"/>
  <c r="P1882" i="2"/>
  <c r="BI1880" i="2"/>
  <c r="BH1880" i="2"/>
  <c r="BG1880" i="2"/>
  <c r="BF1880" i="2"/>
  <c r="T1880" i="2"/>
  <c r="R1880" i="2"/>
  <c r="P1880" i="2"/>
  <c r="BI1878" i="2"/>
  <c r="BH1878" i="2"/>
  <c r="BG1878" i="2"/>
  <c r="BF1878" i="2"/>
  <c r="T1878" i="2"/>
  <c r="R1878" i="2"/>
  <c r="P1878" i="2"/>
  <c r="BI1876" i="2"/>
  <c r="BH1876" i="2"/>
  <c r="BG1876" i="2"/>
  <c r="BF1876" i="2"/>
  <c r="T1876" i="2"/>
  <c r="R1876" i="2"/>
  <c r="P1876" i="2"/>
  <c r="BI1874" i="2"/>
  <c r="BH1874" i="2"/>
  <c r="BG1874" i="2"/>
  <c r="BF1874" i="2"/>
  <c r="T1874" i="2"/>
  <c r="R1874" i="2"/>
  <c r="P1874" i="2"/>
  <c r="BI1872" i="2"/>
  <c r="BH1872" i="2"/>
  <c r="BG1872" i="2"/>
  <c r="BF1872" i="2"/>
  <c r="T1872" i="2"/>
  <c r="R1872" i="2"/>
  <c r="P1872" i="2"/>
  <c r="BI1870" i="2"/>
  <c r="BH1870" i="2"/>
  <c r="BG1870" i="2"/>
  <c r="BF1870" i="2"/>
  <c r="T1870" i="2"/>
  <c r="R1870" i="2"/>
  <c r="P1870" i="2"/>
  <c r="BI1868" i="2"/>
  <c r="BH1868" i="2"/>
  <c r="BG1868" i="2"/>
  <c r="BF1868" i="2"/>
  <c r="T1868" i="2"/>
  <c r="R1868" i="2"/>
  <c r="P1868" i="2"/>
  <c r="BI1866" i="2"/>
  <c r="BH1866" i="2"/>
  <c r="BG1866" i="2"/>
  <c r="BF1866" i="2"/>
  <c r="T1866" i="2"/>
  <c r="R1866" i="2"/>
  <c r="P1866" i="2"/>
  <c r="BI1864" i="2"/>
  <c r="BH1864" i="2"/>
  <c r="BG1864" i="2"/>
  <c r="BF1864" i="2"/>
  <c r="T1864" i="2"/>
  <c r="R1864" i="2"/>
  <c r="P1864" i="2"/>
  <c r="BI1862" i="2"/>
  <c r="BH1862" i="2"/>
  <c r="BG1862" i="2"/>
  <c r="BF1862" i="2"/>
  <c r="T1862" i="2"/>
  <c r="R1862" i="2"/>
  <c r="P1862" i="2"/>
  <c r="BI1860" i="2"/>
  <c r="BH1860" i="2"/>
  <c r="BG1860" i="2"/>
  <c r="BF1860" i="2"/>
  <c r="T1860" i="2"/>
  <c r="R1860" i="2"/>
  <c r="P1860" i="2"/>
  <c r="BI1858" i="2"/>
  <c r="BH1858" i="2"/>
  <c r="BG1858" i="2"/>
  <c r="BF1858" i="2"/>
  <c r="T1858" i="2"/>
  <c r="R1858" i="2"/>
  <c r="P1858" i="2"/>
  <c r="BI1856" i="2"/>
  <c r="BH1856" i="2"/>
  <c r="BG1856" i="2"/>
  <c r="BF1856" i="2"/>
  <c r="T1856" i="2"/>
  <c r="R1856" i="2"/>
  <c r="P1856" i="2"/>
  <c r="BI1854" i="2"/>
  <c r="BH1854" i="2"/>
  <c r="BG1854" i="2"/>
  <c r="BF1854" i="2"/>
  <c r="T1854" i="2"/>
  <c r="R1854" i="2"/>
  <c r="P1854" i="2"/>
  <c r="BI1852" i="2"/>
  <c r="BH1852" i="2"/>
  <c r="BG1852" i="2"/>
  <c r="BF1852" i="2"/>
  <c r="T1852" i="2"/>
  <c r="R1852" i="2"/>
  <c r="P1852" i="2"/>
  <c r="BI1850" i="2"/>
  <c r="BH1850" i="2"/>
  <c r="BG1850" i="2"/>
  <c r="BF1850" i="2"/>
  <c r="T1850" i="2"/>
  <c r="R1850" i="2"/>
  <c r="P1850" i="2"/>
  <c r="BI1848" i="2"/>
  <c r="BH1848" i="2"/>
  <c r="BG1848" i="2"/>
  <c r="BF1848" i="2"/>
  <c r="T1848" i="2"/>
  <c r="R1848" i="2"/>
  <c r="P1848" i="2"/>
  <c r="BI1846" i="2"/>
  <c r="BH1846" i="2"/>
  <c r="BG1846" i="2"/>
  <c r="BF1846" i="2"/>
  <c r="T1846" i="2"/>
  <c r="R1846" i="2"/>
  <c r="P1846" i="2"/>
  <c r="BI1844" i="2"/>
  <c r="BH1844" i="2"/>
  <c r="BG1844" i="2"/>
  <c r="BF1844" i="2"/>
  <c r="T1844" i="2"/>
  <c r="R1844" i="2"/>
  <c r="P1844" i="2"/>
  <c r="BI1842" i="2"/>
  <c r="BH1842" i="2"/>
  <c r="BG1842" i="2"/>
  <c r="BF1842" i="2"/>
  <c r="T1842" i="2"/>
  <c r="R1842" i="2"/>
  <c r="P1842" i="2"/>
  <c r="BI1840" i="2"/>
  <c r="BH1840" i="2"/>
  <c r="BG1840" i="2"/>
  <c r="BF1840" i="2"/>
  <c r="T1840" i="2"/>
  <c r="R1840" i="2"/>
  <c r="P1840" i="2"/>
  <c r="BI1838" i="2"/>
  <c r="BH1838" i="2"/>
  <c r="BG1838" i="2"/>
  <c r="BF1838" i="2"/>
  <c r="T1838" i="2"/>
  <c r="R1838" i="2"/>
  <c r="P1838" i="2"/>
  <c r="BI1836" i="2"/>
  <c r="BH1836" i="2"/>
  <c r="BG1836" i="2"/>
  <c r="BF1836" i="2"/>
  <c r="T1836" i="2"/>
  <c r="R1836" i="2"/>
  <c r="P1836" i="2"/>
  <c r="BI1834" i="2"/>
  <c r="BH1834" i="2"/>
  <c r="BG1834" i="2"/>
  <c r="BF1834" i="2"/>
  <c r="T1834" i="2"/>
  <c r="R1834" i="2"/>
  <c r="P1834" i="2"/>
  <c r="BI1832" i="2"/>
  <c r="BH1832" i="2"/>
  <c r="BG1832" i="2"/>
  <c r="BF1832" i="2"/>
  <c r="T1832" i="2"/>
  <c r="R1832" i="2"/>
  <c r="P1832" i="2"/>
  <c r="BI1830" i="2"/>
  <c r="BH1830" i="2"/>
  <c r="BG1830" i="2"/>
  <c r="BF1830" i="2"/>
  <c r="T1830" i="2"/>
  <c r="R1830" i="2"/>
  <c r="P1830" i="2"/>
  <c r="BI1828" i="2"/>
  <c r="BH1828" i="2"/>
  <c r="BG1828" i="2"/>
  <c r="BF1828" i="2"/>
  <c r="T1828" i="2"/>
  <c r="R1828" i="2"/>
  <c r="P1828" i="2"/>
  <c r="BI1826" i="2"/>
  <c r="BH1826" i="2"/>
  <c r="BG1826" i="2"/>
  <c r="BF1826" i="2"/>
  <c r="T1826" i="2"/>
  <c r="R1826" i="2"/>
  <c r="P1826" i="2"/>
  <c r="BI1824" i="2"/>
  <c r="BH1824" i="2"/>
  <c r="BG1824" i="2"/>
  <c r="BF1824" i="2"/>
  <c r="T1824" i="2"/>
  <c r="R1824" i="2"/>
  <c r="P1824" i="2"/>
  <c r="BI1822" i="2"/>
  <c r="BH1822" i="2"/>
  <c r="BG1822" i="2"/>
  <c r="BF1822" i="2"/>
  <c r="T1822" i="2"/>
  <c r="R1822" i="2"/>
  <c r="P1822"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2" i="2"/>
  <c r="BH1812" i="2"/>
  <c r="BG1812" i="2"/>
  <c r="BF1812" i="2"/>
  <c r="T1812" i="2"/>
  <c r="R1812" i="2"/>
  <c r="P1812" i="2"/>
  <c r="BI1810" i="2"/>
  <c r="BH1810" i="2"/>
  <c r="BG1810" i="2"/>
  <c r="BF1810" i="2"/>
  <c r="T1810" i="2"/>
  <c r="R1810" i="2"/>
  <c r="P1810" i="2"/>
  <c r="BI1808" i="2"/>
  <c r="BH1808" i="2"/>
  <c r="BG1808" i="2"/>
  <c r="BF1808" i="2"/>
  <c r="T1808" i="2"/>
  <c r="R1808" i="2"/>
  <c r="P1808" i="2"/>
  <c r="BI1806" i="2"/>
  <c r="BH1806" i="2"/>
  <c r="BG1806" i="2"/>
  <c r="BF1806" i="2"/>
  <c r="T1806" i="2"/>
  <c r="R1806" i="2"/>
  <c r="P1806" i="2"/>
  <c r="BI1804" i="2"/>
  <c r="BH1804" i="2"/>
  <c r="BG1804" i="2"/>
  <c r="BF1804" i="2"/>
  <c r="T1804" i="2"/>
  <c r="R1804" i="2"/>
  <c r="P1804" i="2"/>
  <c r="BI1802" i="2"/>
  <c r="BH1802" i="2"/>
  <c r="BG1802" i="2"/>
  <c r="BF1802" i="2"/>
  <c r="T1802" i="2"/>
  <c r="R1802" i="2"/>
  <c r="P1802" i="2"/>
  <c r="BI1800" i="2"/>
  <c r="BH1800" i="2"/>
  <c r="BG1800" i="2"/>
  <c r="BF1800" i="2"/>
  <c r="T1800" i="2"/>
  <c r="R1800" i="2"/>
  <c r="P1800" i="2"/>
  <c r="BI1798" i="2"/>
  <c r="BH1798" i="2"/>
  <c r="BG1798" i="2"/>
  <c r="BF1798" i="2"/>
  <c r="T1798" i="2"/>
  <c r="R1798" i="2"/>
  <c r="P1798" i="2"/>
  <c r="BI1796" i="2"/>
  <c r="BH1796" i="2"/>
  <c r="BG1796" i="2"/>
  <c r="BF1796" i="2"/>
  <c r="T1796" i="2"/>
  <c r="R1796" i="2"/>
  <c r="P1796" i="2"/>
  <c r="BI1794" i="2"/>
  <c r="BH1794" i="2"/>
  <c r="BG1794" i="2"/>
  <c r="BF1794" i="2"/>
  <c r="T1794" i="2"/>
  <c r="R1794" i="2"/>
  <c r="P1794" i="2"/>
  <c r="BI1792" i="2"/>
  <c r="BH1792" i="2"/>
  <c r="BG1792" i="2"/>
  <c r="BF1792" i="2"/>
  <c r="T1792" i="2"/>
  <c r="R1792" i="2"/>
  <c r="P1792" i="2"/>
  <c r="BI1790" i="2"/>
  <c r="BH1790" i="2"/>
  <c r="BG1790" i="2"/>
  <c r="BF1790" i="2"/>
  <c r="T1790" i="2"/>
  <c r="R1790" i="2"/>
  <c r="P1790" i="2"/>
  <c r="BI1788" i="2"/>
  <c r="BH1788" i="2"/>
  <c r="BG1788" i="2"/>
  <c r="BF1788" i="2"/>
  <c r="T1788" i="2"/>
  <c r="R1788" i="2"/>
  <c r="P1788" i="2"/>
  <c r="BI1786" i="2"/>
  <c r="BH1786" i="2"/>
  <c r="BG1786" i="2"/>
  <c r="BF1786" i="2"/>
  <c r="T1786" i="2"/>
  <c r="R1786" i="2"/>
  <c r="P1786" i="2"/>
  <c r="BI1784" i="2"/>
  <c r="BH1784" i="2"/>
  <c r="BG1784" i="2"/>
  <c r="BF1784" i="2"/>
  <c r="T1784" i="2"/>
  <c r="R1784" i="2"/>
  <c r="P1784" i="2"/>
  <c r="BI1782" i="2"/>
  <c r="BH1782" i="2"/>
  <c r="BG1782" i="2"/>
  <c r="BF1782" i="2"/>
  <c r="T1782" i="2"/>
  <c r="R1782" i="2"/>
  <c r="P1782" i="2"/>
  <c r="BI1780" i="2"/>
  <c r="BH1780" i="2"/>
  <c r="BG1780" i="2"/>
  <c r="BF1780" i="2"/>
  <c r="T1780" i="2"/>
  <c r="R1780" i="2"/>
  <c r="P1780" i="2"/>
  <c r="BI1778" i="2"/>
  <c r="BH1778" i="2"/>
  <c r="BG1778" i="2"/>
  <c r="BF1778" i="2"/>
  <c r="T1778" i="2"/>
  <c r="R1778" i="2"/>
  <c r="P1778" i="2"/>
  <c r="BI1776" i="2"/>
  <c r="BH1776" i="2"/>
  <c r="BG1776" i="2"/>
  <c r="BF1776" i="2"/>
  <c r="T1776" i="2"/>
  <c r="R1776" i="2"/>
  <c r="P1776" i="2"/>
  <c r="BI1774" i="2"/>
  <c r="BH1774" i="2"/>
  <c r="BG1774" i="2"/>
  <c r="BF1774" i="2"/>
  <c r="T1774" i="2"/>
  <c r="R1774" i="2"/>
  <c r="P1774" i="2"/>
  <c r="BI1772" i="2"/>
  <c r="BH1772" i="2"/>
  <c r="BG1772" i="2"/>
  <c r="BF1772" i="2"/>
  <c r="T1772" i="2"/>
  <c r="R1772" i="2"/>
  <c r="P1772" i="2"/>
  <c r="BI1770" i="2"/>
  <c r="BH1770" i="2"/>
  <c r="BG1770" i="2"/>
  <c r="BF1770" i="2"/>
  <c r="T1770" i="2"/>
  <c r="R1770" i="2"/>
  <c r="P1770" i="2"/>
  <c r="BI1768" i="2"/>
  <c r="BH1768" i="2"/>
  <c r="BG1768" i="2"/>
  <c r="BF1768" i="2"/>
  <c r="T1768" i="2"/>
  <c r="R1768" i="2"/>
  <c r="P1768" i="2"/>
  <c r="BI1766" i="2"/>
  <c r="BH1766" i="2"/>
  <c r="BG1766" i="2"/>
  <c r="BF1766" i="2"/>
  <c r="T1766" i="2"/>
  <c r="R1766" i="2"/>
  <c r="P1766" i="2"/>
  <c r="BI1764" i="2"/>
  <c r="BH1764" i="2"/>
  <c r="BG1764" i="2"/>
  <c r="BF1764" i="2"/>
  <c r="T1764" i="2"/>
  <c r="R1764" i="2"/>
  <c r="P1764" i="2"/>
  <c r="BI1762" i="2"/>
  <c r="BH1762" i="2"/>
  <c r="BG1762" i="2"/>
  <c r="BF1762" i="2"/>
  <c r="T1762" i="2"/>
  <c r="R1762" i="2"/>
  <c r="P1762" i="2"/>
  <c r="BI1760" i="2"/>
  <c r="BH1760" i="2"/>
  <c r="BG1760" i="2"/>
  <c r="BF1760" i="2"/>
  <c r="T1760" i="2"/>
  <c r="R1760" i="2"/>
  <c r="P1760" i="2"/>
  <c r="BI1758" i="2"/>
  <c r="BH1758" i="2"/>
  <c r="BG1758" i="2"/>
  <c r="BF1758" i="2"/>
  <c r="T1758" i="2"/>
  <c r="R1758" i="2"/>
  <c r="P1758" i="2"/>
  <c r="BI1756" i="2"/>
  <c r="BH1756" i="2"/>
  <c r="BG1756" i="2"/>
  <c r="BF1756" i="2"/>
  <c r="T1756" i="2"/>
  <c r="R1756" i="2"/>
  <c r="P1756" i="2"/>
  <c r="BI1754" i="2"/>
  <c r="BH1754" i="2"/>
  <c r="BG1754" i="2"/>
  <c r="BF1754" i="2"/>
  <c r="T1754" i="2"/>
  <c r="R1754" i="2"/>
  <c r="P1754" i="2"/>
  <c r="BI1752" i="2"/>
  <c r="BH1752" i="2"/>
  <c r="BG1752" i="2"/>
  <c r="BF1752" i="2"/>
  <c r="T1752" i="2"/>
  <c r="R1752" i="2"/>
  <c r="P1752" i="2"/>
  <c r="BI1750" i="2"/>
  <c r="BH1750" i="2"/>
  <c r="BG1750" i="2"/>
  <c r="BF1750" i="2"/>
  <c r="T1750" i="2"/>
  <c r="R1750" i="2"/>
  <c r="P1750" i="2"/>
  <c r="BI1748" i="2"/>
  <c r="BH1748" i="2"/>
  <c r="BG1748" i="2"/>
  <c r="BF1748" i="2"/>
  <c r="T1748" i="2"/>
  <c r="R1748" i="2"/>
  <c r="P1748" i="2"/>
  <c r="BI1746" i="2"/>
  <c r="BH1746" i="2"/>
  <c r="BG1746" i="2"/>
  <c r="BF1746" i="2"/>
  <c r="T1746" i="2"/>
  <c r="R1746" i="2"/>
  <c r="P1746" i="2"/>
  <c r="BI1744" i="2"/>
  <c r="BH1744" i="2"/>
  <c r="BG1744" i="2"/>
  <c r="BF1744" i="2"/>
  <c r="T1744" i="2"/>
  <c r="R1744" i="2"/>
  <c r="P1744" i="2"/>
  <c r="BI1742" i="2"/>
  <c r="BH1742" i="2"/>
  <c r="BG1742" i="2"/>
  <c r="BF1742" i="2"/>
  <c r="T1742" i="2"/>
  <c r="R1742" i="2"/>
  <c r="P1742" i="2"/>
  <c r="BI1740" i="2"/>
  <c r="BH1740" i="2"/>
  <c r="BG1740" i="2"/>
  <c r="BF1740" i="2"/>
  <c r="T1740" i="2"/>
  <c r="R1740" i="2"/>
  <c r="P1740" i="2"/>
  <c r="BI1738" i="2"/>
  <c r="BH1738" i="2"/>
  <c r="BG1738" i="2"/>
  <c r="BF1738" i="2"/>
  <c r="T1738" i="2"/>
  <c r="R1738" i="2"/>
  <c r="P1738" i="2"/>
  <c r="BI1736" i="2"/>
  <c r="BH1736" i="2"/>
  <c r="BG1736" i="2"/>
  <c r="BF1736" i="2"/>
  <c r="T1736" i="2"/>
  <c r="R1736" i="2"/>
  <c r="P1736" i="2"/>
  <c r="BI1734" i="2"/>
  <c r="BH1734" i="2"/>
  <c r="BG1734" i="2"/>
  <c r="BF1734" i="2"/>
  <c r="T1734" i="2"/>
  <c r="R1734" i="2"/>
  <c r="P1734" i="2"/>
  <c r="BI1732" i="2"/>
  <c r="BH1732" i="2"/>
  <c r="BG1732" i="2"/>
  <c r="BF1732" i="2"/>
  <c r="T1732" i="2"/>
  <c r="R1732" i="2"/>
  <c r="P1732" i="2"/>
  <c r="BI1730" i="2"/>
  <c r="BH1730" i="2"/>
  <c r="BG1730" i="2"/>
  <c r="BF1730" i="2"/>
  <c r="T1730" i="2"/>
  <c r="R1730" i="2"/>
  <c r="P1730" i="2"/>
  <c r="BI1728" i="2"/>
  <c r="BH1728" i="2"/>
  <c r="BG1728" i="2"/>
  <c r="BF1728" i="2"/>
  <c r="T1728" i="2"/>
  <c r="R1728" i="2"/>
  <c r="P1728" i="2"/>
  <c r="BI1726" i="2"/>
  <c r="BH1726" i="2"/>
  <c r="BG1726" i="2"/>
  <c r="BF1726" i="2"/>
  <c r="T1726" i="2"/>
  <c r="R1726" i="2"/>
  <c r="P1726" i="2"/>
  <c r="BI1724" i="2"/>
  <c r="BH1724" i="2"/>
  <c r="BG1724" i="2"/>
  <c r="BF1724" i="2"/>
  <c r="T1724" i="2"/>
  <c r="R1724" i="2"/>
  <c r="P1724" i="2"/>
  <c r="BI1722" i="2"/>
  <c r="BH1722" i="2"/>
  <c r="BG1722" i="2"/>
  <c r="BF1722" i="2"/>
  <c r="T1722" i="2"/>
  <c r="R1722" i="2"/>
  <c r="P1722" i="2"/>
  <c r="BI1720" i="2"/>
  <c r="BH1720" i="2"/>
  <c r="BG1720" i="2"/>
  <c r="BF1720" i="2"/>
  <c r="T1720" i="2"/>
  <c r="R1720" i="2"/>
  <c r="P1720" i="2"/>
  <c r="BI1718" i="2"/>
  <c r="BH1718" i="2"/>
  <c r="BG1718" i="2"/>
  <c r="BF1718" i="2"/>
  <c r="T1718" i="2"/>
  <c r="R1718" i="2"/>
  <c r="P1718" i="2"/>
  <c r="BI1716" i="2"/>
  <c r="BH1716" i="2"/>
  <c r="BG1716" i="2"/>
  <c r="BF1716" i="2"/>
  <c r="T1716" i="2"/>
  <c r="R1716" i="2"/>
  <c r="P1716" i="2"/>
  <c r="BI1714" i="2"/>
  <c r="BH1714" i="2"/>
  <c r="BG1714" i="2"/>
  <c r="BF1714" i="2"/>
  <c r="T1714" i="2"/>
  <c r="R1714" i="2"/>
  <c r="P1714" i="2"/>
  <c r="BI1712" i="2"/>
  <c r="BH1712" i="2"/>
  <c r="BG1712" i="2"/>
  <c r="BF1712" i="2"/>
  <c r="T1712" i="2"/>
  <c r="R1712" i="2"/>
  <c r="P1712" i="2"/>
  <c r="BI1710" i="2"/>
  <c r="BH1710" i="2"/>
  <c r="BG1710" i="2"/>
  <c r="BF1710" i="2"/>
  <c r="T1710" i="2"/>
  <c r="R1710" i="2"/>
  <c r="P1710" i="2"/>
  <c r="BI1708" i="2"/>
  <c r="BH1708" i="2"/>
  <c r="BG1708" i="2"/>
  <c r="BF1708" i="2"/>
  <c r="T1708" i="2"/>
  <c r="R1708" i="2"/>
  <c r="P1708" i="2"/>
  <c r="BI1706" i="2"/>
  <c r="BH1706" i="2"/>
  <c r="BG1706" i="2"/>
  <c r="BF1706" i="2"/>
  <c r="T1706" i="2"/>
  <c r="R1706" i="2"/>
  <c r="P1706" i="2"/>
  <c r="BI1704" i="2"/>
  <c r="BH1704" i="2"/>
  <c r="BG1704" i="2"/>
  <c r="BF1704" i="2"/>
  <c r="T1704" i="2"/>
  <c r="R1704" i="2"/>
  <c r="P1704" i="2"/>
  <c r="BI1702" i="2"/>
  <c r="BH1702" i="2"/>
  <c r="BG1702" i="2"/>
  <c r="BF1702" i="2"/>
  <c r="T1702" i="2"/>
  <c r="R1702" i="2"/>
  <c r="P1702" i="2"/>
  <c r="BI1700" i="2"/>
  <c r="BH1700" i="2"/>
  <c r="BG1700" i="2"/>
  <c r="BF1700" i="2"/>
  <c r="T1700" i="2"/>
  <c r="R1700" i="2"/>
  <c r="P1700" i="2"/>
  <c r="BI1698" i="2"/>
  <c r="BH1698" i="2"/>
  <c r="BG1698" i="2"/>
  <c r="BF1698" i="2"/>
  <c r="T1698" i="2"/>
  <c r="R1698" i="2"/>
  <c r="P1698" i="2"/>
  <c r="BI1696" i="2"/>
  <c r="BH1696" i="2"/>
  <c r="BG1696" i="2"/>
  <c r="BF1696" i="2"/>
  <c r="T1696" i="2"/>
  <c r="R1696" i="2"/>
  <c r="P1696" i="2"/>
  <c r="BI1694" i="2"/>
  <c r="BH1694" i="2"/>
  <c r="BG1694" i="2"/>
  <c r="BF1694" i="2"/>
  <c r="T1694" i="2"/>
  <c r="R1694" i="2"/>
  <c r="P1694" i="2"/>
  <c r="BI1692" i="2"/>
  <c r="BH1692" i="2"/>
  <c r="BG1692" i="2"/>
  <c r="BF1692" i="2"/>
  <c r="T1692" i="2"/>
  <c r="R1692" i="2"/>
  <c r="P1692" i="2"/>
  <c r="BI1690" i="2"/>
  <c r="BH1690" i="2"/>
  <c r="BG1690" i="2"/>
  <c r="BF1690" i="2"/>
  <c r="T1690" i="2"/>
  <c r="R1690" i="2"/>
  <c r="P1690" i="2"/>
  <c r="BI1688" i="2"/>
  <c r="BH1688" i="2"/>
  <c r="BG1688" i="2"/>
  <c r="BF1688" i="2"/>
  <c r="T1688" i="2"/>
  <c r="R1688" i="2"/>
  <c r="P1688" i="2"/>
  <c r="BI1686" i="2"/>
  <c r="BH1686" i="2"/>
  <c r="BG1686" i="2"/>
  <c r="BF1686" i="2"/>
  <c r="T1686" i="2"/>
  <c r="R1686" i="2"/>
  <c r="P1686" i="2"/>
  <c r="BI1684" i="2"/>
  <c r="BH1684" i="2"/>
  <c r="BG1684" i="2"/>
  <c r="BF1684" i="2"/>
  <c r="T1684" i="2"/>
  <c r="R1684" i="2"/>
  <c r="P1684" i="2"/>
  <c r="BI1682" i="2"/>
  <c r="BH1682" i="2"/>
  <c r="BG1682" i="2"/>
  <c r="BF1682" i="2"/>
  <c r="T1682" i="2"/>
  <c r="R1682" i="2"/>
  <c r="P1682" i="2"/>
  <c r="BI1680" i="2"/>
  <c r="BH1680" i="2"/>
  <c r="BG1680" i="2"/>
  <c r="BF1680" i="2"/>
  <c r="T1680" i="2"/>
  <c r="R1680" i="2"/>
  <c r="P1680" i="2"/>
  <c r="BI1678" i="2"/>
  <c r="BH1678" i="2"/>
  <c r="BG1678" i="2"/>
  <c r="BF1678" i="2"/>
  <c r="T1678" i="2"/>
  <c r="R1678" i="2"/>
  <c r="P1678" i="2"/>
  <c r="BI1676" i="2"/>
  <c r="BH1676" i="2"/>
  <c r="BG1676" i="2"/>
  <c r="BF1676" i="2"/>
  <c r="T1676" i="2"/>
  <c r="R1676" i="2"/>
  <c r="P1676" i="2"/>
  <c r="BI1674" i="2"/>
  <c r="BH1674" i="2"/>
  <c r="BG1674" i="2"/>
  <c r="BF1674" i="2"/>
  <c r="T1674" i="2"/>
  <c r="R1674" i="2"/>
  <c r="P1674" i="2"/>
  <c r="BI1672" i="2"/>
  <c r="BH1672" i="2"/>
  <c r="BG1672" i="2"/>
  <c r="BF1672" i="2"/>
  <c r="T1672" i="2"/>
  <c r="R1672" i="2"/>
  <c r="P1672" i="2"/>
  <c r="BI1670" i="2"/>
  <c r="BH1670" i="2"/>
  <c r="BG1670" i="2"/>
  <c r="BF1670" i="2"/>
  <c r="T1670" i="2"/>
  <c r="R1670" i="2"/>
  <c r="P1670" i="2"/>
  <c r="BI1668" i="2"/>
  <c r="BH1668" i="2"/>
  <c r="BG1668" i="2"/>
  <c r="BF1668" i="2"/>
  <c r="T1668" i="2"/>
  <c r="R1668" i="2"/>
  <c r="P1668" i="2"/>
  <c r="BI1666" i="2"/>
  <c r="BH1666" i="2"/>
  <c r="BG1666" i="2"/>
  <c r="BF1666" i="2"/>
  <c r="T1666" i="2"/>
  <c r="R1666" i="2"/>
  <c r="P1666" i="2"/>
  <c r="BI1664" i="2"/>
  <c r="BH1664" i="2"/>
  <c r="BG1664" i="2"/>
  <c r="BF1664" i="2"/>
  <c r="T1664" i="2"/>
  <c r="R1664" i="2"/>
  <c r="P1664" i="2"/>
  <c r="BI1662" i="2"/>
  <c r="BH1662" i="2"/>
  <c r="BG1662" i="2"/>
  <c r="BF1662" i="2"/>
  <c r="T1662" i="2"/>
  <c r="R1662" i="2"/>
  <c r="P1662" i="2"/>
  <c r="BI1660" i="2"/>
  <c r="BH1660" i="2"/>
  <c r="BG1660" i="2"/>
  <c r="BF1660" i="2"/>
  <c r="T1660" i="2"/>
  <c r="R1660" i="2"/>
  <c r="P1660" i="2"/>
  <c r="BI1658" i="2"/>
  <c r="BH1658" i="2"/>
  <c r="BG1658" i="2"/>
  <c r="BF1658" i="2"/>
  <c r="T1658" i="2"/>
  <c r="R1658" i="2"/>
  <c r="P1658" i="2"/>
  <c r="BI1656" i="2"/>
  <c r="BH1656" i="2"/>
  <c r="BG1656" i="2"/>
  <c r="BF1656" i="2"/>
  <c r="T1656" i="2"/>
  <c r="R1656" i="2"/>
  <c r="P1656" i="2"/>
  <c r="BI1654" i="2"/>
  <c r="BH1654" i="2"/>
  <c r="BG1654" i="2"/>
  <c r="BF1654" i="2"/>
  <c r="T1654" i="2"/>
  <c r="R1654" i="2"/>
  <c r="P1654" i="2"/>
  <c r="BI1652" i="2"/>
  <c r="BH1652" i="2"/>
  <c r="BG1652" i="2"/>
  <c r="BF1652" i="2"/>
  <c r="T1652" i="2"/>
  <c r="R1652" i="2"/>
  <c r="P1652" i="2"/>
  <c r="BI1650" i="2"/>
  <c r="BH1650" i="2"/>
  <c r="BG1650" i="2"/>
  <c r="BF1650" i="2"/>
  <c r="T1650" i="2"/>
  <c r="R1650" i="2"/>
  <c r="P1650" i="2"/>
  <c r="BI1648" i="2"/>
  <c r="BH1648" i="2"/>
  <c r="BG1648" i="2"/>
  <c r="BF1648" i="2"/>
  <c r="T1648" i="2"/>
  <c r="R1648" i="2"/>
  <c r="P1648" i="2"/>
  <c r="BI1646" i="2"/>
  <c r="BH1646" i="2"/>
  <c r="BG1646" i="2"/>
  <c r="BF1646" i="2"/>
  <c r="T1646" i="2"/>
  <c r="R1646" i="2"/>
  <c r="P1646" i="2"/>
  <c r="BI1644" i="2"/>
  <c r="BH1644" i="2"/>
  <c r="BG1644" i="2"/>
  <c r="BF1644" i="2"/>
  <c r="T1644" i="2"/>
  <c r="R1644" i="2"/>
  <c r="P1644" i="2"/>
  <c r="BI1642" i="2"/>
  <c r="BH1642" i="2"/>
  <c r="BG1642" i="2"/>
  <c r="BF1642" i="2"/>
  <c r="T1642" i="2"/>
  <c r="R1642" i="2"/>
  <c r="P1642" i="2"/>
  <c r="BI1640" i="2"/>
  <c r="BH1640" i="2"/>
  <c r="BG1640" i="2"/>
  <c r="BF1640" i="2"/>
  <c r="T1640" i="2"/>
  <c r="R1640" i="2"/>
  <c r="P1640" i="2"/>
  <c r="BI1638" i="2"/>
  <c r="BH1638" i="2"/>
  <c r="BG1638" i="2"/>
  <c r="BF1638" i="2"/>
  <c r="T1638" i="2"/>
  <c r="R1638" i="2"/>
  <c r="P1638" i="2"/>
  <c r="BI1636" i="2"/>
  <c r="BH1636" i="2"/>
  <c r="BG1636" i="2"/>
  <c r="BF1636" i="2"/>
  <c r="T1636" i="2"/>
  <c r="R1636" i="2"/>
  <c r="P1636" i="2"/>
  <c r="BI1633" i="2"/>
  <c r="BH1633" i="2"/>
  <c r="BG1633" i="2"/>
  <c r="BF1633" i="2"/>
  <c r="T1633" i="2"/>
  <c r="R1633" i="2"/>
  <c r="P1633" i="2"/>
  <c r="BI1631" i="2"/>
  <c r="BH1631" i="2"/>
  <c r="BG1631" i="2"/>
  <c r="BF1631" i="2"/>
  <c r="T1631" i="2"/>
  <c r="R1631" i="2"/>
  <c r="P1631" i="2"/>
  <c r="BI1629" i="2"/>
  <c r="BH1629" i="2"/>
  <c r="BG1629" i="2"/>
  <c r="BF1629" i="2"/>
  <c r="T1629" i="2"/>
  <c r="R1629" i="2"/>
  <c r="P1629" i="2"/>
  <c r="BI1627" i="2"/>
  <c r="BH1627" i="2"/>
  <c r="BG1627" i="2"/>
  <c r="BF1627" i="2"/>
  <c r="T1627" i="2"/>
  <c r="R1627" i="2"/>
  <c r="P1627" i="2"/>
  <c r="BI1625" i="2"/>
  <c r="BH1625" i="2"/>
  <c r="BG1625" i="2"/>
  <c r="BF1625" i="2"/>
  <c r="T1625" i="2"/>
  <c r="R1625" i="2"/>
  <c r="P1625" i="2"/>
  <c r="BI1623" i="2"/>
  <c r="BH1623" i="2"/>
  <c r="BG1623" i="2"/>
  <c r="BF1623" i="2"/>
  <c r="T1623" i="2"/>
  <c r="R1623" i="2"/>
  <c r="P1623" i="2"/>
  <c r="BI1621" i="2"/>
  <c r="BH1621" i="2"/>
  <c r="BG1621" i="2"/>
  <c r="BF1621" i="2"/>
  <c r="T1621" i="2"/>
  <c r="R1621" i="2"/>
  <c r="P1621" i="2"/>
  <c r="BI1619" i="2"/>
  <c r="BH1619" i="2"/>
  <c r="BG1619" i="2"/>
  <c r="BF1619" i="2"/>
  <c r="T1619" i="2"/>
  <c r="R1619" i="2"/>
  <c r="P1619" i="2"/>
  <c r="BI1617" i="2"/>
  <c r="BH1617" i="2"/>
  <c r="BG1617" i="2"/>
  <c r="BF1617" i="2"/>
  <c r="T1617" i="2"/>
  <c r="R1617" i="2"/>
  <c r="P1617" i="2"/>
  <c r="BI1615" i="2"/>
  <c r="BH1615" i="2"/>
  <c r="BG1615" i="2"/>
  <c r="BF1615" i="2"/>
  <c r="T1615" i="2"/>
  <c r="R1615" i="2"/>
  <c r="P1615" i="2"/>
  <c r="BI1613" i="2"/>
  <c r="BH1613" i="2"/>
  <c r="BG1613" i="2"/>
  <c r="BF1613" i="2"/>
  <c r="T1613" i="2"/>
  <c r="R1613" i="2"/>
  <c r="P1613" i="2"/>
  <c r="BI1611" i="2"/>
  <c r="BH1611" i="2"/>
  <c r="BG1611" i="2"/>
  <c r="BF1611" i="2"/>
  <c r="T1611" i="2"/>
  <c r="R1611" i="2"/>
  <c r="P1611" i="2"/>
  <c r="BI1609" i="2"/>
  <c r="BH1609" i="2"/>
  <c r="BG1609" i="2"/>
  <c r="BF1609" i="2"/>
  <c r="T1609" i="2"/>
  <c r="R1609" i="2"/>
  <c r="P1609" i="2"/>
  <c r="BI1607" i="2"/>
  <c r="BH1607" i="2"/>
  <c r="BG1607" i="2"/>
  <c r="BF1607" i="2"/>
  <c r="T1607" i="2"/>
  <c r="R1607" i="2"/>
  <c r="P1607" i="2"/>
  <c r="BI1605" i="2"/>
  <c r="BH1605" i="2"/>
  <c r="BG1605" i="2"/>
  <c r="BF1605" i="2"/>
  <c r="T1605" i="2"/>
  <c r="R1605" i="2"/>
  <c r="P1605" i="2"/>
  <c r="BI1603" i="2"/>
  <c r="BH1603" i="2"/>
  <c r="BG1603" i="2"/>
  <c r="BF1603" i="2"/>
  <c r="T1603" i="2"/>
  <c r="R1603" i="2"/>
  <c r="P1603" i="2"/>
  <c r="BI1601" i="2"/>
  <c r="BH1601" i="2"/>
  <c r="BG1601" i="2"/>
  <c r="BF1601" i="2"/>
  <c r="T1601" i="2"/>
  <c r="R1601" i="2"/>
  <c r="P1601" i="2"/>
  <c r="BI1599" i="2"/>
  <c r="BH1599" i="2"/>
  <c r="BG1599" i="2"/>
  <c r="BF1599" i="2"/>
  <c r="T1599" i="2"/>
  <c r="R1599" i="2"/>
  <c r="P1599" i="2"/>
  <c r="BI1597" i="2"/>
  <c r="BH1597" i="2"/>
  <c r="BG1597" i="2"/>
  <c r="BF1597" i="2"/>
  <c r="T1597" i="2"/>
  <c r="R1597" i="2"/>
  <c r="P1597" i="2"/>
  <c r="BI1595" i="2"/>
  <c r="BH1595" i="2"/>
  <c r="BG1595" i="2"/>
  <c r="BF1595" i="2"/>
  <c r="T1595" i="2"/>
  <c r="R1595" i="2"/>
  <c r="P1595" i="2"/>
  <c r="BI1593" i="2"/>
  <c r="BH1593" i="2"/>
  <c r="BG1593" i="2"/>
  <c r="BF1593" i="2"/>
  <c r="T1593" i="2"/>
  <c r="R1593" i="2"/>
  <c r="P1593" i="2"/>
  <c r="BI1591" i="2"/>
  <c r="BH1591" i="2"/>
  <c r="BG1591" i="2"/>
  <c r="BF1591" i="2"/>
  <c r="T1591" i="2"/>
  <c r="R1591" i="2"/>
  <c r="P1591" i="2"/>
  <c r="BI1589" i="2"/>
  <c r="BH1589" i="2"/>
  <c r="BG1589" i="2"/>
  <c r="BF1589" i="2"/>
  <c r="T1589" i="2"/>
  <c r="R1589" i="2"/>
  <c r="P1589" i="2"/>
  <c r="BI1587" i="2"/>
  <c r="BH1587" i="2"/>
  <c r="BG1587" i="2"/>
  <c r="BF1587" i="2"/>
  <c r="T1587" i="2"/>
  <c r="R1587" i="2"/>
  <c r="P1587" i="2"/>
  <c r="BI1585" i="2"/>
  <c r="BH1585" i="2"/>
  <c r="BG1585" i="2"/>
  <c r="BF1585" i="2"/>
  <c r="T1585" i="2"/>
  <c r="R1585" i="2"/>
  <c r="P1585" i="2"/>
  <c r="BI1583" i="2"/>
  <c r="BH1583" i="2"/>
  <c r="BG1583" i="2"/>
  <c r="BF1583" i="2"/>
  <c r="T1583" i="2"/>
  <c r="R1583" i="2"/>
  <c r="P1583" i="2"/>
  <c r="BI1581" i="2"/>
  <c r="BH1581" i="2"/>
  <c r="BG1581" i="2"/>
  <c r="BF1581" i="2"/>
  <c r="T1581" i="2"/>
  <c r="R1581" i="2"/>
  <c r="P1581" i="2"/>
  <c r="BI1579" i="2"/>
  <c r="BH1579" i="2"/>
  <c r="BG1579" i="2"/>
  <c r="BF1579" i="2"/>
  <c r="T1579" i="2"/>
  <c r="R1579" i="2"/>
  <c r="P1579" i="2"/>
  <c r="BI1577" i="2"/>
  <c r="BH1577" i="2"/>
  <c r="BG1577" i="2"/>
  <c r="BF1577" i="2"/>
  <c r="T1577" i="2"/>
  <c r="R1577" i="2"/>
  <c r="P1577" i="2"/>
  <c r="BI1575" i="2"/>
  <c r="BH1575" i="2"/>
  <c r="BG1575" i="2"/>
  <c r="BF1575" i="2"/>
  <c r="T1575" i="2"/>
  <c r="R1575" i="2"/>
  <c r="P1575" i="2"/>
  <c r="BI1573" i="2"/>
  <c r="BH1573" i="2"/>
  <c r="BG1573" i="2"/>
  <c r="BF1573" i="2"/>
  <c r="T1573" i="2"/>
  <c r="R1573" i="2"/>
  <c r="P1573" i="2"/>
  <c r="BI1571" i="2"/>
  <c r="BH1571" i="2"/>
  <c r="BG1571" i="2"/>
  <c r="BF1571" i="2"/>
  <c r="T1571" i="2"/>
  <c r="R1571" i="2"/>
  <c r="P1571" i="2"/>
  <c r="BI1569" i="2"/>
  <c r="BH1569" i="2"/>
  <c r="BG1569" i="2"/>
  <c r="BF1569" i="2"/>
  <c r="T1569" i="2"/>
  <c r="R1569" i="2"/>
  <c r="P1569" i="2"/>
  <c r="BI1567" i="2"/>
  <c r="BH1567" i="2"/>
  <c r="BG1567" i="2"/>
  <c r="BF1567" i="2"/>
  <c r="T1567" i="2"/>
  <c r="R1567" i="2"/>
  <c r="P1567" i="2"/>
  <c r="BI1565" i="2"/>
  <c r="BH1565" i="2"/>
  <c r="BG1565" i="2"/>
  <c r="BF1565" i="2"/>
  <c r="T1565" i="2"/>
  <c r="R1565" i="2"/>
  <c r="P1565" i="2"/>
  <c r="BI1563" i="2"/>
  <c r="BH1563" i="2"/>
  <c r="BG1563" i="2"/>
  <c r="BF1563" i="2"/>
  <c r="T1563" i="2"/>
  <c r="R1563" i="2"/>
  <c r="P1563" i="2"/>
  <c r="BI1561" i="2"/>
  <c r="BH1561" i="2"/>
  <c r="BG1561" i="2"/>
  <c r="BF1561" i="2"/>
  <c r="T1561" i="2"/>
  <c r="R1561" i="2"/>
  <c r="P1561" i="2"/>
  <c r="BI1559" i="2"/>
  <c r="BH1559" i="2"/>
  <c r="BG1559" i="2"/>
  <c r="BF1559" i="2"/>
  <c r="T1559" i="2"/>
  <c r="R1559" i="2"/>
  <c r="P1559" i="2"/>
  <c r="BI1557" i="2"/>
  <c r="BH1557" i="2"/>
  <c r="BG1557" i="2"/>
  <c r="BF1557" i="2"/>
  <c r="T1557" i="2"/>
  <c r="R1557" i="2"/>
  <c r="P1557" i="2"/>
  <c r="BI1555" i="2"/>
  <c r="BH1555" i="2"/>
  <c r="BG1555" i="2"/>
  <c r="BF1555" i="2"/>
  <c r="T1555" i="2"/>
  <c r="R1555" i="2"/>
  <c r="P1555" i="2"/>
  <c r="BI1553" i="2"/>
  <c r="BH1553" i="2"/>
  <c r="BG1553" i="2"/>
  <c r="BF1553" i="2"/>
  <c r="T1553" i="2"/>
  <c r="R1553" i="2"/>
  <c r="P1553" i="2"/>
  <c r="BI1551" i="2"/>
  <c r="BH1551" i="2"/>
  <c r="BG1551" i="2"/>
  <c r="BF1551" i="2"/>
  <c r="T1551" i="2"/>
  <c r="R1551" i="2"/>
  <c r="P1551" i="2"/>
  <c r="BI1549" i="2"/>
  <c r="BH1549" i="2"/>
  <c r="BG1549" i="2"/>
  <c r="BF1549" i="2"/>
  <c r="T1549" i="2"/>
  <c r="R1549" i="2"/>
  <c r="P1549" i="2"/>
  <c r="BI1547" i="2"/>
  <c r="BH1547" i="2"/>
  <c r="BG1547" i="2"/>
  <c r="BF1547" i="2"/>
  <c r="T1547" i="2"/>
  <c r="R1547" i="2"/>
  <c r="P1547" i="2"/>
  <c r="BI1545" i="2"/>
  <c r="BH1545" i="2"/>
  <c r="BG1545" i="2"/>
  <c r="BF1545" i="2"/>
  <c r="T1545" i="2"/>
  <c r="R1545" i="2"/>
  <c r="P1545" i="2"/>
  <c r="BI1543" i="2"/>
  <c r="BH1543" i="2"/>
  <c r="BG1543" i="2"/>
  <c r="BF1543" i="2"/>
  <c r="T1543" i="2"/>
  <c r="R1543" i="2"/>
  <c r="P1543" i="2"/>
  <c r="BI1541" i="2"/>
  <c r="BH1541" i="2"/>
  <c r="BG1541" i="2"/>
  <c r="BF1541" i="2"/>
  <c r="T1541" i="2"/>
  <c r="R1541" i="2"/>
  <c r="P1541" i="2"/>
  <c r="BI1539" i="2"/>
  <c r="BH1539" i="2"/>
  <c r="BG1539" i="2"/>
  <c r="BF1539" i="2"/>
  <c r="T1539" i="2"/>
  <c r="R1539" i="2"/>
  <c r="P1539" i="2"/>
  <c r="BI1537" i="2"/>
  <c r="BH1537" i="2"/>
  <c r="BG1537" i="2"/>
  <c r="BF1537" i="2"/>
  <c r="T1537" i="2"/>
  <c r="R1537" i="2"/>
  <c r="P1537" i="2"/>
  <c r="BI1535" i="2"/>
  <c r="BH1535" i="2"/>
  <c r="BG1535" i="2"/>
  <c r="BF1535" i="2"/>
  <c r="T1535" i="2"/>
  <c r="R1535" i="2"/>
  <c r="P1535" i="2"/>
  <c r="BI1533" i="2"/>
  <c r="BH1533" i="2"/>
  <c r="BG1533" i="2"/>
  <c r="BF1533" i="2"/>
  <c r="T1533" i="2"/>
  <c r="R1533" i="2"/>
  <c r="P1533" i="2"/>
  <c r="BI1531" i="2"/>
  <c r="BH1531" i="2"/>
  <c r="BG1531" i="2"/>
  <c r="BF1531" i="2"/>
  <c r="T1531" i="2"/>
  <c r="R1531" i="2"/>
  <c r="P1531" i="2"/>
  <c r="BI1529" i="2"/>
  <c r="BH1529" i="2"/>
  <c r="BG1529" i="2"/>
  <c r="BF1529" i="2"/>
  <c r="T1529" i="2"/>
  <c r="R1529" i="2"/>
  <c r="P1529" i="2"/>
  <c r="BI1527" i="2"/>
  <c r="BH1527" i="2"/>
  <c r="BG1527" i="2"/>
  <c r="BF1527" i="2"/>
  <c r="T1527" i="2"/>
  <c r="R1527" i="2"/>
  <c r="P1527" i="2"/>
  <c r="BI1525" i="2"/>
  <c r="BH1525" i="2"/>
  <c r="BG1525" i="2"/>
  <c r="BF1525" i="2"/>
  <c r="T1525" i="2"/>
  <c r="R1525" i="2"/>
  <c r="P1525" i="2"/>
  <c r="BI1523" i="2"/>
  <c r="BH1523" i="2"/>
  <c r="BG1523" i="2"/>
  <c r="BF1523" i="2"/>
  <c r="T1523" i="2"/>
  <c r="R1523" i="2"/>
  <c r="P1523" i="2"/>
  <c r="BI1521" i="2"/>
  <c r="BH1521" i="2"/>
  <c r="BG1521" i="2"/>
  <c r="BF1521" i="2"/>
  <c r="T1521" i="2"/>
  <c r="R1521" i="2"/>
  <c r="P1521" i="2"/>
  <c r="BI1519" i="2"/>
  <c r="BH1519" i="2"/>
  <c r="BG1519" i="2"/>
  <c r="BF1519" i="2"/>
  <c r="T1519" i="2"/>
  <c r="R1519" i="2"/>
  <c r="P1519" i="2"/>
  <c r="BI1517" i="2"/>
  <c r="BH1517" i="2"/>
  <c r="BG1517" i="2"/>
  <c r="BF1517" i="2"/>
  <c r="T1517" i="2"/>
  <c r="R1517" i="2"/>
  <c r="P1517" i="2"/>
  <c r="BI1515" i="2"/>
  <c r="BH1515" i="2"/>
  <c r="BG1515" i="2"/>
  <c r="BF1515" i="2"/>
  <c r="T1515" i="2"/>
  <c r="R1515" i="2"/>
  <c r="P1515" i="2"/>
  <c r="BI1513" i="2"/>
  <c r="BH1513" i="2"/>
  <c r="BG1513" i="2"/>
  <c r="BF1513" i="2"/>
  <c r="T1513" i="2"/>
  <c r="R1513" i="2"/>
  <c r="P1513"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2" i="2"/>
  <c r="BH1502" i="2"/>
  <c r="BG1502" i="2"/>
  <c r="BF1502" i="2"/>
  <c r="T1502" i="2"/>
  <c r="R1502" i="2"/>
  <c r="P1502" i="2"/>
  <c r="BI1500" i="2"/>
  <c r="BH1500" i="2"/>
  <c r="BG1500" i="2"/>
  <c r="BF1500" i="2"/>
  <c r="T1500" i="2"/>
  <c r="R1500" i="2"/>
  <c r="P1500" i="2"/>
  <c r="BI1498" i="2"/>
  <c r="BH1498" i="2"/>
  <c r="BG1498" i="2"/>
  <c r="BF1498" i="2"/>
  <c r="T1498" i="2"/>
  <c r="R1498" i="2"/>
  <c r="P1498" i="2"/>
  <c r="BI1496" i="2"/>
  <c r="BH1496" i="2"/>
  <c r="BG1496" i="2"/>
  <c r="BF1496" i="2"/>
  <c r="T1496" i="2"/>
  <c r="R1496" i="2"/>
  <c r="P1496" i="2"/>
  <c r="BI1494" i="2"/>
  <c r="BH1494" i="2"/>
  <c r="BG1494" i="2"/>
  <c r="BF1494" i="2"/>
  <c r="T1494" i="2"/>
  <c r="R1494" i="2"/>
  <c r="P1494" i="2"/>
  <c r="BI1492" i="2"/>
  <c r="BH1492" i="2"/>
  <c r="BG1492" i="2"/>
  <c r="BF1492" i="2"/>
  <c r="T1492" i="2"/>
  <c r="R1492" i="2"/>
  <c r="P1492" i="2"/>
  <c r="BI1490" i="2"/>
  <c r="BH1490" i="2"/>
  <c r="BG1490" i="2"/>
  <c r="BF1490" i="2"/>
  <c r="T1490" i="2"/>
  <c r="R1490" i="2"/>
  <c r="P1490" i="2"/>
  <c r="BI1488" i="2"/>
  <c r="BH1488" i="2"/>
  <c r="BG1488" i="2"/>
  <c r="BF1488" i="2"/>
  <c r="T1488" i="2"/>
  <c r="R1488" i="2"/>
  <c r="P1488" i="2"/>
  <c r="BI1485" i="2"/>
  <c r="BH1485" i="2"/>
  <c r="BG1485" i="2"/>
  <c r="BF1485" i="2"/>
  <c r="T1485" i="2"/>
  <c r="R1485" i="2"/>
  <c r="P1485" i="2"/>
  <c r="BI1483" i="2"/>
  <c r="BH1483" i="2"/>
  <c r="BG1483" i="2"/>
  <c r="BF1483" i="2"/>
  <c r="T1483" i="2"/>
  <c r="R1483" i="2"/>
  <c r="P1483" i="2"/>
  <c r="BI1481" i="2"/>
  <c r="BH1481" i="2"/>
  <c r="BG1481" i="2"/>
  <c r="BF1481" i="2"/>
  <c r="T1481" i="2"/>
  <c r="R1481" i="2"/>
  <c r="P1481" i="2"/>
  <c r="BI1479" i="2"/>
  <c r="BH1479" i="2"/>
  <c r="BG1479" i="2"/>
  <c r="BF1479" i="2"/>
  <c r="T1479" i="2"/>
  <c r="R1479" i="2"/>
  <c r="P1479" i="2"/>
  <c r="BI1477" i="2"/>
  <c r="BH1477" i="2"/>
  <c r="BG1477" i="2"/>
  <c r="BF1477" i="2"/>
  <c r="T1477" i="2"/>
  <c r="R1477" i="2"/>
  <c r="P1477" i="2"/>
  <c r="BI1475" i="2"/>
  <c r="BH1475" i="2"/>
  <c r="BG1475" i="2"/>
  <c r="BF1475" i="2"/>
  <c r="T1475" i="2"/>
  <c r="R1475" i="2"/>
  <c r="P1475" i="2"/>
  <c r="BI1473" i="2"/>
  <c r="BH1473" i="2"/>
  <c r="BG1473" i="2"/>
  <c r="BF1473" i="2"/>
  <c r="T1473" i="2"/>
  <c r="R1473" i="2"/>
  <c r="P1473" i="2"/>
  <c r="BI1471" i="2"/>
  <c r="BH1471" i="2"/>
  <c r="BG1471" i="2"/>
  <c r="BF1471" i="2"/>
  <c r="T1471" i="2"/>
  <c r="R1471" i="2"/>
  <c r="P1471" i="2"/>
  <c r="BI1469" i="2"/>
  <c r="BH1469" i="2"/>
  <c r="BG1469" i="2"/>
  <c r="BF1469" i="2"/>
  <c r="T1469" i="2"/>
  <c r="R1469" i="2"/>
  <c r="P1469" i="2"/>
  <c r="BI1467" i="2"/>
  <c r="BH1467" i="2"/>
  <c r="BG1467" i="2"/>
  <c r="BF1467" i="2"/>
  <c r="T1467" i="2"/>
  <c r="R1467" i="2"/>
  <c r="P1467" i="2"/>
  <c r="BI1465" i="2"/>
  <c r="BH1465" i="2"/>
  <c r="BG1465" i="2"/>
  <c r="BF1465" i="2"/>
  <c r="T1465" i="2"/>
  <c r="R1465" i="2"/>
  <c r="P1465" i="2"/>
  <c r="BI1463" i="2"/>
  <c r="BH1463" i="2"/>
  <c r="BG1463" i="2"/>
  <c r="BF1463" i="2"/>
  <c r="T1463" i="2"/>
  <c r="R1463" i="2"/>
  <c r="P1463" i="2"/>
  <c r="BI1461" i="2"/>
  <c r="BH1461" i="2"/>
  <c r="BG1461" i="2"/>
  <c r="BF1461" i="2"/>
  <c r="T1461" i="2"/>
  <c r="R1461" i="2"/>
  <c r="P1461" i="2"/>
  <c r="BI1459" i="2"/>
  <c r="BH1459" i="2"/>
  <c r="BG1459" i="2"/>
  <c r="BF1459" i="2"/>
  <c r="T1459" i="2"/>
  <c r="R1459" i="2"/>
  <c r="P1459" i="2"/>
  <c r="BI1457" i="2"/>
  <c r="BH1457" i="2"/>
  <c r="BG1457" i="2"/>
  <c r="BF1457" i="2"/>
  <c r="T1457" i="2"/>
  <c r="R1457" i="2"/>
  <c r="P1457" i="2"/>
  <c r="BI1455" i="2"/>
  <c r="BH1455" i="2"/>
  <c r="BG1455" i="2"/>
  <c r="BF1455" i="2"/>
  <c r="T1455" i="2"/>
  <c r="R1455" i="2"/>
  <c r="P1455" i="2"/>
  <c r="BI1453" i="2"/>
  <c r="BH1453" i="2"/>
  <c r="BG1453" i="2"/>
  <c r="BF1453" i="2"/>
  <c r="T1453" i="2"/>
  <c r="R1453" i="2"/>
  <c r="P1453" i="2"/>
  <c r="BI1451" i="2"/>
  <c r="BH1451" i="2"/>
  <c r="BG1451" i="2"/>
  <c r="BF1451" i="2"/>
  <c r="T1451" i="2"/>
  <c r="R1451" i="2"/>
  <c r="P1451" i="2"/>
  <c r="BI1449" i="2"/>
  <c r="BH1449" i="2"/>
  <c r="BG1449" i="2"/>
  <c r="BF1449" i="2"/>
  <c r="T1449" i="2"/>
  <c r="R1449" i="2"/>
  <c r="P1449" i="2"/>
  <c r="BI1447" i="2"/>
  <c r="BH1447" i="2"/>
  <c r="BG1447" i="2"/>
  <c r="BF1447" i="2"/>
  <c r="T1447" i="2"/>
  <c r="R1447" i="2"/>
  <c r="P1447" i="2"/>
  <c r="BI1445" i="2"/>
  <c r="BH1445" i="2"/>
  <c r="BG1445" i="2"/>
  <c r="BF1445" i="2"/>
  <c r="T1445" i="2"/>
  <c r="R1445" i="2"/>
  <c r="P1445" i="2"/>
  <c r="BI1443" i="2"/>
  <c r="BH1443" i="2"/>
  <c r="BG1443" i="2"/>
  <c r="BF1443" i="2"/>
  <c r="T1443" i="2"/>
  <c r="R1443" i="2"/>
  <c r="P1443" i="2"/>
  <c r="BI1441" i="2"/>
  <c r="BH1441" i="2"/>
  <c r="BG1441" i="2"/>
  <c r="BF1441" i="2"/>
  <c r="T1441" i="2"/>
  <c r="R1441" i="2"/>
  <c r="P1441" i="2"/>
  <c r="BI1439" i="2"/>
  <c r="BH1439" i="2"/>
  <c r="BG1439" i="2"/>
  <c r="BF1439" i="2"/>
  <c r="T1439" i="2"/>
  <c r="R1439" i="2"/>
  <c r="P1439" i="2"/>
  <c r="BI1437" i="2"/>
  <c r="BH1437" i="2"/>
  <c r="BG1437" i="2"/>
  <c r="BF1437" i="2"/>
  <c r="T1437" i="2"/>
  <c r="R1437" i="2"/>
  <c r="P1437" i="2"/>
  <c r="BI1435" i="2"/>
  <c r="BH1435" i="2"/>
  <c r="BG1435" i="2"/>
  <c r="BF1435" i="2"/>
  <c r="T1435" i="2"/>
  <c r="R1435" i="2"/>
  <c r="P1435" i="2"/>
  <c r="BI1433" i="2"/>
  <c r="BH1433" i="2"/>
  <c r="BG1433" i="2"/>
  <c r="BF1433" i="2"/>
  <c r="T1433" i="2"/>
  <c r="R1433" i="2"/>
  <c r="P1433" i="2"/>
  <c r="BI1431" i="2"/>
  <c r="BH1431" i="2"/>
  <c r="BG1431" i="2"/>
  <c r="BF1431" i="2"/>
  <c r="T1431" i="2"/>
  <c r="R1431" i="2"/>
  <c r="P1431" i="2"/>
  <c r="BI1429" i="2"/>
  <c r="BH1429" i="2"/>
  <c r="BG1429" i="2"/>
  <c r="BF1429" i="2"/>
  <c r="T1429" i="2"/>
  <c r="R1429" i="2"/>
  <c r="P1429" i="2"/>
  <c r="BI1427" i="2"/>
  <c r="BH1427" i="2"/>
  <c r="BG1427" i="2"/>
  <c r="BF1427" i="2"/>
  <c r="T1427" i="2"/>
  <c r="R1427" i="2"/>
  <c r="P1427" i="2"/>
  <c r="BI1425" i="2"/>
  <c r="BH1425" i="2"/>
  <c r="BG1425" i="2"/>
  <c r="BF1425" i="2"/>
  <c r="T1425" i="2"/>
  <c r="R1425" i="2"/>
  <c r="P1425" i="2"/>
  <c r="BI1423" i="2"/>
  <c r="BH1423" i="2"/>
  <c r="BG1423" i="2"/>
  <c r="BF1423" i="2"/>
  <c r="T1423" i="2"/>
  <c r="R1423" i="2"/>
  <c r="P1423" i="2"/>
  <c r="BI1421" i="2"/>
  <c r="BH1421" i="2"/>
  <c r="BG1421" i="2"/>
  <c r="BF1421" i="2"/>
  <c r="T1421" i="2"/>
  <c r="R1421" i="2"/>
  <c r="P1421" i="2"/>
  <c r="BI1419" i="2"/>
  <c r="BH1419" i="2"/>
  <c r="BG1419" i="2"/>
  <c r="BF1419" i="2"/>
  <c r="T1419" i="2"/>
  <c r="R1419" i="2"/>
  <c r="P1419" i="2"/>
  <c r="BI1417" i="2"/>
  <c r="BH1417" i="2"/>
  <c r="BG1417" i="2"/>
  <c r="BF1417" i="2"/>
  <c r="T1417" i="2"/>
  <c r="R1417" i="2"/>
  <c r="P1417" i="2"/>
  <c r="BI1415" i="2"/>
  <c r="BH1415" i="2"/>
  <c r="BG1415" i="2"/>
  <c r="BF1415" i="2"/>
  <c r="T1415" i="2"/>
  <c r="R1415" i="2"/>
  <c r="P1415" i="2"/>
  <c r="BI1413" i="2"/>
  <c r="BH1413" i="2"/>
  <c r="BG1413" i="2"/>
  <c r="BF1413" i="2"/>
  <c r="T1413" i="2"/>
  <c r="R1413" i="2"/>
  <c r="P1413" i="2"/>
  <c r="BI1411" i="2"/>
  <c r="BH1411" i="2"/>
  <c r="BG1411" i="2"/>
  <c r="BF1411" i="2"/>
  <c r="T1411" i="2"/>
  <c r="R1411" i="2"/>
  <c r="P1411" i="2"/>
  <c r="BI1409" i="2"/>
  <c r="BH1409" i="2"/>
  <c r="BG1409" i="2"/>
  <c r="BF1409" i="2"/>
  <c r="T1409" i="2"/>
  <c r="R1409" i="2"/>
  <c r="P1409" i="2"/>
  <c r="BI1407" i="2"/>
  <c r="BH1407" i="2"/>
  <c r="BG1407" i="2"/>
  <c r="BF1407" i="2"/>
  <c r="T1407" i="2"/>
  <c r="R1407" i="2"/>
  <c r="P1407" i="2"/>
  <c r="BI1405" i="2"/>
  <c r="BH1405" i="2"/>
  <c r="BG1405" i="2"/>
  <c r="BF1405" i="2"/>
  <c r="T1405" i="2"/>
  <c r="R1405" i="2"/>
  <c r="P1405" i="2"/>
  <c r="BI1403" i="2"/>
  <c r="BH1403" i="2"/>
  <c r="BG1403" i="2"/>
  <c r="BF1403" i="2"/>
  <c r="T1403" i="2"/>
  <c r="R1403" i="2"/>
  <c r="P1403" i="2"/>
  <c r="BI1401" i="2"/>
  <c r="BH1401" i="2"/>
  <c r="BG1401" i="2"/>
  <c r="BF1401" i="2"/>
  <c r="T1401" i="2"/>
  <c r="R1401" i="2"/>
  <c r="P1401" i="2"/>
  <c r="BI1399" i="2"/>
  <c r="BH1399" i="2"/>
  <c r="BG1399" i="2"/>
  <c r="BF1399" i="2"/>
  <c r="T1399" i="2"/>
  <c r="R1399" i="2"/>
  <c r="P1399" i="2"/>
  <c r="BI1397" i="2"/>
  <c r="BH1397" i="2"/>
  <c r="BG1397" i="2"/>
  <c r="BF1397" i="2"/>
  <c r="T1397" i="2"/>
  <c r="R1397" i="2"/>
  <c r="P1397" i="2"/>
  <c r="BI1395" i="2"/>
  <c r="BH1395" i="2"/>
  <c r="BG1395" i="2"/>
  <c r="BF1395" i="2"/>
  <c r="T1395" i="2"/>
  <c r="R1395" i="2"/>
  <c r="P1395" i="2"/>
  <c r="BI1393" i="2"/>
  <c r="BH1393" i="2"/>
  <c r="BG1393" i="2"/>
  <c r="BF1393" i="2"/>
  <c r="T1393" i="2"/>
  <c r="R1393" i="2"/>
  <c r="P1393" i="2"/>
  <c r="BI1391" i="2"/>
  <c r="BH1391" i="2"/>
  <c r="BG1391" i="2"/>
  <c r="BF1391" i="2"/>
  <c r="T1391" i="2"/>
  <c r="R1391" i="2"/>
  <c r="P1391" i="2"/>
  <c r="BI1389" i="2"/>
  <c r="BH1389" i="2"/>
  <c r="BG1389" i="2"/>
  <c r="BF1389" i="2"/>
  <c r="T1389" i="2"/>
  <c r="R1389" i="2"/>
  <c r="P1389" i="2"/>
  <c r="BI1387" i="2"/>
  <c r="BH1387" i="2"/>
  <c r="BG1387" i="2"/>
  <c r="BF1387" i="2"/>
  <c r="T1387" i="2"/>
  <c r="R1387" i="2"/>
  <c r="P1387" i="2"/>
  <c r="BI1385" i="2"/>
  <c r="BH1385" i="2"/>
  <c r="BG1385" i="2"/>
  <c r="BF1385" i="2"/>
  <c r="T1385" i="2"/>
  <c r="R1385" i="2"/>
  <c r="P1385" i="2"/>
  <c r="BI1383" i="2"/>
  <c r="BH1383" i="2"/>
  <c r="BG1383" i="2"/>
  <c r="BF1383" i="2"/>
  <c r="T1383" i="2"/>
  <c r="R1383" i="2"/>
  <c r="P1383" i="2"/>
  <c r="BI1381" i="2"/>
  <c r="BH1381" i="2"/>
  <c r="BG1381" i="2"/>
  <c r="BF1381" i="2"/>
  <c r="T1381" i="2"/>
  <c r="R1381" i="2"/>
  <c r="P1381" i="2"/>
  <c r="BI1379" i="2"/>
  <c r="BH1379" i="2"/>
  <c r="BG1379" i="2"/>
  <c r="BF1379" i="2"/>
  <c r="T1379" i="2"/>
  <c r="R1379" i="2"/>
  <c r="P1379" i="2"/>
  <c r="BI1377" i="2"/>
  <c r="BH1377" i="2"/>
  <c r="BG1377" i="2"/>
  <c r="BF1377" i="2"/>
  <c r="T1377" i="2"/>
  <c r="R1377" i="2"/>
  <c r="P1377" i="2"/>
  <c r="BI1375" i="2"/>
  <c r="BH1375" i="2"/>
  <c r="BG1375" i="2"/>
  <c r="BF1375" i="2"/>
  <c r="T1375" i="2"/>
  <c r="R1375" i="2"/>
  <c r="P1375" i="2"/>
  <c r="BI1373" i="2"/>
  <c r="BH1373" i="2"/>
  <c r="BG1373" i="2"/>
  <c r="BF1373" i="2"/>
  <c r="T1373" i="2"/>
  <c r="R1373" i="2"/>
  <c r="P1373" i="2"/>
  <c r="BI1371" i="2"/>
  <c r="BH1371" i="2"/>
  <c r="BG1371" i="2"/>
  <c r="BF1371" i="2"/>
  <c r="T1371" i="2"/>
  <c r="R1371" i="2"/>
  <c r="P1371" i="2"/>
  <c r="BI1369" i="2"/>
  <c r="BH1369" i="2"/>
  <c r="BG1369" i="2"/>
  <c r="BF1369" i="2"/>
  <c r="T1369" i="2"/>
  <c r="R1369" i="2"/>
  <c r="P1369" i="2"/>
  <c r="BI1367" i="2"/>
  <c r="BH1367" i="2"/>
  <c r="BG1367" i="2"/>
  <c r="BF1367" i="2"/>
  <c r="T1367" i="2"/>
  <c r="R1367" i="2"/>
  <c r="P1367" i="2"/>
  <c r="BI1365" i="2"/>
  <c r="BH1365" i="2"/>
  <c r="BG1365" i="2"/>
  <c r="BF1365" i="2"/>
  <c r="T1365" i="2"/>
  <c r="R1365" i="2"/>
  <c r="P1365" i="2"/>
  <c r="BI1363" i="2"/>
  <c r="BH1363" i="2"/>
  <c r="BG1363" i="2"/>
  <c r="BF1363" i="2"/>
  <c r="T1363" i="2"/>
  <c r="R1363" i="2"/>
  <c r="P1363" i="2"/>
  <c r="BI1361" i="2"/>
  <c r="BH1361" i="2"/>
  <c r="BG1361" i="2"/>
  <c r="BF1361" i="2"/>
  <c r="T1361" i="2"/>
  <c r="R1361" i="2"/>
  <c r="P1361" i="2"/>
  <c r="BI1359" i="2"/>
  <c r="BH1359" i="2"/>
  <c r="BG1359" i="2"/>
  <c r="BF1359" i="2"/>
  <c r="T1359" i="2"/>
  <c r="R1359" i="2"/>
  <c r="P1359" i="2"/>
  <c r="BI1357" i="2"/>
  <c r="BH1357" i="2"/>
  <c r="BG1357" i="2"/>
  <c r="BF1357" i="2"/>
  <c r="T1357" i="2"/>
  <c r="R1357" i="2"/>
  <c r="P1357" i="2"/>
  <c r="BI1355" i="2"/>
  <c r="BH1355" i="2"/>
  <c r="BG1355" i="2"/>
  <c r="BF1355" i="2"/>
  <c r="T1355" i="2"/>
  <c r="R1355" i="2"/>
  <c r="P1355" i="2"/>
  <c r="BI1353" i="2"/>
  <c r="BH1353" i="2"/>
  <c r="BG1353" i="2"/>
  <c r="BF1353" i="2"/>
  <c r="T1353" i="2"/>
  <c r="R1353" i="2"/>
  <c r="P1353" i="2"/>
  <c r="BI1351" i="2"/>
  <c r="BH1351" i="2"/>
  <c r="BG1351" i="2"/>
  <c r="BF1351" i="2"/>
  <c r="T1351" i="2"/>
  <c r="R1351" i="2"/>
  <c r="P1351" i="2"/>
  <c r="BI1349" i="2"/>
  <c r="BH1349" i="2"/>
  <c r="BG1349" i="2"/>
  <c r="BF1349" i="2"/>
  <c r="T1349" i="2"/>
  <c r="R1349" i="2"/>
  <c r="P1349" i="2"/>
  <c r="BI1347" i="2"/>
  <c r="BH1347" i="2"/>
  <c r="BG1347" i="2"/>
  <c r="BF1347" i="2"/>
  <c r="T1347" i="2"/>
  <c r="R1347" i="2"/>
  <c r="P1347" i="2"/>
  <c r="BI1345" i="2"/>
  <c r="BH1345" i="2"/>
  <c r="BG1345" i="2"/>
  <c r="BF1345" i="2"/>
  <c r="T1345" i="2"/>
  <c r="R1345" i="2"/>
  <c r="P1345" i="2"/>
  <c r="BI1343" i="2"/>
  <c r="BH1343" i="2"/>
  <c r="BG1343" i="2"/>
  <c r="BF1343" i="2"/>
  <c r="T1343" i="2"/>
  <c r="R1343" i="2"/>
  <c r="P1343" i="2"/>
  <c r="BI1341" i="2"/>
  <c r="BH1341" i="2"/>
  <c r="BG1341" i="2"/>
  <c r="BF1341" i="2"/>
  <c r="T1341" i="2"/>
  <c r="R1341" i="2"/>
  <c r="P1341" i="2"/>
  <c r="BI1339" i="2"/>
  <c r="BH1339" i="2"/>
  <c r="BG1339" i="2"/>
  <c r="BF1339" i="2"/>
  <c r="T1339" i="2"/>
  <c r="R1339" i="2"/>
  <c r="P1339" i="2"/>
  <c r="BI1337" i="2"/>
  <c r="BH1337" i="2"/>
  <c r="BG1337" i="2"/>
  <c r="BF1337" i="2"/>
  <c r="T1337" i="2"/>
  <c r="R1337" i="2"/>
  <c r="P1337" i="2"/>
  <c r="BI1335" i="2"/>
  <c r="BH1335" i="2"/>
  <c r="BG1335" i="2"/>
  <c r="BF1335" i="2"/>
  <c r="T1335" i="2"/>
  <c r="R1335" i="2"/>
  <c r="P1335" i="2"/>
  <c r="BI1333" i="2"/>
  <c r="BH1333" i="2"/>
  <c r="BG1333" i="2"/>
  <c r="BF1333" i="2"/>
  <c r="T1333" i="2"/>
  <c r="R1333" i="2"/>
  <c r="P1333" i="2"/>
  <c r="BI1330" i="2"/>
  <c r="BH1330" i="2"/>
  <c r="BG1330" i="2"/>
  <c r="BF1330" i="2"/>
  <c r="T1330" i="2"/>
  <c r="T1329" i="2"/>
  <c r="R1330" i="2"/>
  <c r="R1329" i="2"/>
  <c r="P1330" i="2"/>
  <c r="P1329" i="2"/>
  <c r="BI1327" i="2"/>
  <c r="BH1327" i="2"/>
  <c r="BG1327" i="2"/>
  <c r="BF1327" i="2"/>
  <c r="T1327" i="2"/>
  <c r="R1327" i="2"/>
  <c r="P1327" i="2"/>
  <c r="BI1325" i="2"/>
  <c r="BH1325" i="2"/>
  <c r="BG1325" i="2"/>
  <c r="BF1325" i="2"/>
  <c r="T1325" i="2"/>
  <c r="R1325" i="2"/>
  <c r="P1325" i="2"/>
  <c r="BI1323" i="2"/>
  <c r="BH1323" i="2"/>
  <c r="BG1323" i="2"/>
  <c r="BF1323" i="2"/>
  <c r="T1323" i="2"/>
  <c r="R1323" i="2"/>
  <c r="P1323" i="2"/>
  <c r="BI1321" i="2"/>
  <c r="BH1321" i="2"/>
  <c r="BG1321" i="2"/>
  <c r="BF1321" i="2"/>
  <c r="T1321" i="2"/>
  <c r="R1321" i="2"/>
  <c r="P1321" i="2"/>
  <c r="BI1319" i="2"/>
  <c r="BH1319" i="2"/>
  <c r="BG1319" i="2"/>
  <c r="BF1319" i="2"/>
  <c r="T1319" i="2"/>
  <c r="R1319" i="2"/>
  <c r="P1319" i="2"/>
  <c r="BI1317" i="2"/>
  <c r="BH1317" i="2"/>
  <c r="BG1317" i="2"/>
  <c r="BF1317" i="2"/>
  <c r="T1317" i="2"/>
  <c r="R1317" i="2"/>
  <c r="P1317" i="2"/>
  <c r="BI1315" i="2"/>
  <c r="BH1315" i="2"/>
  <c r="BG1315" i="2"/>
  <c r="BF1315" i="2"/>
  <c r="T1315" i="2"/>
  <c r="R1315" i="2"/>
  <c r="P1315" i="2"/>
  <c r="BI1313" i="2"/>
  <c r="BH1313" i="2"/>
  <c r="BG1313" i="2"/>
  <c r="BF1313" i="2"/>
  <c r="T1313" i="2"/>
  <c r="R1313" i="2"/>
  <c r="P1313" i="2"/>
  <c r="BI1311" i="2"/>
  <c r="BH1311" i="2"/>
  <c r="BG1311" i="2"/>
  <c r="BF1311" i="2"/>
  <c r="T1311" i="2"/>
  <c r="R1311" i="2"/>
  <c r="P1311"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5" i="2"/>
  <c r="BH1295" i="2"/>
  <c r="BG1295" i="2"/>
  <c r="BF1295" i="2"/>
  <c r="T1295" i="2"/>
  <c r="R1295" i="2"/>
  <c r="P1295" i="2"/>
  <c r="BI1292" i="2"/>
  <c r="BH1292" i="2"/>
  <c r="BG1292" i="2"/>
  <c r="BF1292" i="2"/>
  <c r="T1292" i="2"/>
  <c r="R1292" i="2"/>
  <c r="P1292" i="2"/>
  <c r="BI1289" i="2"/>
  <c r="BH1289" i="2"/>
  <c r="BG1289" i="2"/>
  <c r="BF1289" i="2"/>
  <c r="T1289" i="2"/>
  <c r="R1289" i="2"/>
  <c r="P1289" i="2"/>
  <c r="BI1285" i="2"/>
  <c r="BH1285" i="2"/>
  <c r="BG1285" i="2"/>
  <c r="BF1285" i="2"/>
  <c r="T1285" i="2"/>
  <c r="R1285" i="2"/>
  <c r="P1285" i="2"/>
  <c r="BI1281" i="2"/>
  <c r="BH1281" i="2"/>
  <c r="BG1281" i="2"/>
  <c r="BF1281" i="2"/>
  <c r="T1281" i="2"/>
  <c r="R1281" i="2"/>
  <c r="P1281" i="2"/>
  <c r="BI1269" i="2"/>
  <c r="BH1269" i="2"/>
  <c r="BG1269" i="2"/>
  <c r="BF1269" i="2"/>
  <c r="T1269" i="2"/>
  <c r="R1269" i="2"/>
  <c r="P1269" i="2"/>
  <c r="BI1263" i="2"/>
  <c r="BH1263" i="2"/>
  <c r="BG1263" i="2"/>
  <c r="BF1263" i="2"/>
  <c r="T1263" i="2"/>
  <c r="R1263" i="2"/>
  <c r="P1263" i="2"/>
  <c r="BI1257" i="2"/>
  <c r="BH1257" i="2"/>
  <c r="BG1257" i="2"/>
  <c r="BF1257" i="2"/>
  <c r="T1257" i="2"/>
  <c r="R1257" i="2"/>
  <c r="P1257" i="2"/>
  <c r="BI1250" i="2"/>
  <c r="BH1250" i="2"/>
  <c r="BG1250" i="2"/>
  <c r="BF1250" i="2"/>
  <c r="T1250" i="2"/>
  <c r="R1250" i="2"/>
  <c r="P1250" i="2"/>
  <c r="BI1248" i="2"/>
  <c r="BH1248" i="2"/>
  <c r="BG1248" i="2"/>
  <c r="BF1248" i="2"/>
  <c r="T1248" i="2"/>
  <c r="R1248" i="2"/>
  <c r="P1248" i="2"/>
  <c r="BI1245" i="2"/>
  <c r="BH1245" i="2"/>
  <c r="BG1245" i="2"/>
  <c r="BF1245" i="2"/>
  <c r="T1245" i="2"/>
  <c r="R1245" i="2"/>
  <c r="P1245" i="2"/>
  <c r="BI1242" i="2"/>
  <c r="BH1242" i="2"/>
  <c r="BG1242" i="2"/>
  <c r="BF1242" i="2"/>
  <c r="T1242" i="2"/>
  <c r="R1242" i="2"/>
  <c r="P1242" i="2"/>
  <c r="BI1230" i="2"/>
  <c r="BH1230" i="2"/>
  <c r="BG1230" i="2"/>
  <c r="BF1230" i="2"/>
  <c r="T1230" i="2"/>
  <c r="R1230" i="2"/>
  <c r="P1230" i="2"/>
  <c r="BI1226" i="2"/>
  <c r="BH1226" i="2"/>
  <c r="BG1226" i="2"/>
  <c r="BF1226" i="2"/>
  <c r="T1226" i="2"/>
  <c r="R1226" i="2"/>
  <c r="P1226" i="2"/>
  <c r="BI1223" i="2"/>
  <c r="BH1223" i="2"/>
  <c r="BG1223" i="2"/>
  <c r="BF1223" i="2"/>
  <c r="T1223" i="2"/>
  <c r="R1223" i="2"/>
  <c r="P1223" i="2"/>
  <c r="BI1215" i="2"/>
  <c r="BH1215" i="2"/>
  <c r="BG1215" i="2"/>
  <c r="BF1215" i="2"/>
  <c r="T1215" i="2"/>
  <c r="R1215" i="2"/>
  <c r="P1215" i="2"/>
  <c r="BI1212" i="2"/>
  <c r="BH1212" i="2"/>
  <c r="BG1212" i="2"/>
  <c r="BF1212" i="2"/>
  <c r="T1212" i="2"/>
  <c r="R1212" i="2"/>
  <c r="P1212" i="2"/>
  <c r="BI1208" i="2"/>
  <c r="BH1208" i="2"/>
  <c r="BG1208" i="2"/>
  <c r="BF1208" i="2"/>
  <c r="T1208" i="2"/>
  <c r="R1208" i="2"/>
  <c r="P1208" i="2"/>
  <c r="BI1205" i="2"/>
  <c r="BH1205" i="2"/>
  <c r="BG1205" i="2"/>
  <c r="BF1205" i="2"/>
  <c r="T1205" i="2"/>
  <c r="R1205" i="2"/>
  <c r="P1205" i="2"/>
  <c r="BI1200" i="2"/>
  <c r="BH1200" i="2"/>
  <c r="BG1200" i="2"/>
  <c r="BF1200" i="2"/>
  <c r="T1200" i="2"/>
  <c r="R1200" i="2"/>
  <c r="P1200" i="2"/>
  <c r="BI1196" i="2"/>
  <c r="BH1196" i="2"/>
  <c r="BG1196" i="2"/>
  <c r="BF1196" i="2"/>
  <c r="T1196" i="2"/>
  <c r="R1196" i="2"/>
  <c r="P1196" i="2"/>
  <c r="BI1189" i="2"/>
  <c r="BH1189" i="2"/>
  <c r="BG1189" i="2"/>
  <c r="BF1189" i="2"/>
  <c r="T1189" i="2"/>
  <c r="R1189" i="2"/>
  <c r="P1189" i="2"/>
  <c r="BI1185" i="2"/>
  <c r="BH1185" i="2"/>
  <c r="BG1185" i="2"/>
  <c r="BF1185" i="2"/>
  <c r="T1185" i="2"/>
  <c r="R1185" i="2"/>
  <c r="P1185" i="2"/>
  <c r="BI1178" i="2"/>
  <c r="BH1178" i="2"/>
  <c r="BG1178" i="2"/>
  <c r="BF1178" i="2"/>
  <c r="T1178" i="2"/>
  <c r="R1178" i="2"/>
  <c r="P1178" i="2"/>
  <c r="BI1175" i="2"/>
  <c r="BH1175" i="2"/>
  <c r="BG1175" i="2"/>
  <c r="BF1175" i="2"/>
  <c r="T1175" i="2"/>
  <c r="R1175" i="2"/>
  <c r="P1175" i="2"/>
  <c r="BI1172" i="2"/>
  <c r="BH1172" i="2"/>
  <c r="BG1172" i="2"/>
  <c r="BF1172" i="2"/>
  <c r="T1172" i="2"/>
  <c r="R1172" i="2"/>
  <c r="P1172" i="2"/>
  <c r="BI1165" i="2"/>
  <c r="BH1165" i="2"/>
  <c r="BG1165" i="2"/>
  <c r="BF1165" i="2"/>
  <c r="T1165" i="2"/>
  <c r="R1165" i="2"/>
  <c r="P1165" i="2"/>
  <c r="BI1162" i="2"/>
  <c r="BH1162" i="2"/>
  <c r="BG1162" i="2"/>
  <c r="BF1162" i="2"/>
  <c r="T1162" i="2"/>
  <c r="R1162" i="2"/>
  <c r="P1162" i="2"/>
  <c r="BI1157" i="2"/>
  <c r="BH1157" i="2"/>
  <c r="BG1157" i="2"/>
  <c r="BF1157" i="2"/>
  <c r="T1157" i="2"/>
  <c r="R1157" i="2"/>
  <c r="P1157" i="2"/>
  <c r="BI1153" i="2"/>
  <c r="BH1153" i="2"/>
  <c r="BG1153" i="2"/>
  <c r="BF1153" i="2"/>
  <c r="T1153" i="2"/>
  <c r="R1153" i="2"/>
  <c r="P1153" i="2"/>
  <c r="BI1149" i="2"/>
  <c r="BH1149" i="2"/>
  <c r="BG1149" i="2"/>
  <c r="BF1149" i="2"/>
  <c r="T1149" i="2"/>
  <c r="R1149" i="2"/>
  <c r="P1149" i="2"/>
  <c r="BI1143" i="2"/>
  <c r="BH1143" i="2"/>
  <c r="BG1143" i="2"/>
  <c r="BF1143" i="2"/>
  <c r="T1143" i="2"/>
  <c r="R1143" i="2"/>
  <c r="P1143" i="2"/>
  <c r="BI1133" i="2"/>
  <c r="BH1133" i="2"/>
  <c r="BG1133" i="2"/>
  <c r="BF1133" i="2"/>
  <c r="T1133" i="2"/>
  <c r="R1133" i="2"/>
  <c r="P1133" i="2"/>
  <c r="BI1130" i="2"/>
  <c r="BH1130" i="2"/>
  <c r="BG1130" i="2"/>
  <c r="BF1130" i="2"/>
  <c r="T1130" i="2"/>
  <c r="R1130" i="2"/>
  <c r="P1130" i="2"/>
  <c r="BI1126" i="2"/>
  <c r="BH1126" i="2"/>
  <c r="BG1126" i="2"/>
  <c r="BF1126" i="2"/>
  <c r="T1126" i="2"/>
  <c r="R1126" i="2"/>
  <c r="P1126" i="2"/>
  <c r="BI1123" i="2"/>
  <c r="BH1123" i="2"/>
  <c r="BG1123" i="2"/>
  <c r="BF1123" i="2"/>
  <c r="T1123" i="2"/>
  <c r="R1123" i="2"/>
  <c r="P1123" i="2"/>
  <c r="BI1113" i="2"/>
  <c r="BH1113" i="2"/>
  <c r="BG1113" i="2"/>
  <c r="BF1113" i="2"/>
  <c r="T1113" i="2"/>
  <c r="R1113" i="2"/>
  <c r="P1113" i="2"/>
  <c r="BI1108" i="2"/>
  <c r="BH1108" i="2"/>
  <c r="BG1108" i="2"/>
  <c r="BF1108" i="2"/>
  <c r="T1108" i="2"/>
  <c r="T1107" i="2"/>
  <c r="R1108" i="2"/>
  <c r="R1107" i="2"/>
  <c r="P1108" i="2"/>
  <c r="P1107" i="2"/>
  <c r="BI1104" i="2"/>
  <c r="BH1104" i="2"/>
  <c r="BG1104" i="2"/>
  <c r="BF1104" i="2"/>
  <c r="T1104" i="2"/>
  <c r="R1104" i="2"/>
  <c r="P1104" i="2"/>
  <c r="BI1100" i="2"/>
  <c r="BH1100" i="2"/>
  <c r="BG1100" i="2"/>
  <c r="BF1100" i="2"/>
  <c r="T1100" i="2"/>
  <c r="R1100" i="2"/>
  <c r="P1100" i="2"/>
  <c r="BI1097" i="2"/>
  <c r="BH1097" i="2"/>
  <c r="BG1097" i="2"/>
  <c r="BF1097" i="2"/>
  <c r="T1097" i="2"/>
  <c r="R1097" i="2"/>
  <c r="P1097" i="2"/>
  <c r="BI1094" i="2"/>
  <c r="BH1094" i="2"/>
  <c r="BG1094" i="2"/>
  <c r="BF1094" i="2"/>
  <c r="T1094" i="2"/>
  <c r="R1094" i="2"/>
  <c r="P1094" i="2"/>
  <c r="BI1091" i="2"/>
  <c r="BH1091" i="2"/>
  <c r="BG1091" i="2"/>
  <c r="BF1091" i="2"/>
  <c r="T1091" i="2"/>
  <c r="R1091" i="2"/>
  <c r="P1091" i="2"/>
  <c r="BI1073" i="2"/>
  <c r="BH1073" i="2"/>
  <c r="BG1073" i="2"/>
  <c r="BF1073" i="2"/>
  <c r="T1073" i="2"/>
  <c r="R1073" i="2"/>
  <c r="P1073" i="2"/>
  <c r="BI1057" i="2"/>
  <c r="BH1057" i="2"/>
  <c r="BG1057" i="2"/>
  <c r="BF1057" i="2"/>
  <c r="T1057" i="2"/>
  <c r="R1057" i="2"/>
  <c r="P1057" i="2"/>
  <c r="BI1052" i="2"/>
  <c r="BH1052" i="2"/>
  <c r="BG1052" i="2"/>
  <c r="BF1052" i="2"/>
  <c r="T1052" i="2"/>
  <c r="R1052" i="2"/>
  <c r="P1052" i="2"/>
  <c r="BI1048" i="2"/>
  <c r="BH1048" i="2"/>
  <c r="BG1048" i="2"/>
  <c r="BF1048" i="2"/>
  <c r="T1048" i="2"/>
  <c r="R1048" i="2"/>
  <c r="P1048" i="2"/>
  <c r="BI1045" i="2"/>
  <c r="BH1045" i="2"/>
  <c r="BG1045" i="2"/>
  <c r="BF1045" i="2"/>
  <c r="T1045" i="2"/>
  <c r="R1045" i="2"/>
  <c r="P1045" i="2"/>
  <c r="BI1039" i="2"/>
  <c r="BH1039" i="2"/>
  <c r="BG1039" i="2"/>
  <c r="BF1039" i="2"/>
  <c r="T1039" i="2"/>
  <c r="R1039" i="2"/>
  <c r="P1039" i="2"/>
  <c r="BI1035" i="2"/>
  <c r="BH1035" i="2"/>
  <c r="BG1035" i="2"/>
  <c r="BF1035" i="2"/>
  <c r="T1035" i="2"/>
  <c r="R1035" i="2"/>
  <c r="P1035" i="2"/>
  <c r="BI1031" i="2"/>
  <c r="BH1031" i="2"/>
  <c r="BG1031" i="2"/>
  <c r="BF1031" i="2"/>
  <c r="T1031" i="2"/>
  <c r="R1031" i="2"/>
  <c r="P1031" i="2"/>
  <c r="BI1023" i="2"/>
  <c r="BH1023" i="2"/>
  <c r="BG1023" i="2"/>
  <c r="BF1023" i="2"/>
  <c r="T1023" i="2"/>
  <c r="R1023" i="2"/>
  <c r="P1023" i="2"/>
  <c r="BI1015" i="2"/>
  <c r="BH1015" i="2"/>
  <c r="BG1015" i="2"/>
  <c r="BF1015" i="2"/>
  <c r="T1015" i="2"/>
  <c r="R1015" i="2"/>
  <c r="P1015" i="2"/>
  <c r="BI1012" i="2"/>
  <c r="BH1012" i="2"/>
  <c r="BG1012" i="2"/>
  <c r="BF1012" i="2"/>
  <c r="T1012" i="2"/>
  <c r="R1012" i="2"/>
  <c r="P1012" i="2"/>
  <c r="BI1008" i="2"/>
  <c r="BH1008" i="2"/>
  <c r="BG1008" i="2"/>
  <c r="BF1008" i="2"/>
  <c r="T1008" i="2"/>
  <c r="R1008" i="2"/>
  <c r="P1008" i="2"/>
  <c r="BI1004" i="2"/>
  <c r="BH1004" i="2"/>
  <c r="BG1004" i="2"/>
  <c r="BF1004" i="2"/>
  <c r="T1004" i="2"/>
  <c r="R1004" i="2"/>
  <c r="P1004" i="2"/>
  <c r="BI1000" i="2"/>
  <c r="BH1000" i="2"/>
  <c r="BG1000" i="2"/>
  <c r="BF1000" i="2"/>
  <c r="T1000" i="2"/>
  <c r="R1000" i="2"/>
  <c r="P1000" i="2"/>
  <c r="BI996" i="2"/>
  <c r="BH996" i="2"/>
  <c r="BG996" i="2"/>
  <c r="BF996" i="2"/>
  <c r="T996" i="2"/>
  <c r="R996" i="2"/>
  <c r="P996" i="2"/>
  <c r="BI992" i="2"/>
  <c r="BH992" i="2"/>
  <c r="BG992" i="2"/>
  <c r="BF992" i="2"/>
  <c r="T992" i="2"/>
  <c r="R992" i="2"/>
  <c r="P992" i="2"/>
  <c r="BI989" i="2"/>
  <c r="BH989" i="2"/>
  <c r="BG989" i="2"/>
  <c r="BF989" i="2"/>
  <c r="T989" i="2"/>
  <c r="R989" i="2"/>
  <c r="P989" i="2"/>
  <c r="BI985" i="2"/>
  <c r="BH985" i="2"/>
  <c r="BG985" i="2"/>
  <c r="BF985" i="2"/>
  <c r="T985" i="2"/>
  <c r="R985" i="2"/>
  <c r="P985" i="2"/>
  <c r="BI978" i="2"/>
  <c r="BH978" i="2"/>
  <c r="BG978" i="2"/>
  <c r="BF978" i="2"/>
  <c r="T978" i="2"/>
  <c r="R978" i="2"/>
  <c r="P978" i="2"/>
  <c r="BI968" i="2"/>
  <c r="BH968" i="2"/>
  <c r="BG968" i="2"/>
  <c r="BF968" i="2"/>
  <c r="T968" i="2"/>
  <c r="R968" i="2"/>
  <c r="P968" i="2"/>
  <c r="BI963" i="2"/>
  <c r="BH963" i="2"/>
  <c r="BG963" i="2"/>
  <c r="BF963" i="2"/>
  <c r="T963" i="2"/>
  <c r="R963" i="2"/>
  <c r="P963" i="2"/>
  <c r="BI953" i="2"/>
  <c r="BH953" i="2"/>
  <c r="BG953" i="2"/>
  <c r="BF953" i="2"/>
  <c r="T953" i="2"/>
  <c r="R953" i="2"/>
  <c r="P953" i="2"/>
  <c r="BI949" i="2"/>
  <c r="BH949" i="2"/>
  <c r="BG949" i="2"/>
  <c r="BF949" i="2"/>
  <c r="T949" i="2"/>
  <c r="R949" i="2"/>
  <c r="P949" i="2"/>
  <c r="BI945" i="2"/>
  <c r="BH945" i="2"/>
  <c r="BG945" i="2"/>
  <c r="BF945" i="2"/>
  <c r="T945" i="2"/>
  <c r="R945" i="2"/>
  <c r="P945" i="2"/>
  <c r="BI937" i="2"/>
  <c r="BH937" i="2"/>
  <c r="BG937" i="2"/>
  <c r="BF937" i="2"/>
  <c r="T937" i="2"/>
  <c r="R937" i="2"/>
  <c r="P937" i="2"/>
  <c r="BI933" i="2"/>
  <c r="BH933" i="2"/>
  <c r="BG933" i="2"/>
  <c r="BF933" i="2"/>
  <c r="T933" i="2"/>
  <c r="R933" i="2"/>
  <c r="P933" i="2"/>
  <c r="BI929" i="2"/>
  <c r="BH929" i="2"/>
  <c r="BG929" i="2"/>
  <c r="BF929" i="2"/>
  <c r="T929" i="2"/>
  <c r="R929" i="2"/>
  <c r="P929" i="2"/>
  <c r="BI925" i="2"/>
  <c r="BH925" i="2"/>
  <c r="BG925" i="2"/>
  <c r="BF925" i="2"/>
  <c r="T925" i="2"/>
  <c r="R925" i="2"/>
  <c r="P925" i="2"/>
  <c r="BI921" i="2"/>
  <c r="BH921" i="2"/>
  <c r="BG921" i="2"/>
  <c r="BF921" i="2"/>
  <c r="T921" i="2"/>
  <c r="R921" i="2"/>
  <c r="P921" i="2"/>
  <c r="BI918" i="2"/>
  <c r="BH918" i="2"/>
  <c r="BG918" i="2"/>
  <c r="BF918" i="2"/>
  <c r="T918" i="2"/>
  <c r="R918" i="2"/>
  <c r="P918" i="2"/>
  <c r="BI915" i="2"/>
  <c r="BH915" i="2"/>
  <c r="BG915" i="2"/>
  <c r="BF915" i="2"/>
  <c r="T915" i="2"/>
  <c r="R915" i="2"/>
  <c r="P915" i="2"/>
  <c r="BI912" i="2"/>
  <c r="BH912" i="2"/>
  <c r="BG912" i="2"/>
  <c r="BF912" i="2"/>
  <c r="T912" i="2"/>
  <c r="R912" i="2"/>
  <c r="P912" i="2"/>
  <c r="BI909" i="2"/>
  <c r="BH909" i="2"/>
  <c r="BG909" i="2"/>
  <c r="BF909" i="2"/>
  <c r="T909" i="2"/>
  <c r="R909" i="2"/>
  <c r="P909" i="2"/>
  <c r="BI906" i="2"/>
  <c r="BH906" i="2"/>
  <c r="BG906" i="2"/>
  <c r="BF906" i="2"/>
  <c r="T906" i="2"/>
  <c r="R906" i="2"/>
  <c r="P906" i="2"/>
  <c r="BI903" i="2"/>
  <c r="BH903" i="2"/>
  <c r="BG903" i="2"/>
  <c r="BF903" i="2"/>
  <c r="T903" i="2"/>
  <c r="R903" i="2"/>
  <c r="P903" i="2"/>
  <c r="BI899" i="2"/>
  <c r="BH899" i="2"/>
  <c r="BG899" i="2"/>
  <c r="BF899" i="2"/>
  <c r="T899" i="2"/>
  <c r="R899" i="2"/>
  <c r="P899" i="2"/>
  <c r="BI891" i="2"/>
  <c r="BH891" i="2"/>
  <c r="BG891" i="2"/>
  <c r="BF891" i="2"/>
  <c r="T891" i="2"/>
  <c r="R891" i="2"/>
  <c r="P891" i="2"/>
  <c r="BI884" i="2"/>
  <c r="BH884" i="2"/>
  <c r="BG884" i="2"/>
  <c r="BF884" i="2"/>
  <c r="T884" i="2"/>
  <c r="R884" i="2"/>
  <c r="P884" i="2"/>
  <c r="BI866" i="2"/>
  <c r="BH866" i="2"/>
  <c r="BG866" i="2"/>
  <c r="BF866" i="2"/>
  <c r="T866" i="2"/>
  <c r="R866" i="2"/>
  <c r="P866" i="2"/>
  <c r="BI852" i="2"/>
  <c r="BH852" i="2"/>
  <c r="BG852" i="2"/>
  <c r="BF852" i="2"/>
  <c r="T852" i="2"/>
  <c r="R852" i="2"/>
  <c r="P852" i="2"/>
  <c r="BI838" i="2"/>
  <c r="BH838" i="2"/>
  <c r="BG838" i="2"/>
  <c r="BF838" i="2"/>
  <c r="T838" i="2"/>
  <c r="R838" i="2"/>
  <c r="P838" i="2"/>
  <c r="BI830" i="2"/>
  <c r="BH830" i="2"/>
  <c r="BG830" i="2"/>
  <c r="BF830" i="2"/>
  <c r="T830" i="2"/>
  <c r="R830" i="2"/>
  <c r="P830" i="2"/>
  <c r="BI818" i="2"/>
  <c r="BH818" i="2"/>
  <c r="BG818" i="2"/>
  <c r="BF818" i="2"/>
  <c r="T818" i="2"/>
  <c r="R818" i="2"/>
  <c r="P818" i="2"/>
  <c r="BI814" i="2"/>
  <c r="BH814" i="2"/>
  <c r="BG814" i="2"/>
  <c r="BF814" i="2"/>
  <c r="T814" i="2"/>
  <c r="R814" i="2"/>
  <c r="P814" i="2"/>
  <c r="BI810" i="2"/>
  <c r="BH810" i="2"/>
  <c r="BG810" i="2"/>
  <c r="BF810" i="2"/>
  <c r="T810" i="2"/>
  <c r="R810" i="2"/>
  <c r="P810" i="2"/>
  <c r="BI805" i="2"/>
  <c r="BH805" i="2"/>
  <c r="BG805" i="2"/>
  <c r="BF805" i="2"/>
  <c r="T805" i="2"/>
  <c r="R805" i="2"/>
  <c r="P805" i="2"/>
  <c r="BI793" i="2"/>
  <c r="BH793" i="2"/>
  <c r="BG793" i="2"/>
  <c r="BF793" i="2"/>
  <c r="T793" i="2"/>
  <c r="R793" i="2"/>
  <c r="P793" i="2"/>
  <c r="BI789" i="2"/>
  <c r="BH789" i="2"/>
  <c r="BG789" i="2"/>
  <c r="BF789" i="2"/>
  <c r="T789" i="2"/>
  <c r="R789" i="2"/>
  <c r="P789" i="2"/>
  <c r="BI785" i="2"/>
  <c r="BH785" i="2"/>
  <c r="BG785" i="2"/>
  <c r="BF785" i="2"/>
  <c r="T785" i="2"/>
  <c r="R785" i="2"/>
  <c r="P785" i="2"/>
  <c r="BI781" i="2"/>
  <c r="BH781" i="2"/>
  <c r="BG781" i="2"/>
  <c r="BF781" i="2"/>
  <c r="T781" i="2"/>
  <c r="R781" i="2"/>
  <c r="P781" i="2"/>
  <c r="BI777" i="2"/>
  <c r="BH777" i="2"/>
  <c r="BG777" i="2"/>
  <c r="BF777" i="2"/>
  <c r="T777" i="2"/>
  <c r="R777" i="2"/>
  <c r="P777" i="2"/>
  <c r="BI773" i="2"/>
  <c r="BH773" i="2"/>
  <c r="BG773" i="2"/>
  <c r="BF773" i="2"/>
  <c r="T773" i="2"/>
  <c r="R773" i="2"/>
  <c r="P773" i="2"/>
  <c r="BI769" i="2"/>
  <c r="BH769" i="2"/>
  <c r="BG769" i="2"/>
  <c r="BF769" i="2"/>
  <c r="T769" i="2"/>
  <c r="R769" i="2"/>
  <c r="P769" i="2"/>
  <c r="BI759" i="2"/>
  <c r="BH759" i="2"/>
  <c r="BG759" i="2"/>
  <c r="BF759" i="2"/>
  <c r="T759" i="2"/>
  <c r="R759" i="2"/>
  <c r="P759" i="2"/>
  <c r="BI755" i="2"/>
  <c r="BH755" i="2"/>
  <c r="BG755" i="2"/>
  <c r="BF755" i="2"/>
  <c r="T755" i="2"/>
  <c r="R755" i="2"/>
  <c r="P755" i="2"/>
  <c r="BI752" i="2"/>
  <c r="BH752" i="2"/>
  <c r="BG752" i="2"/>
  <c r="BF752" i="2"/>
  <c r="T752" i="2"/>
  <c r="R752" i="2"/>
  <c r="P752" i="2"/>
  <c r="BI747" i="2"/>
  <c r="BH747" i="2"/>
  <c r="BG747" i="2"/>
  <c r="BF747" i="2"/>
  <c r="T747" i="2"/>
  <c r="R747" i="2"/>
  <c r="P747" i="2"/>
  <c r="BI744" i="2"/>
  <c r="BH744" i="2"/>
  <c r="BG744" i="2"/>
  <c r="BF744" i="2"/>
  <c r="T744" i="2"/>
  <c r="R744" i="2"/>
  <c r="P744" i="2"/>
  <c r="BI740" i="2"/>
  <c r="BH740" i="2"/>
  <c r="BG740" i="2"/>
  <c r="BF740" i="2"/>
  <c r="T740" i="2"/>
  <c r="R740" i="2"/>
  <c r="P740" i="2"/>
  <c r="BI736" i="2"/>
  <c r="BH736" i="2"/>
  <c r="BG736" i="2"/>
  <c r="BF736" i="2"/>
  <c r="T736" i="2"/>
  <c r="R736" i="2"/>
  <c r="P736" i="2"/>
  <c r="BI731" i="2"/>
  <c r="BH731" i="2"/>
  <c r="BG731" i="2"/>
  <c r="BF731" i="2"/>
  <c r="T731" i="2"/>
  <c r="R731" i="2"/>
  <c r="P731" i="2"/>
  <c r="BI711" i="2"/>
  <c r="BH711" i="2"/>
  <c r="BG711" i="2"/>
  <c r="BF711" i="2"/>
  <c r="T711" i="2"/>
  <c r="R711" i="2"/>
  <c r="P711" i="2"/>
  <c r="BI694" i="2"/>
  <c r="BH694" i="2"/>
  <c r="BG694" i="2"/>
  <c r="BF694" i="2"/>
  <c r="T694" i="2"/>
  <c r="R694" i="2"/>
  <c r="P694" i="2"/>
  <c r="BI684" i="2"/>
  <c r="BH684" i="2"/>
  <c r="BG684" i="2"/>
  <c r="BF684" i="2"/>
  <c r="T684" i="2"/>
  <c r="R684" i="2"/>
  <c r="P684" i="2"/>
  <c r="BI668" i="2"/>
  <c r="BH668" i="2"/>
  <c r="BG668" i="2"/>
  <c r="BF668" i="2"/>
  <c r="T668" i="2"/>
  <c r="R668" i="2"/>
  <c r="P668" i="2"/>
  <c r="BI665" i="2"/>
  <c r="BH665" i="2"/>
  <c r="BG665" i="2"/>
  <c r="BF665" i="2"/>
  <c r="T665" i="2"/>
  <c r="R665" i="2"/>
  <c r="P665" i="2"/>
  <c r="BI660" i="2"/>
  <c r="BH660" i="2"/>
  <c r="BG660" i="2"/>
  <c r="BF660" i="2"/>
  <c r="T660" i="2"/>
  <c r="R660" i="2"/>
  <c r="P660" i="2"/>
  <c r="BI657" i="2"/>
  <c r="BH657" i="2"/>
  <c r="BG657" i="2"/>
  <c r="BF657" i="2"/>
  <c r="T657" i="2"/>
  <c r="R657" i="2"/>
  <c r="P657" i="2"/>
  <c r="BI653" i="2"/>
  <c r="BH653" i="2"/>
  <c r="BG653" i="2"/>
  <c r="BF653" i="2"/>
  <c r="T653" i="2"/>
  <c r="R653" i="2"/>
  <c r="P653" i="2"/>
  <c r="BI650" i="2"/>
  <c r="BH650" i="2"/>
  <c r="BG650" i="2"/>
  <c r="BF650" i="2"/>
  <c r="T650" i="2"/>
  <c r="R650" i="2"/>
  <c r="P650" i="2"/>
  <c r="BI647" i="2"/>
  <c r="BH647" i="2"/>
  <c r="BG647" i="2"/>
  <c r="BF647" i="2"/>
  <c r="T647" i="2"/>
  <c r="R647" i="2"/>
  <c r="P647" i="2"/>
  <c r="BI644" i="2"/>
  <c r="BH644" i="2"/>
  <c r="BG644" i="2"/>
  <c r="BF644" i="2"/>
  <c r="T644" i="2"/>
  <c r="R644" i="2"/>
  <c r="P644" i="2"/>
  <c r="BI639" i="2"/>
  <c r="BH639" i="2"/>
  <c r="BG639" i="2"/>
  <c r="BF639" i="2"/>
  <c r="T639" i="2"/>
  <c r="R639" i="2"/>
  <c r="P639" i="2"/>
  <c r="BI636" i="2"/>
  <c r="BH636" i="2"/>
  <c r="BG636" i="2"/>
  <c r="BF636" i="2"/>
  <c r="T636" i="2"/>
  <c r="R636" i="2"/>
  <c r="P636" i="2"/>
  <c r="BI633" i="2"/>
  <c r="BH633" i="2"/>
  <c r="BG633" i="2"/>
  <c r="BF633" i="2"/>
  <c r="T633" i="2"/>
  <c r="R633" i="2"/>
  <c r="P633" i="2"/>
  <c r="BI628" i="2"/>
  <c r="BH628" i="2"/>
  <c r="BG628" i="2"/>
  <c r="BF628" i="2"/>
  <c r="T628" i="2"/>
  <c r="R628" i="2"/>
  <c r="P628" i="2"/>
  <c r="BI624" i="2"/>
  <c r="BH624" i="2"/>
  <c r="BG624" i="2"/>
  <c r="BF624" i="2"/>
  <c r="T624" i="2"/>
  <c r="R624" i="2"/>
  <c r="P624" i="2"/>
  <c r="BI620" i="2"/>
  <c r="BH620" i="2"/>
  <c r="BG620" i="2"/>
  <c r="BF620" i="2"/>
  <c r="T620" i="2"/>
  <c r="R620" i="2"/>
  <c r="P620" i="2"/>
  <c r="BI614" i="2"/>
  <c r="BH614" i="2"/>
  <c r="BG614" i="2"/>
  <c r="BF614" i="2"/>
  <c r="T614" i="2"/>
  <c r="R614" i="2"/>
  <c r="P614" i="2"/>
  <c r="BI608" i="2"/>
  <c r="BH608" i="2"/>
  <c r="BG608" i="2"/>
  <c r="BF608" i="2"/>
  <c r="T608" i="2"/>
  <c r="R608" i="2"/>
  <c r="P608" i="2"/>
  <c r="BI605" i="2"/>
  <c r="BH605" i="2"/>
  <c r="BG605" i="2"/>
  <c r="BF605" i="2"/>
  <c r="T605" i="2"/>
  <c r="R605" i="2"/>
  <c r="P605" i="2"/>
  <c r="BI602" i="2"/>
  <c r="BH602" i="2"/>
  <c r="BG602" i="2"/>
  <c r="BF602" i="2"/>
  <c r="T602" i="2"/>
  <c r="R602" i="2"/>
  <c r="P602" i="2"/>
  <c r="BI599" i="2"/>
  <c r="BH599" i="2"/>
  <c r="BG599" i="2"/>
  <c r="BF599" i="2"/>
  <c r="T599" i="2"/>
  <c r="R599" i="2"/>
  <c r="P599" i="2"/>
  <c r="BI594" i="2"/>
  <c r="BH594" i="2"/>
  <c r="BG594" i="2"/>
  <c r="BF594" i="2"/>
  <c r="T594" i="2"/>
  <c r="R594" i="2"/>
  <c r="P594" i="2"/>
  <c r="BI591" i="2"/>
  <c r="BH591" i="2"/>
  <c r="BG591" i="2"/>
  <c r="BF591" i="2"/>
  <c r="T591" i="2"/>
  <c r="R591" i="2"/>
  <c r="P591" i="2"/>
  <c r="BI585" i="2"/>
  <c r="BH585" i="2"/>
  <c r="BG585" i="2"/>
  <c r="BF585" i="2"/>
  <c r="T585" i="2"/>
  <c r="R585" i="2"/>
  <c r="P585" i="2"/>
  <c r="BI582" i="2"/>
  <c r="BH582" i="2"/>
  <c r="BG582" i="2"/>
  <c r="BF582" i="2"/>
  <c r="T582" i="2"/>
  <c r="R582" i="2"/>
  <c r="P582" i="2"/>
  <c r="BI578" i="2"/>
  <c r="BH578" i="2"/>
  <c r="BG578" i="2"/>
  <c r="BF578" i="2"/>
  <c r="T578" i="2"/>
  <c r="R578" i="2"/>
  <c r="P578" i="2"/>
  <c r="BI574" i="2"/>
  <c r="BH574" i="2"/>
  <c r="BG574" i="2"/>
  <c r="BF574" i="2"/>
  <c r="T574" i="2"/>
  <c r="R574" i="2"/>
  <c r="P574" i="2"/>
  <c r="BI570" i="2"/>
  <c r="BH570" i="2"/>
  <c r="BG570" i="2"/>
  <c r="BF570" i="2"/>
  <c r="T570" i="2"/>
  <c r="R570" i="2"/>
  <c r="P570" i="2"/>
  <c r="BI565" i="2"/>
  <c r="BH565" i="2"/>
  <c r="BG565" i="2"/>
  <c r="BF565" i="2"/>
  <c r="T565" i="2"/>
  <c r="R565" i="2"/>
  <c r="P565" i="2"/>
  <c r="BI546" i="2"/>
  <c r="BH546" i="2"/>
  <c r="BG546" i="2"/>
  <c r="BF546" i="2"/>
  <c r="T546" i="2"/>
  <c r="R546" i="2"/>
  <c r="P546" i="2"/>
  <c r="BI527" i="2"/>
  <c r="BH527" i="2"/>
  <c r="BG527" i="2"/>
  <c r="BF527" i="2"/>
  <c r="T527" i="2"/>
  <c r="R527" i="2"/>
  <c r="P527" i="2"/>
  <c r="BI508" i="2"/>
  <c r="BH508" i="2"/>
  <c r="BG508" i="2"/>
  <c r="BF508" i="2"/>
  <c r="T508" i="2"/>
  <c r="R508" i="2"/>
  <c r="P508" i="2"/>
  <c r="BI489" i="2"/>
  <c r="BH489" i="2"/>
  <c r="BG489" i="2"/>
  <c r="BF489" i="2"/>
  <c r="T489" i="2"/>
  <c r="R489" i="2"/>
  <c r="P489" i="2"/>
  <c r="BI470" i="2"/>
  <c r="BH470" i="2"/>
  <c r="BG470" i="2"/>
  <c r="BF470" i="2"/>
  <c r="T470" i="2"/>
  <c r="R470" i="2"/>
  <c r="P470" i="2"/>
  <c r="BI466" i="2"/>
  <c r="BH466" i="2"/>
  <c r="BG466" i="2"/>
  <c r="BF466" i="2"/>
  <c r="T466" i="2"/>
  <c r="R466" i="2"/>
  <c r="P466" i="2"/>
  <c r="BI460" i="2"/>
  <c r="BH460" i="2"/>
  <c r="BG460" i="2"/>
  <c r="BF460" i="2"/>
  <c r="T460" i="2"/>
  <c r="R460" i="2"/>
  <c r="P460" i="2"/>
  <c r="BI455" i="2"/>
  <c r="BH455" i="2"/>
  <c r="BG455" i="2"/>
  <c r="BF455" i="2"/>
  <c r="T455" i="2"/>
  <c r="R455" i="2"/>
  <c r="P455" i="2"/>
  <c r="BI442" i="2"/>
  <c r="BH442" i="2"/>
  <c r="BG442" i="2"/>
  <c r="BF442" i="2"/>
  <c r="T442" i="2"/>
  <c r="R442" i="2"/>
  <c r="P442" i="2"/>
  <c r="BI429" i="2"/>
  <c r="BH429" i="2"/>
  <c r="BG429" i="2"/>
  <c r="BF429" i="2"/>
  <c r="T429" i="2"/>
  <c r="R429" i="2"/>
  <c r="P429" i="2"/>
  <c r="BI416" i="2"/>
  <c r="BH416" i="2"/>
  <c r="BG416" i="2"/>
  <c r="BF416" i="2"/>
  <c r="T416" i="2"/>
  <c r="R416" i="2"/>
  <c r="P416" i="2"/>
  <c r="BI403" i="2"/>
  <c r="BH403" i="2"/>
  <c r="BG403" i="2"/>
  <c r="BF403" i="2"/>
  <c r="T403" i="2"/>
  <c r="R403" i="2"/>
  <c r="P403" i="2"/>
  <c r="BI390" i="2"/>
  <c r="BH390" i="2"/>
  <c r="BG390" i="2"/>
  <c r="BF390" i="2"/>
  <c r="T390" i="2"/>
  <c r="R390" i="2"/>
  <c r="P390" i="2"/>
  <c r="BI387" i="2"/>
  <c r="BH387" i="2"/>
  <c r="BG387" i="2"/>
  <c r="BF387" i="2"/>
  <c r="T387" i="2"/>
  <c r="R387" i="2"/>
  <c r="P387" i="2"/>
  <c r="BI383" i="2"/>
  <c r="BH383" i="2"/>
  <c r="BG383" i="2"/>
  <c r="BF383" i="2"/>
  <c r="T383" i="2"/>
  <c r="R383" i="2"/>
  <c r="P383" i="2"/>
  <c r="BI379" i="2"/>
  <c r="BH379" i="2"/>
  <c r="BG379" i="2"/>
  <c r="BF379" i="2"/>
  <c r="T379" i="2"/>
  <c r="R379" i="2"/>
  <c r="P379" i="2"/>
  <c r="BI374" i="2"/>
  <c r="BH374" i="2"/>
  <c r="BG374" i="2"/>
  <c r="BF374" i="2"/>
  <c r="T374" i="2"/>
  <c r="R374" i="2"/>
  <c r="P374" i="2"/>
  <c r="BI369" i="2"/>
  <c r="BH369" i="2"/>
  <c r="BG369" i="2"/>
  <c r="BF369" i="2"/>
  <c r="T369" i="2"/>
  <c r="R369" i="2"/>
  <c r="P369" i="2"/>
  <c r="BI363" i="2"/>
  <c r="BH363" i="2"/>
  <c r="BG363" i="2"/>
  <c r="BF363" i="2"/>
  <c r="T363" i="2"/>
  <c r="R363" i="2"/>
  <c r="P363" i="2"/>
  <c r="BI356" i="2"/>
  <c r="BH356" i="2"/>
  <c r="BG356" i="2"/>
  <c r="BF356" i="2"/>
  <c r="T356" i="2"/>
  <c r="R356" i="2"/>
  <c r="P356" i="2"/>
  <c r="BI351" i="2"/>
  <c r="BH351" i="2"/>
  <c r="BG351" i="2"/>
  <c r="BF351" i="2"/>
  <c r="T351" i="2"/>
  <c r="R351" i="2"/>
  <c r="P351" i="2"/>
  <c r="BI347" i="2"/>
  <c r="BH347" i="2"/>
  <c r="BG347" i="2"/>
  <c r="BF347" i="2"/>
  <c r="T347" i="2"/>
  <c r="R347" i="2"/>
  <c r="P347" i="2"/>
  <c r="BI343" i="2"/>
  <c r="BH343" i="2"/>
  <c r="BG343" i="2"/>
  <c r="BF343" i="2"/>
  <c r="T343" i="2"/>
  <c r="R343" i="2"/>
  <c r="P343" i="2"/>
  <c r="BI339" i="2"/>
  <c r="BH339" i="2"/>
  <c r="BG339" i="2"/>
  <c r="BF339" i="2"/>
  <c r="T339" i="2"/>
  <c r="R339" i="2"/>
  <c r="P339" i="2"/>
  <c r="BI334" i="2"/>
  <c r="BH334" i="2"/>
  <c r="BG334" i="2"/>
  <c r="BF334" i="2"/>
  <c r="T334" i="2"/>
  <c r="R334" i="2"/>
  <c r="P334" i="2"/>
  <c r="BI329" i="2"/>
  <c r="BH329" i="2"/>
  <c r="BG329" i="2"/>
  <c r="BF329" i="2"/>
  <c r="T329" i="2"/>
  <c r="R329" i="2"/>
  <c r="P329" i="2"/>
  <c r="BI324" i="2"/>
  <c r="BH324" i="2"/>
  <c r="BG324" i="2"/>
  <c r="BF324" i="2"/>
  <c r="T324" i="2"/>
  <c r="R324" i="2"/>
  <c r="P324" i="2"/>
  <c r="BI319" i="2"/>
  <c r="BH319" i="2"/>
  <c r="BG319" i="2"/>
  <c r="BF319" i="2"/>
  <c r="T319" i="2"/>
  <c r="R319" i="2"/>
  <c r="P319" i="2"/>
  <c r="BI317" i="2"/>
  <c r="BH317" i="2"/>
  <c r="BG317" i="2"/>
  <c r="BF317" i="2"/>
  <c r="T317" i="2"/>
  <c r="R317" i="2"/>
  <c r="P317" i="2"/>
  <c r="BI310" i="2"/>
  <c r="BH310" i="2"/>
  <c r="BG310" i="2"/>
  <c r="BF310" i="2"/>
  <c r="T310" i="2"/>
  <c r="R310" i="2"/>
  <c r="P310" i="2"/>
  <c r="BI300" i="2"/>
  <c r="BH300" i="2"/>
  <c r="BG300" i="2"/>
  <c r="BF300" i="2"/>
  <c r="T300" i="2"/>
  <c r="R300" i="2"/>
  <c r="P300" i="2"/>
  <c r="BI295" i="2"/>
  <c r="BH295" i="2"/>
  <c r="BG295" i="2"/>
  <c r="BF295" i="2"/>
  <c r="T295" i="2"/>
  <c r="R295" i="2"/>
  <c r="P295" i="2"/>
  <c r="BI291" i="2"/>
  <c r="BH291" i="2"/>
  <c r="BG291" i="2"/>
  <c r="BF291" i="2"/>
  <c r="T291" i="2"/>
  <c r="R291" i="2"/>
  <c r="P291" i="2"/>
  <c r="BI288" i="2"/>
  <c r="BH288" i="2"/>
  <c r="BG288" i="2"/>
  <c r="BF288" i="2"/>
  <c r="T288" i="2"/>
  <c r="R288" i="2"/>
  <c r="P288" i="2"/>
  <c r="BI284" i="2"/>
  <c r="BH284" i="2"/>
  <c r="BG284" i="2"/>
  <c r="BF284" i="2"/>
  <c r="T284" i="2"/>
  <c r="R284" i="2"/>
  <c r="P284" i="2"/>
  <c r="BI276" i="2"/>
  <c r="BH276" i="2"/>
  <c r="BG276" i="2"/>
  <c r="BF276" i="2"/>
  <c r="T276" i="2"/>
  <c r="R276" i="2"/>
  <c r="P276" i="2"/>
  <c r="BI269" i="2"/>
  <c r="BH269" i="2"/>
  <c r="BG269" i="2"/>
  <c r="BF269" i="2"/>
  <c r="T269" i="2"/>
  <c r="R269" i="2"/>
  <c r="P269" i="2"/>
  <c r="BI262" i="2"/>
  <c r="BH262" i="2"/>
  <c r="BG262" i="2"/>
  <c r="BF262" i="2"/>
  <c r="T262" i="2"/>
  <c r="R262" i="2"/>
  <c r="P262" i="2"/>
  <c r="BI257" i="2"/>
  <c r="BH257" i="2"/>
  <c r="BG257" i="2"/>
  <c r="BF257" i="2"/>
  <c r="T257" i="2"/>
  <c r="R257" i="2"/>
  <c r="P257" i="2"/>
  <c r="BI252" i="2"/>
  <c r="BH252" i="2"/>
  <c r="BG252" i="2"/>
  <c r="BF252" i="2"/>
  <c r="T252" i="2"/>
  <c r="R252" i="2"/>
  <c r="P252" i="2"/>
  <c r="BI247" i="2"/>
  <c r="BH247" i="2"/>
  <c r="BG247" i="2"/>
  <c r="BF247" i="2"/>
  <c r="T247" i="2"/>
  <c r="R247" i="2"/>
  <c r="P247" i="2"/>
  <c r="BI243" i="2"/>
  <c r="BH243" i="2"/>
  <c r="BG243" i="2"/>
  <c r="BF243" i="2"/>
  <c r="T243" i="2"/>
  <c r="R243" i="2"/>
  <c r="P243" i="2"/>
  <c r="BI239" i="2"/>
  <c r="BH239" i="2"/>
  <c r="BG239" i="2"/>
  <c r="BF239" i="2"/>
  <c r="T239" i="2"/>
  <c r="R239" i="2"/>
  <c r="P239" i="2"/>
  <c r="BI235" i="2"/>
  <c r="BH235" i="2"/>
  <c r="BG235" i="2"/>
  <c r="BF235" i="2"/>
  <c r="T235" i="2"/>
  <c r="R235" i="2"/>
  <c r="P235" i="2"/>
  <c r="BI231" i="2"/>
  <c r="BH231" i="2"/>
  <c r="BG231" i="2"/>
  <c r="BF231" i="2"/>
  <c r="T231" i="2"/>
  <c r="R231" i="2"/>
  <c r="P231" i="2"/>
  <c r="BI225" i="2"/>
  <c r="BH225" i="2"/>
  <c r="BG225" i="2"/>
  <c r="BF225" i="2"/>
  <c r="T225" i="2"/>
  <c r="R225" i="2"/>
  <c r="P225" i="2"/>
  <c r="BI219" i="2"/>
  <c r="BH219" i="2"/>
  <c r="BG219" i="2"/>
  <c r="BF219" i="2"/>
  <c r="T219" i="2"/>
  <c r="R219" i="2"/>
  <c r="P219" i="2"/>
  <c r="BI215" i="2"/>
  <c r="BH215" i="2"/>
  <c r="BG215" i="2"/>
  <c r="BF215" i="2"/>
  <c r="T215" i="2"/>
  <c r="R215" i="2"/>
  <c r="P215" i="2"/>
  <c r="BI211" i="2"/>
  <c r="BH211" i="2"/>
  <c r="BG211" i="2"/>
  <c r="BF211" i="2"/>
  <c r="T211" i="2"/>
  <c r="R211" i="2"/>
  <c r="P211" i="2"/>
  <c r="BI207" i="2"/>
  <c r="BH207" i="2"/>
  <c r="BG207" i="2"/>
  <c r="BF207" i="2"/>
  <c r="T207" i="2"/>
  <c r="R207" i="2"/>
  <c r="P207" i="2"/>
  <c r="BI200" i="2"/>
  <c r="BH200" i="2"/>
  <c r="BG200" i="2"/>
  <c r="BF200" i="2"/>
  <c r="T200" i="2"/>
  <c r="R200" i="2"/>
  <c r="P200" i="2"/>
  <c r="BI197" i="2"/>
  <c r="BH197" i="2"/>
  <c r="BG197" i="2"/>
  <c r="BF197" i="2"/>
  <c r="T197" i="2"/>
  <c r="R197" i="2"/>
  <c r="P197" i="2"/>
  <c r="BI192" i="2"/>
  <c r="BH192" i="2"/>
  <c r="BG192" i="2"/>
  <c r="BF192" i="2"/>
  <c r="T192" i="2"/>
  <c r="R192" i="2"/>
  <c r="P192" i="2"/>
  <c r="BI187" i="2"/>
  <c r="BH187" i="2"/>
  <c r="BG187" i="2"/>
  <c r="BF187" i="2"/>
  <c r="T187" i="2"/>
  <c r="R187" i="2"/>
  <c r="P187" i="2"/>
  <c r="BI184" i="2"/>
  <c r="BH184" i="2"/>
  <c r="BG184" i="2"/>
  <c r="BF184" i="2"/>
  <c r="T184" i="2"/>
  <c r="R184" i="2"/>
  <c r="P184" i="2"/>
  <c r="BI179" i="2"/>
  <c r="BH179" i="2"/>
  <c r="BG179" i="2"/>
  <c r="BF179" i="2"/>
  <c r="T179" i="2"/>
  <c r="R179" i="2"/>
  <c r="P179" i="2"/>
  <c r="BI175" i="2"/>
  <c r="BH175" i="2"/>
  <c r="BG175" i="2"/>
  <c r="BF175" i="2"/>
  <c r="T175" i="2"/>
  <c r="R175" i="2"/>
  <c r="P175" i="2"/>
  <c r="BI171" i="2"/>
  <c r="BH171" i="2"/>
  <c r="BG171" i="2"/>
  <c r="BF171" i="2"/>
  <c r="T171" i="2"/>
  <c r="R171" i="2"/>
  <c r="P171" i="2"/>
  <c r="BI167" i="2"/>
  <c r="BH167" i="2"/>
  <c r="BG167" i="2"/>
  <c r="BF167" i="2"/>
  <c r="T167" i="2"/>
  <c r="R167" i="2"/>
  <c r="P167" i="2"/>
  <c r="BI163" i="2"/>
  <c r="BH163" i="2"/>
  <c r="BG163" i="2"/>
  <c r="BF163" i="2"/>
  <c r="T163" i="2"/>
  <c r="R163" i="2"/>
  <c r="P163" i="2"/>
  <c r="BI160" i="2"/>
  <c r="BH160" i="2"/>
  <c r="BG160" i="2"/>
  <c r="BF160" i="2"/>
  <c r="T160" i="2"/>
  <c r="R160" i="2"/>
  <c r="P160" i="2"/>
  <c r="BI157" i="2"/>
  <c r="BH157" i="2"/>
  <c r="BG157" i="2"/>
  <c r="BF157" i="2"/>
  <c r="T157" i="2"/>
  <c r="R157" i="2"/>
  <c r="P157" i="2"/>
  <c r="BI153" i="2"/>
  <c r="BH153" i="2"/>
  <c r="BG153" i="2"/>
  <c r="BF153" i="2"/>
  <c r="T153" i="2"/>
  <c r="R153" i="2"/>
  <c r="P153" i="2"/>
  <c r="BI147" i="2"/>
  <c r="BH147" i="2"/>
  <c r="BG147" i="2"/>
  <c r="BF147" i="2"/>
  <c r="T147" i="2"/>
  <c r="R147" i="2"/>
  <c r="P147" i="2"/>
  <c r="BI136" i="2"/>
  <c r="BH136" i="2"/>
  <c r="BG136" i="2"/>
  <c r="BF136" i="2"/>
  <c r="T136" i="2"/>
  <c r="R136" i="2"/>
  <c r="P136" i="2"/>
  <c r="BI132" i="2"/>
  <c r="BH132" i="2"/>
  <c r="BG132" i="2"/>
  <c r="BF132" i="2"/>
  <c r="T132" i="2"/>
  <c r="R132" i="2"/>
  <c r="P132" i="2"/>
  <c r="BI128" i="2"/>
  <c r="BH128" i="2"/>
  <c r="BG128" i="2"/>
  <c r="BF128" i="2"/>
  <c r="T128" i="2"/>
  <c r="R128" i="2"/>
  <c r="P128" i="2"/>
  <c r="BI124" i="2"/>
  <c r="BH124" i="2"/>
  <c r="BG124" i="2"/>
  <c r="BF124" i="2"/>
  <c r="T124" i="2"/>
  <c r="R124" i="2"/>
  <c r="P124" i="2"/>
  <c r="BI120" i="2"/>
  <c r="BH120" i="2"/>
  <c r="BG120" i="2"/>
  <c r="BF120" i="2"/>
  <c r="T120" i="2"/>
  <c r="R120" i="2"/>
  <c r="P120" i="2"/>
  <c r="F111" i="2"/>
  <c r="E109" i="2"/>
  <c r="F52" i="2"/>
  <c r="E50" i="2"/>
  <c r="J24" i="2"/>
  <c r="E24" i="2"/>
  <c r="J114" i="2"/>
  <c r="J23" i="2"/>
  <c r="J21" i="2"/>
  <c r="E21" i="2"/>
  <c r="J54" i="2"/>
  <c r="J20" i="2"/>
  <c r="J18" i="2"/>
  <c r="E18" i="2"/>
  <c r="F114" i="2"/>
  <c r="J17" i="2"/>
  <c r="J15" i="2"/>
  <c r="E15" i="2"/>
  <c r="F54" i="2"/>
  <c r="J14" i="2"/>
  <c r="J12" i="2"/>
  <c r="J111" i="2" s="1"/>
  <c r="E7" i="2"/>
  <c r="E107" i="2" s="1"/>
  <c r="L50" i="1"/>
  <c r="AM50" i="1"/>
  <c r="AM49" i="1"/>
  <c r="L49" i="1"/>
  <c r="AM47" i="1"/>
  <c r="L47" i="1"/>
  <c r="L45" i="1"/>
  <c r="L44" i="1"/>
  <c r="BK102" i="3"/>
  <c r="BK89" i="3"/>
  <c r="J2824" i="2"/>
  <c r="J2771" i="2"/>
  <c r="BK2733" i="2"/>
  <c r="J2703" i="2"/>
  <c r="BK2672" i="2"/>
  <c r="J2651" i="2"/>
  <c r="BK2643" i="2"/>
  <c r="J2610" i="2"/>
  <c r="BK2602" i="2"/>
  <c r="J2573" i="2"/>
  <c r="J2529" i="2"/>
  <c r="BK2494" i="2"/>
  <c r="BK2484" i="2"/>
  <c r="BK2476" i="2"/>
  <c r="J2462" i="2"/>
  <c r="BK2446" i="2"/>
  <c r="J2438" i="2"/>
  <c r="BK2420" i="2"/>
  <c r="J2412" i="2"/>
  <c r="J2395" i="2"/>
  <c r="J2377" i="2"/>
  <c r="BK2369" i="2"/>
  <c r="BK2361" i="2"/>
  <c r="BK2347" i="2"/>
  <c r="J2335" i="2"/>
  <c r="BK2327" i="2"/>
  <c r="BK2312" i="2"/>
  <c r="J2302" i="2"/>
  <c r="J2290" i="2"/>
  <c r="BK2280" i="2"/>
  <c r="J2266" i="2"/>
  <c r="J2252" i="2"/>
  <c r="J2232" i="2"/>
  <c r="BK2221" i="2"/>
  <c r="BK2203" i="2"/>
  <c r="J2189" i="2"/>
  <c r="J2177" i="2"/>
  <c r="BK2159" i="2"/>
  <c r="J2149" i="2"/>
  <c r="BK2133" i="2"/>
  <c r="BK2121" i="2"/>
  <c r="J2109" i="2"/>
  <c r="BK2091" i="2"/>
  <c r="J2075" i="2"/>
  <c r="BK2067" i="2"/>
  <c r="J2053" i="2"/>
  <c r="BK2041" i="2"/>
  <c r="BK2029" i="2"/>
  <c r="BK2017" i="2"/>
  <c r="J2003" i="2"/>
  <c r="BK1993" i="2"/>
  <c r="BK1985" i="2"/>
  <c r="BK1966" i="2"/>
  <c r="J1954" i="2"/>
  <c r="BK1940" i="2"/>
  <c r="BK1920" i="2"/>
  <c r="BK1904" i="2"/>
  <c r="BK1892" i="2"/>
  <c r="BK1872" i="2"/>
  <c r="BK1860" i="2"/>
  <c r="J1848" i="2"/>
  <c r="BK1838" i="2"/>
  <c r="J1830" i="2"/>
  <c r="J1816" i="2"/>
  <c r="BK1806" i="2"/>
  <c r="BK1790" i="2"/>
  <c r="J1772" i="2"/>
  <c r="BK1760" i="2"/>
  <c r="BK1748" i="2"/>
  <c r="BK1738" i="2"/>
  <c r="J1722" i="2"/>
  <c r="BK1708" i="2"/>
  <c r="BK1694" i="2"/>
  <c r="J1684" i="2"/>
  <c r="J1674" i="2"/>
  <c r="BK1666" i="2"/>
  <c r="BK1656" i="2"/>
  <c r="J1636" i="2"/>
  <c r="J1625" i="2"/>
  <c r="BK1617" i="2"/>
  <c r="J1603" i="2"/>
  <c r="J1583" i="2"/>
  <c r="J1569" i="2"/>
  <c r="BK1561" i="2"/>
  <c r="BK1553" i="2"/>
  <c r="J1533" i="2"/>
  <c r="BK1515" i="2"/>
  <c r="BK1500" i="2"/>
  <c r="BK1479" i="2"/>
  <c r="BK1461" i="2"/>
  <c r="J1449" i="2"/>
  <c r="BK1435" i="2"/>
  <c r="BK1419" i="2"/>
  <c r="J1399" i="2"/>
  <c r="BK1383" i="2"/>
  <c r="BK1373" i="2"/>
  <c r="J1361" i="2"/>
  <c r="J1353" i="2"/>
  <c r="BK1339" i="2"/>
  <c r="BK1325" i="2"/>
  <c r="BK1317" i="2"/>
  <c r="BK1303" i="2"/>
  <c r="J1281" i="2"/>
  <c r="BK1245" i="2"/>
  <c r="J1212" i="2"/>
  <c r="J1172" i="2"/>
  <c r="BK1153" i="2"/>
  <c r="J1130" i="2"/>
  <c r="BK1100" i="2"/>
  <c r="J1023" i="2"/>
  <c r="J949" i="2"/>
  <c r="BK915" i="2"/>
  <c r="BK866" i="2"/>
  <c r="J785" i="2"/>
  <c r="BK668" i="2"/>
  <c r="J653" i="2"/>
  <c r="J614" i="2"/>
  <c r="J599" i="2"/>
  <c r="BK574" i="2"/>
  <c r="J508" i="2"/>
  <c r="J369" i="2"/>
  <c r="J334" i="2"/>
  <c r="BK295" i="2"/>
  <c r="BK269" i="2"/>
  <c r="J243" i="2"/>
  <c r="BK207" i="2"/>
  <c r="J187" i="2"/>
  <c r="BK163" i="2"/>
  <c r="BK132" i="2"/>
  <c r="J98" i="3"/>
  <c r="BK2946" i="2"/>
  <c r="BK2938" i="2"/>
  <c r="BK2932" i="2"/>
  <c r="J2925" i="2"/>
  <c r="J2919" i="2"/>
  <c r="BK2911" i="2"/>
  <c r="BK2903" i="2"/>
  <c r="BK2895" i="2"/>
  <c r="BK2875" i="2"/>
  <c r="BK2830" i="2"/>
  <c r="BK2771" i="2"/>
  <c r="J2745" i="2"/>
  <c r="BK2725" i="2"/>
  <c r="BK2703" i="2"/>
  <c r="BK2680" i="2"/>
  <c r="BK2651" i="2"/>
  <c r="BK2616" i="2"/>
  <c r="BK2583" i="2"/>
  <c r="J2564" i="2"/>
  <c r="BK2520" i="2"/>
  <c r="J2502" i="2"/>
  <c r="BK2480" i="2"/>
  <c r="BK2470" i="2"/>
  <c r="BK2458" i="2"/>
  <c r="J2448" i="2"/>
  <c r="J2436" i="2"/>
  <c r="J2428" i="2"/>
  <c r="J2416" i="2"/>
  <c r="J2403" i="2"/>
  <c r="BK2393" i="2"/>
  <c r="J2379" i="2"/>
  <c r="J2363" i="2"/>
  <c r="J2351" i="2"/>
  <c r="BK2341" i="2"/>
  <c r="J2329" i="2"/>
  <c r="BK2318" i="2"/>
  <c r="BK2304" i="2"/>
  <c r="BK2294" i="2"/>
  <c r="BK2284" i="2"/>
  <c r="BK2270" i="2"/>
  <c r="J2260" i="2"/>
  <c r="J2248" i="2"/>
  <c r="J2240" i="2"/>
  <c r="BK2227" i="2"/>
  <c r="BK2209" i="2"/>
  <c r="J2203" i="2"/>
  <c r="J2191" i="2"/>
  <c r="BK2179" i="2"/>
  <c r="BK2161" i="2"/>
  <c r="J2145" i="2"/>
  <c r="J2131" i="2"/>
  <c r="BK2119" i="2"/>
  <c r="J2107" i="2"/>
  <c r="J2095" i="2"/>
  <c r="J2081" i="2"/>
  <c r="BK2065" i="2"/>
  <c r="BK2047" i="2"/>
  <c r="J2037" i="2"/>
  <c r="J2027" i="2"/>
  <c r="BK2021" i="2"/>
  <c r="J1999" i="2"/>
  <c r="J1981" i="2"/>
  <c r="J1970" i="2"/>
  <c r="BK1960" i="2"/>
  <c r="J1944" i="2"/>
  <c r="J1938" i="2"/>
  <c r="J1918" i="2"/>
  <c r="J1906" i="2"/>
  <c r="J1890" i="2"/>
  <c r="J1880" i="2"/>
  <c r="J1868" i="2"/>
  <c r="BK1858" i="2"/>
  <c r="J1846" i="2"/>
  <c r="BK1828" i="2"/>
  <c r="BK1816" i="2"/>
  <c r="J1802" i="2"/>
  <c r="J1794" i="2"/>
  <c r="J1786" i="2"/>
  <c r="BK1776" i="2"/>
  <c r="BK1766" i="2"/>
  <c r="BK1752" i="2"/>
  <c r="J1738" i="2"/>
  <c r="BK1728" i="2"/>
  <c r="BK1716" i="2"/>
  <c r="J1708" i="2"/>
  <c r="J1696" i="2"/>
  <c r="J1682" i="2"/>
  <c r="BK1668" i="2"/>
  <c r="BK1658" i="2"/>
  <c r="BK1650" i="2"/>
  <c r="J1640" i="2"/>
  <c r="J1621" i="2"/>
  <c r="BK1611" i="2"/>
  <c r="BK1599" i="2"/>
  <c r="BK1593" i="2"/>
  <c r="BK1585" i="2"/>
  <c r="J1571" i="2"/>
  <c r="BK1559" i="2"/>
  <c r="J1543" i="2"/>
  <c r="BK1527" i="2"/>
  <c r="BK1513" i="2"/>
  <c r="BK1498" i="2"/>
  <c r="J1485" i="2"/>
  <c r="J1477" i="2"/>
  <c r="J1465" i="2"/>
  <c r="BK1451" i="2"/>
  <c r="BK1433" i="2"/>
  <c r="J1423" i="2"/>
  <c r="J1411" i="2"/>
  <c r="J1403" i="2"/>
  <c r="BK1391" i="2"/>
  <c r="BK1371" i="2"/>
  <c r="BK1361" i="2"/>
  <c r="BK1351" i="2"/>
  <c r="J1341" i="2"/>
  <c r="BK1327" i="2"/>
  <c r="BK1309" i="2"/>
  <c r="J1289" i="2"/>
  <c r="BK1257" i="2"/>
  <c r="J1226" i="2"/>
  <c r="J1189" i="2"/>
  <c r="BK1123" i="2"/>
  <c r="J1073" i="2"/>
  <c r="BK953" i="2"/>
  <c r="J929" i="2"/>
  <c r="J899" i="2"/>
  <c r="J818" i="2"/>
  <c r="BK759" i="2"/>
  <c r="BK736" i="2"/>
  <c r="BK650" i="2"/>
  <c r="BK628" i="2"/>
  <c r="BK585" i="2"/>
  <c r="BK470" i="2"/>
  <c r="J2879" i="2"/>
  <c r="BK2805" i="2"/>
  <c r="BK2756" i="2"/>
  <c r="J2729" i="2"/>
  <c r="BK2688" i="2"/>
  <c r="J2668" i="2"/>
  <c r="J2660" i="2"/>
  <c r="BK2632" i="2"/>
  <c r="J2604" i="2"/>
  <c r="J2583" i="2"/>
  <c r="BK2055" i="2"/>
  <c r="J2047" i="2"/>
  <c r="BK2037" i="2"/>
  <c r="BK2025" i="2"/>
  <c r="J2013" i="2"/>
  <c r="J2005" i="2"/>
  <c r="BK1995" i="2"/>
  <c r="J1985" i="2"/>
  <c r="J1966" i="2"/>
  <c r="BK1954" i="2"/>
  <c r="J1942" i="2"/>
  <c r="J1926" i="2"/>
  <c r="BK1918" i="2"/>
  <c r="J1908" i="2"/>
  <c r="BK1900" i="2"/>
  <c r="BK1884" i="2"/>
  <c r="BK1876" i="2"/>
  <c r="BK1866" i="2"/>
  <c r="BK1856" i="2"/>
  <c r="BK1844" i="2"/>
  <c r="J1826" i="2"/>
  <c r="J1814" i="2"/>
  <c r="BK1804" i="2"/>
  <c r="BK1792" i="2"/>
  <c r="BK1780" i="2"/>
  <c r="BK1768" i="2"/>
  <c r="BK1754" i="2"/>
  <c r="BK1736" i="2"/>
  <c r="J1728" i="2"/>
  <c r="J1716" i="2"/>
  <c r="BK1706" i="2"/>
  <c r="J1692" i="2"/>
  <c r="J1680" i="2"/>
  <c r="J1658" i="2"/>
  <c r="J1650" i="2"/>
  <c r="BK1640" i="2"/>
  <c r="BK1629" i="2"/>
  <c r="BK1615" i="2"/>
  <c r="BK1603" i="2"/>
  <c r="BK1589" i="2"/>
  <c r="BK1579" i="2"/>
  <c r="BK1571" i="2"/>
  <c r="J1549" i="2"/>
  <c r="BK1543" i="2"/>
  <c r="J1535" i="2"/>
  <c r="BK1189" i="2"/>
  <c r="J1143" i="2"/>
  <c r="BK1073" i="2"/>
  <c r="BK1004" i="2"/>
  <c r="BK989" i="2"/>
  <c r="BK949" i="2"/>
  <c r="BK925" i="2"/>
  <c r="J884" i="2"/>
  <c r="BK805" i="2"/>
  <c r="J781" i="2"/>
  <c r="J759" i="2"/>
  <c r="J740" i="2"/>
  <c r="J660" i="2"/>
  <c r="J644" i="2"/>
  <c r="BK624" i="2"/>
  <c r="J582" i="2"/>
  <c r="BK527" i="2"/>
  <c r="J442" i="2"/>
  <c r="J383" i="2"/>
  <c r="BK347" i="2"/>
  <c r="BK324" i="2"/>
  <c r="J284" i="2"/>
  <c r="BK252" i="2"/>
  <c r="J231" i="2"/>
  <c r="J192" i="2"/>
  <c r="BK157" i="2"/>
  <c r="AS54" i="1"/>
  <c r="J2716" i="2"/>
  <c r="J2676" i="2"/>
  <c r="BK2647" i="2"/>
  <c r="J2616" i="2"/>
  <c r="J2608" i="2"/>
  <c r="BK2577" i="2"/>
  <c r="BK2564" i="2"/>
  <c r="BK2548" i="2"/>
  <c r="J2537" i="2"/>
  <c r="J2520" i="2"/>
  <c r="J2490" i="2"/>
  <c r="BK2478" i="2"/>
  <c r="BK2462" i="2"/>
  <c r="BK2448" i="2"/>
  <c r="BK2436" i="2"/>
  <c r="J2422" i="2"/>
  <c r="J2405" i="2"/>
  <c r="J2393" i="2"/>
  <c r="J2385" i="2"/>
  <c r="BK2375" i="2"/>
  <c r="J2361" i="2"/>
  <c r="BK2351" i="2"/>
  <c r="J2341" i="2"/>
  <c r="BK2320" i="2"/>
  <c r="BK2308" i="2"/>
  <c r="J2292" i="2"/>
  <c r="J2286" i="2"/>
  <c r="BK2272" i="2"/>
  <c r="BK2260" i="2"/>
  <c r="BK2248" i="2"/>
  <c r="J2238" i="2"/>
  <c r="J2227" i="2"/>
  <c r="J2221" i="2"/>
  <c r="J2215" i="2"/>
  <c r="BK2207" i="2"/>
  <c r="J2195" i="2"/>
  <c r="BK2185" i="2"/>
  <c r="J2173" i="2"/>
  <c r="BK2165" i="2"/>
  <c r="J2151" i="2"/>
  <c r="BK2145" i="2"/>
  <c r="BK2137" i="2"/>
  <c r="BK2131" i="2"/>
  <c r="J2119" i="2"/>
  <c r="BK2109" i="2"/>
  <c r="BK2099" i="2"/>
  <c r="J2087" i="2"/>
  <c r="J2079" i="2"/>
  <c r="J2065" i="2"/>
  <c r="BK1517" i="2"/>
  <c r="J1507" i="2"/>
  <c r="J1492" i="2"/>
  <c r="J1483" i="2"/>
  <c r="BK1465" i="2"/>
  <c r="J1453" i="2"/>
  <c r="J1443" i="2"/>
  <c r="J1433" i="2"/>
  <c r="J1425" i="2"/>
  <c r="BK1417" i="2"/>
  <c r="J1401" i="2"/>
  <c r="J1389" i="2"/>
  <c r="J1381" i="2"/>
  <c r="BK1375" i="2"/>
  <c r="J1363" i="2"/>
  <c r="BK1349" i="2"/>
  <c r="BK1341" i="2"/>
  <c r="J1327" i="2"/>
  <c r="BK1319" i="2"/>
  <c r="J1309" i="2"/>
  <c r="J1301" i="2"/>
  <c r="BK1289" i="2"/>
  <c r="J1257" i="2"/>
  <c r="BK1226" i="2"/>
  <c r="J1205" i="2"/>
  <c r="BK1172" i="2"/>
  <c r="BK1149" i="2"/>
  <c r="BK1113" i="2"/>
  <c r="BK1091" i="2"/>
  <c r="J1035" i="2"/>
  <c r="J1012" i="2"/>
  <c r="J989" i="2"/>
  <c r="BK963" i="2"/>
  <c r="BK909" i="2"/>
  <c r="BK852" i="2"/>
  <c r="BK814" i="2"/>
  <c r="J694" i="2"/>
  <c r="BK602" i="2"/>
  <c r="J470" i="2"/>
  <c r="BK455" i="2"/>
  <c r="J387" i="2"/>
  <c r="BK351" i="2"/>
  <c r="J319" i="2"/>
  <c r="J295" i="2"/>
  <c r="J239" i="2"/>
  <c r="BK215" i="2"/>
  <c r="J197" i="2"/>
  <c r="J167" i="2"/>
  <c r="J153" i="2"/>
  <c r="J124" i="2"/>
  <c r="BK105" i="3"/>
  <c r="BK85" i="3"/>
  <c r="J2844" i="2"/>
  <c r="J2805" i="2"/>
  <c r="BK2745" i="2"/>
  <c r="BK2727" i="2"/>
  <c r="J2684" i="2"/>
  <c r="BK2658" i="2"/>
  <c r="BK2645" i="2"/>
  <c r="BK2622" i="2"/>
  <c r="J2612" i="2"/>
  <c r="BK2604" i="2"/>
  <c r="J2577" i="2"/>
  <c r="BK2524" i="2"/>
  <c r="J2492" i="2"/>
  <c r="J2486" i="2"/>
  <c r="J2472" i="2"/>
  <c r="J2464" i="2"/>
  <c r="BK2454" i="2"/>
  <c r="J2440" i="2"/>
  <c r="BK2428" i="2"/>
  <c r="J2418" i="2"/>
  <c r="BK2410" i="2"/>
  <c r="J2397" i="2"/>
  <c r="BK2381" i="2"/>
  <c r="BK2371" i="2"/>
  <c r="BK2365" i="2"/>
  <c r="J2355" i="2"/>
  <c r="J2339" i="2"/>
  <c r="BK2329" i="2"/>
  <c r="BK2316" i="2"/>
  <c r="BK2306" i="2"/>
  <c r="J2294" i="2"/>
  <c r="J2282" i="2"/>
  <c r="J2270" i="2"/>
  <c r="J2254" i="2"/>
  <c r="J2234" i="2"/>
  <c r="J2223" i="2"/>
  <c r="BK2211" i="2"/>
  <c r="BK2193" i="2"/>
  <c r="BK2181" i="2"/>
  <c r="BK2169" i="2"/>
  <c r="BK2155" i="2"/>
  <c r="BK2141" i="2"/>
  <c r="J2125" i="2"/>
  <c r="BK2115" i="2"/>
  <c r="BK2103" i="2"/>
  <c r="BK2093" i="2"/>
  <c r="BK2083" i="2"/>
  <c r="BK2071" i="2"/>
  <c r="J2059" i="2"/>
  <c r="J2049" i="2"/>
  <c r="BK2039" i="2"/>
  <c r="BK2023" i="2"/>
  <c r="BK2011" i="2"/>
  <c r="BK1999" i="2"/>
  <c r="J1987" i="2"/>
  <c r="J1979" i="2"/>
  <c r="J1968" i="2"/>
  <c r="BK1958" i="2"/>
  <c r="BK1944" i="2"/>
  <c r="BK1930" i="2"/>
  <c r="J1916" i="2"/>
  <c r="J1900" i="2"/>
  <c r="J1888" i="2"/>
  <c r="J1876" i="2"/>
  <c r="BK1864" i="2"/>
  <c r="J1850" i="2"/>
  <c r="J1842" i="2"/>
  <c r="BK1834" i="2"/>
  <c r="BK1818" i="2"/>
  <c r="BK1808" i="2"/>
  <c r="BK1794" i="2"/>
  <c r="BK1778" i="2"/>
  <c r="BK1764" i="2"/>
  <c r="J1752" i="2"/>
  <c r="J1742" i="2"/>
  <c r="BK1734" i="2"/>
  <c r="BK1718" i="2"/>
  <c r="J1700" i="2"/>
  <c r="J1688" i="2"/>
  <c r="BK1682" i="2"/>
  <c r="J1672" i="2"/>
  <c r="J1662" i="2"/>
  <c r="J1644" i="2"/>
  <c r="J1633" i="2"/>
  <c r="J1619" i="2"/>
  <c r="BK1609" i="2"/>
  <c r="J1595" i="2"/>
  <c r="BK1581" i="2"/>
  <c r="BK1565" i="2"/>
  <c r="J1557" i="2"/>
  <c r="BK1549" i="2"/>
  <c r="BK1539" i="2"/>
  <c r="BK1521" i="2"/>
  <c r="BK1511" i="2"/>
  <c r="BK1502" i="2"/>
  <c r="BK1492" i="2"/>
  <c r="BK1475" i="2"/>
  <c r="BK1463" i="2"/>
  <c r="BK1453" i="2"/>
  <c r="J1439" i="2"/>
  <c r="BK1425" i="2"/>
  <c r="J1413" i="2"/>
  <c r="BK1403" i="2"/>
  <c r="J1391" i="2"/>
  <c r="J1379" i="2"/>
  <c r="J1365" i="2"/>
  <c r="BK1359" i="2"/>
  <c r="J1349" i="2"/>
  <c r="J1337" i="2"/>
  <c r="J1323" i="2"/>
  <c r="BK1311" i="2"/>
  <c r="J1299" i="2"/>
  <c r="J1250" i="2"/>
  <c r="J1223" i="2"/>
  <c r="BK1208" i="2"/>
  <c r="J1196" i="2"/>
  <c r="J1157" i="2"/>
  <c r="BK1143" i="2"/>
  <c r="BK1108" i="2"/>
  <c r="BK1031" i="2"/>
  <c r="BK1000" i="2"/>
  <c r="J925" i="2"/>
  <c r="J903" i="2"/>
  <c r="BK793" i="2"/>
  <c r="BK755" i="2"/>
  <c r="BK660" i="2"/>
  <c r="J624" i="2"/>
  <c r="J605" i="2"/>
  <c r="BK594" i="2"/>
  <c r="J570" i="2"/>
  <c r="J527" i="2"/>
  <c r="J403" i="2"/>
  <c r="BK363" i="2"/>
  <c r="BK329" i="2"/>
  <c r="J300" i="2"/>
  <c r="BK284" i="2"/>
  <c r="J252" i="2"/>
  <c r="BK231" i="2"/>
  <c r="J200" i="2"/>
  <c r="J184" i="2"/>
  <c r="BK160" i="2"/>
  <c r="BK128" i="2"/>
  <c r="J102" i="3"/>
  <c r="J89" i="3"/>
  <c r="BK2943" i="2"/>
  <c r="BK2935" i="2"/>
  <c r="BK2929" i="2"/>
  <c r="BK2922" i="2"/>
  <c r="BK2916" i="2"/>
  <c r="J2911" i="2"/>
  <c r="J2903" i="2"/>
  <c r="J2895" i="2"/>
  <c r="J2861" i="2"/>
  <c r="BK2844" i="2"/>
  <c r="BK2824" i="2"/>
  <c r="BK2767" i="2"/>
  <c r="J2739" i="2"/>
  <c r="BK2723" i="2"/>
  <c r="J2699" i="2"/>
  <c r="BK2674" i="2"/>
  <c r="J2645" i="2"/>
  <c r="J2620" i="2"/>
  <c r="BK2591" i="2"/>
  <c r="J2570" i="2"/>
  <c r="BK2537" i="2"/>
  <c r="BK2511" i="2"/>
  <c r="BK2492" i="2"/>
  <c r="J2476" i="2"/>
  <c r="J2466" i="2"/>
  <c r="J2454" i="2"/>
  <c r="J2444" i="2"/>
  <c r="J2432" i="2"/>
  <c r="BK2422" i="2"/>
  <c r="J2407" i="2"/>
  <c r="J2399" i="2"/>
  <c r="BK2385" i="2"/>
  <c r="BK2377" i="2"/>
  <c r="J2359" i="2"/>
  <c r="J2345" i="2"/>
  <c r="BK2333" i="2"/>
  <c r="J2312" i="2"/>
  <c r="J2298" i="2"/>
  <c r="BK2288" i="2"/>
  <c r="J2276" i="2"/>
  <c r="BK2266" i="2"/>
  <c r="J2256" i="2"/>
  <c r="J2244" i="2"/>
  <c r="BK2238" i="2"/>
  <c r="BK2219" i="2"/>
  <c r="J2205" i="2"/>
  <c r="BK2195" i="2"/>
  <c r="J2181" i="2"/>
  <c r="BK2167" i="2"/>
  <c r="BK2157" i="2"/>
  <c r="BK2143" i="2"/>
  <c r="BK2125" i="2"/>
  <c r="BK2105" i="2"/>
  <c r="J2093" i="2"/>
  <c r="J2077" i="2"/>
  <c r="BK2061" i="2"/>
  <c r="BK2053" i="2"/>
  <c r="J2041" i="2"/>
  <c r="J2025" i="2"/>
  <c r="BK2019" i="2"/>
  <c r="BK2007" i="2"/>
  <c r="BK1987" i="2"/>
  <c r="J1974" i="2"/>
  <c r="BK1964" i="2"/>
  <c r="J1952" i="2"/>
  <c r="BK1942" i="2"/>
  <c r="BK1932" i="2"/>
  <c r="J1924" i="2"/>
  <c r="BK1912" i="2"/>
  <c r="J1898" i="2"/>
  <c r="J1884" i="2"/>
  <c r="BK1874" i="2"/>
  <c r="J1862" i="2"/>
  <c r="J1852" i="2"/>
  <c r="J1834" i="2"/>
  <c r="BK1822" i="2"/>
  <c r="J1806" i="2"/>
  <c r="BK1800" i="2"/>
  <c r="J1792" i="2"/>
  <c r="BK1782" i="2"/>
  <c r="J1770" i="2"/>
  <c r="J1762" i="2"/>
  <c r="J1748" i="2"/>
  <c r="J1740" i="2"/>
  <c r="J1724" i="2"/>
  <c r="BK1714" i="2"/>
  <c r="J1706" i="2"/>
  <c r="J1698" i="2"/>
  <c r="BK1686" i="2"/>
  <c r="J1666" i="2"/>
  <c r="J1656" i="2"/>
  <c r="J1648" i="2"/>
  <c r="BK1636" i="2"/>
  <c r="J1623" i="2"/>
  <c r="BK1613" i="2"/>
  <c r="J1601" i="2"/>
  <c r="J1591" i="2"/>
  <c r="J1581" i="2"/>
  <c r="BK1569" i="2"/>
  <c r="BK1557" i="2"/>
  <c r="BK1547" i="2"/>
  <c r="J1529" i="2"/>
  <c r="J1523" i="2"/>
  <c r="J1502" i="2"/>
  <c r="J1490" i="2"/>
  <c r="J1475" i="2"/>
  <c r="J1467" i="2"/>
  <c r="J1457" i="2"/>
  <c r="BK1441" i="2"/>
  <c r="BK1421" i="2"/>
  <c r="BK1413" i="2"/>
  <c r="J1405" i="2"/>
  <c r="J1393" i="2"/>
  <c r="J1383" i="2"/>
  <c r="BK1365" i="2"/>
  <c r="BK1353" i="2"/>
  <c r="BK1345" i="2"/>
  <c r="BK1330" i="2"/>
  <c r="J1315" i="2"/>
  <c r="BK1301" i="2"/>
  <c r="BK1269" i="2"/>
  <c r="J1242" i="2"/>
  <c r="BK1196" i="2"/>
  <c r="J1133" i="2"/>
  <c r="J1094" i="2"/>
  <c r="J978" i="2"/>
  <c r="BK933" i="2"/>
  <c r="J906" i="2"/>
  <c r="J805" i="2"/>
  <c r="J744" i="2"/>
  <c r="BK684" i="2"/>
  <c r="BK644" i="2"/>
  <c r="J594" i="2"/>
  <c r="J546" i="2"/>
  <c r="BK2887" i="2"/>
  <c r="BK2841" i="2"/>
  <c r="J2767" i="2"/>
  <c r="J2733" i="2"/>
  <c r="BK2709" i="2"/>
  <c r="J2672" i="2"/>
  <c r="BK2666" i="2"/>
  <c r="BK2639" i="2"/>
  <c r="J2624" i="2"/>
  <c r="J2602" i="2"/>
  <c r="J2561" i="2"/>
  <c r="BK2049" i="2"/>
  <c r="J2039" i="2"/>
  <c r="J2029" i="2"/>
  <c r="BK2015" i="2"/>
  <c r="J2009" i="2"/>
  <c r="J2001" i="2"/>
  <c r="J1991" i="2"/>
  <c r="BK1976" i="2"/>
  <c r="J1958" i="2"/>
  <c r="J1946" i="2"/>
  <c r="J1932" i="2"/>
  <c r="BK1922" i="2"/>
  <c r="J1912" i="2"/>
  <c r="J1904" i="2"/>
  <c r="J1892" i="2"/>
  <c r="BK1880" i="2"/>
  <c r="J1872" i="2"/>
  <c r="BK1862" i="2"/>
  <c r="BK1850" i="2"/>
  <c r="J1838" i="2"/>
  <c r="J1828" i="2"/>
  <c r="J1820" i="2"/>
  <c r="J1810" i="2"/>
  <c r="BK1798" i="2"/>
  <c r="J1782" i="2"/>
  <c r="BK1772" i="2"/>
  <c r="BK1758" i="2"/>
  <c r="BK1750" i="2"/>
  <c r="J1732" i="2"/>
  <c r="BK1724" i="2"/>
  <c r="J1712" i="2"/>
  <c r="BK1700" i="2"/>
  <c r="BK1688" i="2"/>
  <c r="J1676" i="2"/>
  <c r="J1664" i="2"/>
  <c r="BK1648" i="2"/>
  <c r="BK1638" i="2"/>
  <c r="BK1625" i="2"/>
  <c r="J1613" i="2"/>
  <c r="BK1601" i="2"/>
  <c r="J1593" i="2"/>
  <c r="J1577" i="2"/>
  <c r="BK1567" i="2"/>
  <c r="BK1551" i="2"/>
  <c r="BK1541" i="2"/>
  <c r="J1527" i="2"/>
  <c r="J1175" i="2"/>
  <c r="J1100" i="2"/>
  <c r="BK1057" i="2"/>
  <c r="J1039" i="2"/>
  <c r="BK996" i="2"/>
  <c r="J963" i="2"/>
  <c r="J937" i="2"/>
  <c r="J912" i="2"/>
  <c r="J830" i="2"/>
  <c r="J789" i="2"/>
  <c r="J773" i="2"/>
  <c r="J747" i="2"/>
  <c r="J684" i="2"/>
  <c r="BK653" i="2"/>
  <c r="BK636" i="2"/>
  <c r="BK591" i="2"/>
  <c r="J574" i="2"/>
  <c r="J466" i="2"/>
  <c r="BK429" i="2"/>
  <c r="J379" i="2"/>
  <c r="BK356" i="2"/>
  <c r="BK334" i="2"/>
  <c r="BK300" i="2"/>
  <c r="J269" i="2"/>
  <c r="BK243" i="2"/>
  <c r="J215" i="2"/>
  <c r="BK179" i="2"/>
  <c r="J132" i="2"/>
  <c r="BK2857" i="2"/>
  <c r="J2819" i="2"/>
  <c r="J2773" i="2"/>
  <c r="BK2729" i="2"/>
  <c r="J2723" i="2"/>
  <c r="J2688" i="2"/>
  <c r="J2664" i="2"/>
  <c r="J2636" i="2"/>
  <c r="J2622" i="2"/>
  <c r="BK2610" i="2"/>
  <c r="J2591" i="2"/>
  <c r="BK2573" i="2"/>
  <c r="BK2557" i="2"/>
  <c r="J2545" i="2"/>
  <c r="J2533" i="2"/>
  <c r="BK2502" i="2"/>
  <c r="BK2488" i="2"/>
  <c r="BK2474" i="2"/>
  <c r="J2456" i="2"/>
  <c r="BK2444" i="2"/>
  <c r="J2430" i="2"/>
  <c r="BK2412" i="2"/>
  <c r="BK2399" i="2"/>
  <c r="J2389" i="2"/>
  <c r="BK2379" i="2"/>
  <c r="J2369" i="2"/>
  <c r="BK2353" i="2"/>
  <c r="BK2345" i="2"/>
  <c r="J2327" i="2"/>
  <c r="J2316" i="2"/>
  <c r="J2304" i="2"/>
  <c r="BK2290" i="2"/>
  <c r="J2274" i="2"/>
  <c r="J2262" i="2"/>
  <c r="J2250" i="2"/>
  <c r="BK2244" i="2"/>
  <c r="BK2234" i="2"/>
  <c r="J2225" i="2"/>
  <c r="BK2217" i="2"/>
  <c r="J2209" i="2"/>
  <c r="J2199" i="2"/>
  <c r="BK2189" i="2"/>
  <c r="BK2177" i="2"/>
  <c r="J2171" i="2"/>
  <c r="J2161" i="2"/>
  <c r="BK2149" i="2"/>
  <c r="J2141" i="2"/>
  <c r="J2129" i="2"/>
  <c r="BK2117" i="2"/>
  <c r="J2105" i="2"/>
  <c r="BK2095" i="2"/>
  <c r="BK2085" i="2"/>
  <c r="BK2077" i="2"/>
  <c r="J2067" i="2"/>
  <c r="BK1523" i="2"/>
  <c r="J1515" i="2"/>
  <c r="J1505" i="2"/>
  <c r="BK1490" i="2"/>
  <c r="BK1477" i="2"/>
  <c r="BK1469" i="2"/>
  <c r="J1455" i="2"/>
  <c r="BK1449" i="2"/>
  <c r="J1441" i="2"/>
  <c r="J1431" i="2"/>
  <c r="BK1423" i="2"/>
  <c r="BK1409" i="2"/>
  <c r="BK1399" i="2"/>
  <c r="BK1379" i="2"/>
  <c r="J1373" i="2"/>
  <c r="BK1355" i="2"/>
  <c r="BK1343" i="2"/>
  <c r="J1333" i="2"/>
  <c r="BK1323" i="2"/>
  <c r="BK1315" i="2"/>
  <c r="J1305" i="2"/>
  <c r="J1295" i="2"/>
  <c r="BK1281" i="2"/>
  <c r="BK1250" i="2"/>
  <c r="J1215" i="2"/>
  <c r="BK1200" i="2"/>
  <c r="BK1162" i="2"/>
  <c r="J1126" i="2"/>
  <c r="J1097" i="2"/>
  <c r="BK1048" i="2"/>
  <c r="J1031" i="2"/>
  <c r="BK992" i="2"/>
  <c r="BK978" i="2"/>
  <c r="J918" i="2"/>
  <c r="BK903" i="2"/>
  <c r="J838" i="2"/>
  <c r="J769" i="2"/>
  <c r="J731" i="2"/>
  <c r="BK620" i="2"/>
  <c r="J489" i="2"/>
  <c r="J460" i="2"/>
  <c r="BK390" i="2"/>
  <c r="BK374" i="2"/>
  <c r="J343" i="2"/>
  <c r="J324" i="2"/>
  <c r="BK276" i="2"/>
  <c r="J235" i="2"/>
  <c r="J211" i="2"/>
  <c r="BK187" i="2"/>
  <c r="J163" i="2"/>
  <c r="J147" i="2"/>
  <c r="BK98" i="3"/>
  <c r="BK2861" i="2"/>
  <c r="BK2813" i="2"/>
  <c r="BK2760" i="2"/>
  <c r="BK2735" i="2"/>
  <c r="J2709" i="2"/>
  <c r="J2674" i="2"/>
  <c r="J2658" i="2"/>
  <c r="J2647" i="2"/>
  <c r="BK2620" i="2"/>
  <c r="BK2608" i="2"/>
  <c r="J2598" i="2"/>
  <c r="BK2533" i="2"/>
  <c r="J2506" i="2"/>
  <c r="J2488" i="2"/>
  <c r="J2478" i="2"/>
  <c r="BK2468" i="2"/>
  <c r="BK2456" i="2"/>
  <c r="J2442" i="2"/>
  <c r="BK2432" i="2"/>
  <c r="BK2424" i="2"/>
  <c r="J2414" i="2"/>
  <c r="BK2403" i="2"/>
  <c r="BK2387" i="2"/>
  <c r="BK2373" i="2"/>
  <c r="BK2367" i="2"/>
  <c r="BK2357" i="2"/>
  <c r="J2343" i="2"/>
  <c r="J2333" i="2"/>
  <c r="BK2322" i="2"/>
  <c r="BK2310" i="2"/>
  <c r="BK2300" i="2"/>
  <c r="J2288" i="2"/>
  <c r="BK2278" i="2"/>
  <c r="BK2264" i="2"/>
  <c r="BK2250" i="2"/>
  <c r="J2229" i="2"/>
  <c r="J2217" i="2"/>
  <c r="BK2199" i="2"/>
  <c r="J2187" i="2"/>
  <c r="BK2173" i="2"/>
  <c r="J2157" i="2"/>
  <c r="BK2147" i="2"/>
  <c r="BK2127" i="2"/>
  <c r="J2117" i="2"/>
  <c r="BK2107" i="2"/>
  <c r="BK2097" i="2"/>
  <c r="BK2079" i="2"/>
  <c r="J2069" i="2"/>
  <c r="BK2057" i="2"/>
  <c r="BK2045" i="2"/>
  <c r="BK2033" i="2"/>
  <c r="J2019" i="2"/>
  <c r="BK2005" i="2"/>
  <c r="J1997" i="2"/>
  <c r="J1983" i="2"/>
  <c r="BK1974" i="2"/>
  <c r="BK1962" i="2"/>
  <c r="BK1952" i="2"/>
  <c r="BK1938" i="2"/>
  <c r="BK1926" i="2"/>
  <c r="BK1908" i="2"/>
  <c r="BK1894" i="2"/>
  <c r="BK1886" i="2"/>
  <c r="BK1868" i="2"/>
  <c r="BK1852" i="2"/>
  <c r="J1844" i="2"/>
  <c r="J1836" i="2"/>
  <c r="BK1826" i="2"/>
  <c r="BK1814" i="2"/>
  <c r="BK1802" i="2"/>
  <c r="BK1788" i="2"/>
  <c r="BK1770" i="2"/>
  <c r="BK1756" i="2"/>
  <c r="J1750" i="2"/>
  <c r="BK1740" i="2"/>
  <c r="BK1726" i="2"/>
  <c r="BK1712" i="2"/>
  <c r="BK1698" i="2"/>
  <c r="J1686" i="2"/>
  <c r="BK1678" i="2"/>
  <c r="J1668" i="2"/>
  <c r="BK1652" i="2"/>
  <c r="J1638" i="2"/>
  <c r="J1627" i="2"/>
  <c r="J1605" i="2"/>
  <c r="BK1591" i="2"/>
  <c r="J1575" i="2"/>
  <c r="J1567" i="2"/>
  <c r="J1559" i="2"/>
  <c r="BK1545" i="2"/>
  <c r="BK1535" i="2"/>
  <c r="BK1529" i="2"/>
  <c r="BK1507" i="2"/>
  <c r="J1498" i="2"/>
  <c r="BK1483" i="2"/>
  <c r="BK1467" i="2"/>
  <c r="BK1457" i="2"/>
  <c r="BK1447" i="2"/>
  <c r="J1437" i="2"/>
  <c r="J1421" i="2"/>
  <c r="BK1407" i="2"/>
  <c r="BK1395" i="2"/>
  <c r="BK1381" i="2"/>
  <c r="BK1369" i="2"/>
  <c r="J1351" i="2"/>
  <c r="J1335" i="2"/>
  <c r="BK1321" i="2"/>
  <c r="BK1307" i="2"/>
  <c r="J1285" i="2"/>
  <c r="J1248" i="2"/>
  <c r="BK1215" i="2"/>
  <c r="J1200" i="2"/>
  <c r="J1162" i="2"/>
  <c r="J1149" i="2"/>
  <c r="BK1126" i="2"/>
  <c r="BK1097" i="2"/>
  <c r="BK1015" i="2"/>
  <c r="J996" i="2"/>
  <c r="BK921" i="2"/>
  <c r="BK884" i="2"/>
  <c r="BK789" i="2"/>
  <c r="J752" i="2"/>
  <c r="J665" i="2"/>
  <c r="J628" i="2"/>
  <c r="J608" i="2"/>
  <c r="BK582" i="2"/>
  <c r="J565" i="2"/>
  <c r="J429" i="2"/>
  <c r="BK387" i="2"/>
  <c r="J351" i="2"/>
  <c r="J317" i="2"/>
  <c r="J291" i="2"/>
  <c r="BK262" i="2"/>
  <c r="BK239" i="2"/>
  <c r="BK211" i="2"/>
  <c r="BK197" i="2"/>
  <c r="J175" i="2"/>
  <c r="BK153" i="2"/>
  <c r="J120" i="2"/>
  <c r="J95" i="3"/>
  <c r="J2946" i="2"/>
  <c r="J2938" i="2"/>
  <c r="J2932" i="2"/>
  <c r="BK2925" i="2"/>
  <c r="BK2919" i="2"/>
  <c r="BK2907" i="2"/>
  <c r="BK2899" i="2"/>
  <c r="BK2892" i="2"/>
  <c r="J2857" i="2"/>
  <c r="J2841" i="2"/>
  <c r="BK2781" i="2"/>
  <c r="J2749" i="2"/>
  <c r="J2735" i="2"/>
  <c r="BK2716" i="2"/>
  <c r="BK2694" i="2"/>
  <c r="BK2662" i="2"/>
  <c r="J2639" i="2"/>
  <c r="J2587" i="2"/>
  <c r="BK2567" i="2"/>
  <c r="BK2529" i="2"/>
  <c r="BK2506" i="2"/>
  <c r="BK2486" i="2"/>
  <c r="J2474" i="2"/>
  <c r="BK2460" i="2"/>
  <c r="J2452" i="2"/>
  <c r="BK2442" i="2"/>
  <c r="BK2430" i="2"/>
  <c r="J2420" i="2"/>
  <c r="J2410" i="2"/>
  <c r="BK2397" i="2"/>
  <c r="BK2383" i="2"/>
  <c r="J2365" i="2"/>
  <c r="BK2355" i="2"/>
  <c r="BK2343" i="2"/>
  <c r="BK2337" i="2"/>
  <c r="J2320" i="2"/>
  <c r="J2306" i="2"/>
  <c r="J2296" i="2"/>
  <c r="BK2286" i="2"/>
  <c r="BK2274" i="2"/>
  <c r="J2268" i="2"/>
  <c r="BK2258" i="2"/>
  <c r="BK2246" i="2"/>
  <c r="BK2236" i="2"/>
  <c r="BK2215" i="2"/>
  <c r="J2197" i="2"/>
  <c r="J2183" i="2"/>
  <c r="J2175" i="2"/>
  <c r="J2165" i="2"/>
  <c r="J2153" i="2"/>
  <c r="J2139" i="2"/>
  <c r="BK2129" i="2"/>
  <c r="BK2113" i="2"/>
  <c r="BK2101" i="2"/>
  <c r="BK2089" i="2"/>
  <c r="BK2075" i="2"/>
  <c r="J2057" i="2"/>
  <c r="J2043" i="2"/>
  <c r="BK2031" i="2"/>
  <c r="J2015" i="2"/>
  <c r="J1995" i="2"/>
  <c r="BK1979" i="2"/>
  <c r="J1972" i="2"/>
  <c r="J1962" i="2"/>
  <c r="J1950" i="2"/>
  <c r="J1940" i="2"/>
  <c r="J1930" i="2"/>
  <c r="J1922" i="2"/>
  <c r="BK1910" i="2"/>
  <c r="J1896" i="2"/>
  <c r="J1886" i="2"/>
  <c r="BK1878" i="2"/>
  <c r="J1860" i="2"/>
  <c r="BK1848" i="2"/>
  <c r="BK1832" i="2"/>
  <c r="J1818" i="2"/>
  <c r="J1804" i="2"/>
  <c r="BK1796" i="2"/>
  <c r="J1784" i="2"/>
  <c r="J1778" i="2"/>
  <c r="J1768" i="2"/>
  <c r="J1758" i="2"/>
  <c r="BK1742" i="2"/>
  <c r="BK1732" i="2"/>
  <c r="BK1722" i="2"/>
  <c r="J1710" i="2"/>
  <c r="BK1702" i="2"/>
  <c r="BK1692" i="2"/>
  <c r="BK1672" i="2"/>
  <c r="BK1660" i="2"/>
  <c r="J1652" i="2"/>
  <c r="BK1644" i="2"/>
  <c r="BK1627" i="2"/>
  <c r="J1615" i="2"/>
  <c r="J1609" i="2"/>
  <c r="J1597" i="2"/>
  <c r="J1589" i="2"/>
  <c r="J1579" i="2"/>
  <c r="J1565" i="2"/>
  <c r="J1553" i="2"/>
  <c r="J1537" i="2"/>
  <c r="J1525" i="2"/>
  <c r="J1511" i="2"/>
  <c r="J1496" i="2"/>
  <c r="J1488" i="2"/>
  <c r="J1479" i="2"/>
  <c r="J1469" i="2"/>
  <c r="BK1455" i="2"/>
  <c r="BK1437" i="2"/>
  <c r="BK1427" i="2"/>
  <c r="J1415" i="2"/>
  <c r="J1407" i="2"/>
  <c r="BK1397" i="2"/>
  <c r="J1385" i="2"/>
  <c r="J1367" i="2"/>
  <c r="J1355" i="2"/>
  <c r="J1339" i="2"/>
  <c r="J1321" i="2"/>
  <c r="BK1313" i="2"/>
  <c r="BK1295" i="2"/>
  <c r="J1263" i="2"/>
  <c r="BK1230" i="2"/>
  <c r="J1178" i="2"/>
  <c r="J1108" i="2"/>
  <c r="J1008" i="2"/>
  <c r="BK937" i="2"/>
  <c r="J915" i="2"/>
  <c r="BK891" i="2"/>
  <c r="BK810" i="2"/>
  <c r="BK747" i="2"/>
  <c r="BK731" i="2"/>
  <c r="BK647" i="2"/>
  <c r="BK633" i="2"/>
  <c r="BK565" i="2"/>
  <c r="BK2879" i="2"/>
  <c r="BK2819" i="2"/>
  <c r="J2765" i="2"/>
  <c r="J2731" i="2"/>
  <c r="J2694" i="2"/>
  <c r="BK2670" i="2"/>
  <c r="J2662" i="2"/>
  <c r="BK2636" i="2"/>
  <c r="J2618" i="2"/>
  <c r="BK2598" i="2"/>
  <c r="J2557" i="2"/>
  <c r="J2051" i="2"/>
  <c r="BK2043" i="2"/>
  <c r="J2035" i="2"/>
  <c r="J2021" i="2"/>
  <c r="J2011" i="2"/>
  <c r="BK2003" i="2"/>
  <c r="J1993" i="2"/>
  <c r="BK1983" i="2"/>
  <c r="J1964" i="2"/>
  <c r="BK1950" i="2"/>
  <c r="BK1936" i="2"/>
  <c r="BK1928" i="2"/>
  <c r="J1920" i="2"/>
  <c r="J1910" i="2"/>
  <c r="J1902" i="2"/>
  <c r="BK1890" i="2"/>
  <c r="J1878" i="2"/>
  <c r="BK1870" i="2"/>
  <c r="J1858" i="2"/>
  <c r="BK1846" i="2"/>
  <c r="BK1836" i="2"/>
  <c r="BK1824" i="2"/>
  <c r="J1812" i="2"/>
  <c r="J1800" i="2"/>
  <c r="BK1786" i="2"/>
  <c r="J1774" i="2"/>
  <c r="BK1762" i="2"/>
  <c r="BK1746" i="2"/>
  <c r="BK1730" i="2"/>
  <c r="BK1720" i="2"/>
  <c r="BK1710" i="2"/>
  <c r="BK1696" i="2"/>
  <c r="BK1684" i="2"/>
  <c r="BK1674" i="2"/>
  <c r="BK1662" i="2"/>
  <c r="BK1646" i="2"/>
  <c r="BK1633" i="2"/>
  <c r="BK1621" i="2"/>
  <c r="BK1607" i="2"/>
  <c r="J1599" i="2"/>
  <c r="BK1583" i="2"/>
  <c r="BK1573" i="2"/>
  <c r="BK1555" i="2"/>
  <c r="J1545" i="2"/>
  <c r="BK1537" i="2"/>
  <c r="BK1525" i="2"/>
  <c r="BK1178" i="2"/>
  <c r="J1104" i="2"/>
  <c r="J1052" i="2"/>
  <c r="BK1035" i="2"/>
  <c r="J992" i="2"/>
  <c r="J953" i="2"/>
  <c r="BK929" i="2"/>
  <c r="J891" i="2"/>
  <c r="J810" i="2"/>
  <c r="BK785" i="2"/>
  <c r="BK769" i="2"/>
  <c r="BK744" i="2"/>
  <c r="BK665" i="2"/>
  <c r="J650" i="2"/>
  <c r="BK639" i="2"/>
  <c r="BK608" i="2"/>
  <c r="J585" i="2"/>
  <c r="BK570" i="2"/>
  <c r="BK460" i="2"/>
  <c r="BK403" i="2"/>
  <c r="J374" i="2"/>
  <c r="J339" i="2"/>
  <c r="BK291" i="2"/>
  <c r="J257" i="2"/>
  <c r="BK235" i="2"/>
  <c r="J207" i="2"/>
  <c r="J171" i="2"/>
  <c r="BK147" i="2"/>
  <c r="J2865" i="2"/>
  <c r="BK2836" i="2"/>
  <c r="BK2777" i="2"/>
  <c r="J2760" i="2"/>
  <c r="J2725" i="2"/>
  <c r="BK2699" i="2"/>
  <c r="BK2668" i="2"/>
  <c r="J2643" i="2"/>
  <c r="BK2624" i="2"/>
  <c r="BK2612" i="2"/>
  <c r="BK2580" i="2"/>
  <c r="J2567" i="2"/>
  <c r="J2552" i="2"/>
  <c r="BK2541" i="2"/>
  <c r="J2524" i="2"/>
  <c r="J2497" i="2"/>
  <c r="J2484" i="2"/>
  <c r="J2468" i="2"/>
  <c r="J2460" i="2"/>
  <c r="J2446" i="2"/>
  <c r="BK2434" i="2"/>
  <c r="BK2418" i="2"/>
  <c r="J2401" i="2"/>
  <c r="BK2391" i="2"/>
  <c r="J2383" i="2"/>
  <c r="J2373" i="2"/>
  <c r="BK2359" i="2"/>
  <c r="J2347" i="2"/>
  <c r="J2331" i="2"/>
  <c r="J2322" i="2"/>
  <c r="J2310" i="2"/>
  <c r="BK2296" i="2"/>
  <c r="BK2282" i="2"/>
  <c r="J2264" i="2"/>
  <c r="BK2256" i="2"/>
  <c r="BK2242" i="2"/>
  <c r="BK2229" i="2"/>
  <c r="BK2223" i="2"/>
  <c r="J2211" i="2"/>
  <c r="J2201" i="2"/>
  <c r="BK2191" i="2"/>
  <c r="J2179" i="2"/>
  <c r="J2169" i="2"/>
  <c r="J2159" i="2"/>
  <c r="J2147" i="2"/>
  <c r="BK2139" i="2"/>
  <c r="J2133" i="2"/>
  <c r="BK2123" i="2"/>
  <c r="J2113" i="2"/>
  <c r="J2101" i="2"/>
  <c r="J2089" i="2"/>
  <c r="BK2081" i="2"/>
  <c r="BK2069" i="2"/>
  <c r="J2061" i="2"/>
  <c r="J1519" i="2"/>
  <c r="J1509" i="2"/>
  <c r="BK1496" i="2"/>
  <c r="BK1485" i="2"/>
  <c r="J1471" i="2"/>
  <c r="BK1459" i="2"/>
  <c r="J1451" i="2"/>
  <c r="J1445" i="2"/>
  <c r="J1435" i="2"/>
  <c r="J1427" i="2"/>
  <c r="BK1415" i="2"/>
  <c r="J1395" i="2"/>
  <c r="BK1385" i="2"/>
  <c r="BK1377" i="2"/>
  <c r="J1371" i="2"/>
  <c r="J1359" i="2"/>
  <c r="J1345" i="2"/>
  <c r="BK1335" i="2"/>
  <c r="J1311" i="2"/>
  <c r="J1303" i="2"/>
  <c r="J1292" i="2"/>
  <c r="J1269" i="2"/>
  <c r="BK1242" i="2"/>
  <c r="BK1212" i="2"/>
  <c r="BK1165" i="2"/>
  <c r="BK1130" i="2"/>
  <c r="BK1052" i="2"/>
  <c r="BK1039" i="2"/>
  <c r="J1015" i="2"/>
  <c r="J1004" i="2"/>
  <c r="BK968" i="2"/>
  <c r="BK912" i="2"/>
  <c r="BK899" i="2"/>
  <c r="BK830" i="2"/>
  <c r="BK773" i="2"/>
  <c r="J736" i="2"/>
  <c r="J636" i="2"/>
  <c r="BK599" i="2"/>
  <c r="BK442" i="2"/>
  <c r="BK383" i="2"/>
  <c r="J356" i="2"/>
  <c r="J329" i="2"/>
  <c r="J310" i="2"/>
  <c r="J262" i="2"/>
  <c r="J225" i="2"/>
  <c r="BK200" i="2"/>
  <c r="BK175" i="2"/>
  <c r="J157" i="2"/>
  <c r="J128" i="2"/>
  <c r="BK95" i="3"/>
  <c r="J2875" i="2"/>
  <c r="J2830" i="2"/>
  <c r="J2777" i="2"/>
  <c r="BK2739" i="2"/>
  <c r="BK2712" i="2"/>
  <c r="BK2676" i="2"/>
  <c r="J2670" i="2"/>
  <c r="J2649" i="2"/>
  <c r="J2628" i="2"/>
  <c r="BK2618" i="2"/>
  <c r="BK2606" i="2"/>
  <c r="BK2587" i="2"/>
  <c r="J2548" i="2"/>
  <c r="BK2516" i="2"/>
  <c r="BK2490" i="2"/>
  <c r="BK2482" i="2"/>
  <c r="J2470" i="2"/>
  <c r="J2458" i="2"/>
  <c r="BK2450" i="2"/>
  <c r="J2434" i="2"/>
  <c r="BK2426" i="2"/>
  <c r="BK2416" i="2"/>
  <c r="BK2405" i="2"/>
  <c r="J2391" i="2"/>
  <c r="J2375" i="2"/>
  <c r="BK2363" i="2"/>
  <c r="J2353" i="2"/>
  <c r="J2337" i="2"/>
  <c r="BK2331" i="2"/>
  <c r="J2318" i="2"/>
  <c r="J2308" i="2"/>
  <c r="BK2298" i="2"/>
  <c r="J2284" i="2"/>
  <c r="BK2276" i="2"/>
  <c r="J2258" i="2"/>
  <c r="BK2240" i="2"/>
  <c r="BK2225" i="2"/>
  <c r="J2213" i="2"/>
  <c r="BK2197" i="2"/>
  <c r="J2185" i="2"/>
  <c r="BK2163" i="2"/>
  <c r="BK2153" i="2"/>
  <c r="J2137" i="2"/>
  <c r="J2123" i="2"/>
  <c r="BK2111" i="2"/>
  <c r="J2099" i="2"/>
  <c r="J2085" i="2"/>
  <c r="J2073" i="2"/>
  <c r="J2063" i="2"/>
  <c r="BK2051" i="2"/>
  <c r="BK2035" i="2"/>
  <c r="BK2027" i="2"/>
  <c r="BK2013" i="2"/>
  <c r="BK2001" i="2"/>
  <c r="J1989" i="2"/>
  <c r="BK1981" i="2"/>
  <c r="BK1970" i="2"/>
  <c r="J1960" i="2"/>
  <c r="BK1946" i="2"/>
  <c r="BK1934" i="2"/>
  <c r="J1914" i="2"/>
  <c r="BK1898" i="2"/>
  <c r="BK1882" i="2"/>
  <c r="J1866" i="2"/>
  <c r="J1856" i="2"/>
  <c r="BK1840" i="2"/>
  <c r="J1832" i="2"/>
  <c r="BK1820" i="2"/>
  <c r="BK1812" i="2"/>
  <c r="J1796" i="2"/>
  <c r="BK1784" i="2"/>
  <c r="J1766" i="2"/>
  <c r="J1754" i="2"/>
  <c r="BK1744" i="2"/>
  <c r="J1736" i="2"/>
  <c r="J1720" i="2"/>
  <c r="BK1704" i="2"/>
  <c r="J1690" i="2"/>
  <c r="BK1680" i="2"/>
  <c r="J1670" i="2"/>
  <c r="J1660" i="2"/>
  <c r="BK1642" i="2"/>
  <c r="BK1631" i="2"/>
  <c r="BK1623" i="2"/>
  <c r="J1611" i="2"/>
  <c r="BK1587" i="2"/>
  <c r="J1573" i="2"/>
  <c r="J1563" i="2"/>
  <c r="J1555" i="2"/>
  <c r="J1541" i="2"/>
  <c r="J1531" i="2"/>
  <c r="J1517" i="2"/>
  <c r="BK1505" i="2"/>
  <c r="J1494" i="2"/>
  <c r="J1481" i="2"/>
  <c r="BK1471" i="2"/>
  <c r="J1459" i="2"/>
  <c r="BK1443" i="2"/>
  <c r="BK1431" i="2"/>
  <c r="BK1411" i="2"/>
  <c r="J1397" i="2"/>
  <c r="BK1389" i="2"/>
  <c r="J1375" i="2"/>
  <c r="BK1363" i="2"/>
  <c r="BK1357" i="2"/>
  <c r="J1343" i="2"/>
  <c r="J1330" i="2"/>
  <c r="J1313" i="2"/>
  <c r="BK1292" i="2"/>
  <c r="BK1263" i="2"/>
  <c r="J1230" i="2"/>
  <c r="BK1205" i="2"/>
  <c r="J1165" i="2"/>
  <c r="BK1133" i="2"/>
  <c r="BK1104" i="2"/>
  <c r="J1045" i="2"/>
  <c r="BK1012" i="2"/>
  <c r="J968" i="2"/>
  <c r="BK918" i="2"/>
  <c r="J814" i="2"/>
  <c r="BK781" i="2"/>
  <c r="BK711" i="2"/>
  <c r="J657" i="2"/>
  <c r="J620" i="2"/>
  <c r="J602" i="2"/>
  <c r="BK578" i="2"/>
  <c r="BK546" i="2"/>
  <c r="J416" i="2"/>
  <c r="BK379" i="2"/>
  <c r="J347" i="2"/>
  <c r="BK310" i="2"/>
  <c r="BK288" i="2"/>
  <c r="BK247" i="2"/>
  <c r="J219" i="2"/>
  <c r="BK192" i="2"/>
  <c r="BK171" i="2"/>
  <c r="BK136" i="2"/>
  <c r="J105" i="3"/>
  <c r="J85" i="3"/>
  <c r="J2943" i="2"/>
  <c r="J2935" i="2"/>
  <c r="J2929" i="2"/>
  <c r="J2922" i="2"/>
  <c r="J2916" i="2"/>
  <c r="J2907" i="2"/>
  <c r="J2899" i="2"/>
  <c r="J2892" i="2"/>
  <c r="J2848" i="2"/>
  <c r="J2836" i="2"/>
  <c r="BK2773" i="2"/>
  <c r="J2756" i="2"/>
  <c r="BK2731" i="2"/>
  <c r="BK2707" i="2"/>
  <c r="BK2684" i="2"/>
  <c r="BK2660" i="2"/>
  <c r="BK2628" i="2"/>
  <c r="J2614" i="2"/>
  <c r="J2580" i="2"/>
  <c r="BK2552" i="2"/>
  <c r="J2516" i="2"/>
  <c r="BK2497" i="2"/>
  <c r="J2482" i="2"/>
  <c r="BK2472" i="2"/>
  <c r="BK2464" i="2"/>
  <c r="J2450" i="2"/>
  <c r="BK2438" i="2"/>
  <c r="J2424" i="2"/>
  <c r="BK2414" i="2"/>
  <c r="BK2401" i="2"/>
  <c r="BK2389" i="2"/>
  <c r="J2371" i="2"/>
  <c r="J2357" i="2"/>
  <c r="J2349" i="2"/>
  <c r="BK2339" i="2"/>
  <c r="BK2325" i="2"/>
  <c r="J2314" i="2"/>
  <c r="J2300" i="2"/>
  <c r="BK2292" i="2"/>
  <c r="J2280" i="2"/>
  <c r="J2272" i="2"/>
  <c r="BK2262" i="2"/>
  <c r="BK2252" i="2"/>
  <c r="J2242" i="2"/>
  <c r="BK2232" i="2"/>
  <c r="J2207" i="2"/>
  <c r="BK2201" i="2"/>
  <c r="BK2187" i="2"/>
  <c r="BK2171" i="2"/>
  <c r="J2163" i="2"/>
  <c r="BK2151" i="2"/>
  <c r="BK2135" i="2"/>
  <c r="J2121" i="2"/>
  <c r="J2111" i="2"/>
  <c r="J2097" i="2"/>
  <c r="BK2087" i="2"/>
  <c r="BK2073" i="2"/>
  <c r="J2055" i="2"/>
  <c r="J2033" i="2"/>
  <c r="J2023" i="2"/>
  <c r="BK2009" i="2"/>
  <c r="BK1991" i="2"/>
  <c r="J1976" i="2"/>
  <c r="BK1968" i="2"/>
  <c r="BK1956" i="2"/>
  <c r="BK1948" i="2"/>
  <c r="J1936" i="2"/>
  <c r="J1928" i="2"/>
  <c r="BK1916" i="2"/>
  <c r="BK1902" i="2"/>
  <c r="J1894" i="2"/>
  <c r="J1882" i="2"/>
  <c r="J1870" i="2"/>
  <c r="BK1854" i="2"/>
  <c r="J1840" i="2"/>
  <c r="J1824" i="2"/>
  <c r="BK1810" i="2"/>
  <c r="J1798" i="2"/>
  <c r="J1790" i="2"/>
  <c r="J1780" i="2"/>
  <c r="BK1774" i="2"/>
  <c r="J1760" i="2"/>
  <c r="J1746" i="2"/>
  <c r="J1734" i="2"/>
  <c r="J1730" i="2"/>
  <c r="J1718" i="2"/>
  <c r="J1704" i="2"/>
  <c r="J1694" i="2"/>
  <c r="BK1676" i="2"/>
  <c r="BK1664" i="2"/>
  <c r="J1654" i="2"/>
  <c r="J1646" i="2"/>
  <c r="J1629" i="2"/>
  <c r="BK1619" i="2"/>
  <c r="J1607" i="2"/>
  <c r="BK1595" i="2"/>
  <c r="J1587" i="2"/>
  <c r="BK1577" i="2"/>
  <c r="BK1563" i="2"/>
  <c r="J1551" i="2"/>
  <c r="BK1531" i="2"/>
  <c r="BK1519" i="2"/>
  <c r="BK1509" i="2"/>
  <c r="BK1494" i="2"/>
  <c r="BK1481" i="2"/>
  <c r="BK1473" i="2"/>
  <c r="J1461" i="2"/>
  <c r="BK1445" i="2"/>
  <c r="BK1429" i="2"/>
  <c r="J1417" i="2"/>
  <c r="J1409" i="2"/>
  <c r="BK1401" i="2"/>
  <c r="J1387" i="2"/>
  <c r="J1369" i="2"/>
  <c r="J1357" i="2"/>
  <c r="J1347" i="2"/>
  <c r="BK1333" i="2"/>
  <c r="J1319" i="2"/>
  <c r="BK1305" i="2"/>
  <c r="BK1285" i="2"/>
  <c r="BK1248" i="2"/>
  <c r="BK1223" i="2"/>
  <c r="BK1185" i="2"/>
  <c r="J1113" i="2"/>
  <c r="J1057" i="2"/>
  <c r="BK945" i="2"/>
  <c r="J909" i="2"/>
  <c r="J852" i="2"/>
  <c r="J777" i="2"/>
  <c r="BK740" i="2"/>
  <c r="J668" i="2"/>
  <c r="J639" i="2"/>
  <c r="J591" i="2"/>
  <c r="BK489" i="2"/>
  <c r="J2887" i="2"/>
  <c r="BK2865" i="2"/>
  <c r="J2781" i="2"/>
  <c r="BK2749" i="2"/>
  <c r="J2707" i="2"/>
  <c r="J2680" i="2"/>
  <c r="BK2664" i="2"/>
  <c r="BK2649" i="2"/>
  <c r="J2606" i="2"/>
  <c r="J2594" i="2"/>
  <c r="BK2059" i="2"/>
  <c r="J2045" i="2"/>
  <c r="J2031" i="2"/>
  <c r="J2017" i="2"/>
  <c r="J2007" i="2"/>
  <c r="BK1997" i="2"/>
  <c r="BK1989" i="2"/>
  <c r="BK1972" i="2"/>
  <c r="J1956" i="2"/>
  <c r="J1948" i="2"/>
  <c r="J1934" i="2"/>
  <c r="BK1924" i="2"/>
  <c r="BK1914" i="2"/>
  <c r="BK1906" i="2"/>
  <c r="BK1896" i="2"/>
  <c r="BK1888" i="2"/>
  <c r="J1874" i="2"/>
  <c r="J1864" i="2"/>
  <c r="J1854" i="2"/>
  <c r="BK1842" i="2"/>
  <c r="BK1830" i="2"/>
  <c r="J1822" i="2"/>
  <c r="J1808" i="2"/>
  <c r="J1788" i="2"/>
  <c r="J1776" i="2"/>
  <c r="J1764" i="2"/>
  <c r="J1756" i="2"/>
  <c r="J1744" i="2"/>
  <c r="J1726" i="2"/>
  <c r="J1714" i="2"/>
  <c r="J1702" i="2"/>
  <c r="BK1690" i="2"/>
  <c r="J1678" i="2"/>
  <c r="BK1670" i="2"/>
  <c r="BK1654" i="2"/>
  <c r="J1642" i="2"/>
  <c r="J1631" i="2"/>
  <c r="J1617" i="2"/>
  <c r="BK1605" i="2"/>
  <c r="BK1597" i="2"/>
  <c r="J1585" i="2"/>
  <c r="BK1575" i="2"/>
  <c r="J1561" i="2"/>
  <c r="J1547" i="2"/>
  <c r="J1539" i="2"/>
  <c r="BK1533" i="2"/>
  <c r="J1185" i="2"/>
  <c r="J1153" i="2"/>
  <c r="J1091" i="2"/>
  <c r="J1048" i="2"/>
  <c r="J1000" i="2"/>
  <c r="BK985" i="2"/>
  <c r="J945" i="2"/>
  <c r="J921" i="2"/>
  <c r="BK838" i="2"/>
  <c r="J793" i="2"/>
  <c r="BK777" i="2"/>
  <c r="BK752" i="2"/>
  <c r="BK694" i="2"/>
  <c r="BK657" i="2"/>
  <c r="J647" i="2"/>
  <c r="J633" i="2"/>
  <c r="BK605" i="2"/>
  <c r="J578" i="2"/>
  <c r="J455" i="2"/>
  <c r="J390" i="2"/>
  <c r="J363" i="2"/>
  <c r="BK343" i="2"/>
  <c r="BK319" i="2"/>
  <c r="J276" i="2"/>
  <c r="J247" i="2"/>
  <c r="BK225" i="2"/>
  <c r="BK184" i="2"/>
  <c r="BK167" i="2"/>
  <c r="BK124" i="2"/>
  <c r="BK2848" i="2"/>
  <c r="J2813" i="2"/>
  <c r="BK2765" i="2"/>
  <c r="J2727" i="2"/>
  <c r="J2712" i="2"/>
  <c r="J2666" i="2"/>
  <c r="J2632" i="2"/>
  <c r="BK2614" i="2"/>
  <c r="BK2594" i="2"/>
  <c r="BK2570" i="2"/>
  <c r="BK2561" i="2"/>
  <c r="BK2545" i="2"/>
  <c r="J2541" i="2"/>
  <c r="J2511" i="2"/>
  <c r="J2494" i="2"/>
  <c r="J2480" i="2"/>
  <c r="BK2466" i="2"/>
  <c r="BK2452" i="2"/>
  <c r="BK2440" i="2"/>
  <c r="J2426" i="2"/>
  <c r="BK2407" i="2"/>
  <c r="BK2395" i="2"/>
  <c r="J2387" i="2"/>
  <c r="J2381" i="2"/>
  <c r="J2367" i="2"/>
  <c r="BK2349" i="2"/>
  <c r="BK2335" i="2"/>
  <c r="J2325" i="2"/>
  <c r="BK2314" i="2"/>
  <c r="BK2302" i="2"/>
  <c r="J2278" i="2"/>
  <c r="BK2268" i="2"/>
  <c r="BK2254" i="2"/>
  <c r="J2246" i="2"/>
  <c r="J2236" i="2"/>
  <c r="J2219" i="2"/>
  <c r="BK2213" i="2"/>
  <c r="BK2205" i="2"/>
  <c r="J2193" i="2"/>
  <c r="BK2183" i="2"/>
  <c r="BK2175" i="2"/>
  <c r="J2167" i="2"/>
  <c r="J2155" i="2"/>
  <c r="J2143" i="2"/>
  <c r="J2135" i="2"/>
  <c r="J2127" i="2"/>
  <c r="J2115" i="2"/>
  <c r="J2103" i="2"/>
  <c r="J2091" i="2"/>
  <c r="J2083" i="2"/>
  <c r="J2071" i="2"/>
  <c r="BK2063" i="2"/>
  <c r="J1521" i="2"/>
  <c r="J1513" i="2"/>
  <c r="J1500" i="2"/>
  <c r="BK1488" i="2"/>
  <c r="J1473" i="2"/>
  <c r="J1463" i="2"/>
  <c r="J1447" i="2"/>
  <c r="BK1439" i="2"/>
  <c r="J1429" i="2"/>
  <c r="J1419" i="2"/>
  <c r="BK1405" i="2"/>
  <c r="BK1393" i="2"/>
  <c r="BK1387" i="2"/>
  <c r="J1377" i="2"/>
  <c r="BK1367" i="2"/>
  <c r="BK1347" i="2"/>
  <c r="BK1337" i="2"/>
  <c r="J1325" i="2"/>
  <c r="J1317" i="2"/>
  <c r="J1307" i="2"/>
  <c r="BK1299" i="2"/>
  <c r="J1245" i="2"/>
  <c r="J1208" i="2"/>
  <c r="BK1175" i="2"/>
  <c r="BK1157" i="2"/>
  <c r="J1123" i="2"/>
  <c r="BK1094" i="2"/>
  <c r="BK1045" i="2"/>
  <c r="BK1023" i="2"/>
  <c r="BK1008" i="2"/>
  <c r="J985" i="2"/>
  <c r="J933" i="2"/>
  <c r="BK906" i="2"/>
  <c r="J866" i="2"/>
  <c r="BK818" i="2"/>
  <c r="J755" i="2"/>
  <c r="J711" i="2"/>
  <c r="BK614" i="2"/>
  <c r="BK508" i="2"/>
  <c r="BK466" i="2"/>
  <c r="BK416" i="2"/>
  <c r="BK369" i="2"/>
  <c r="BK339" i="2"/>
  <c r="BK317" i="2"/>
  <c r="J288" i="2"/>
  <c r="BK257" i="2"/>
  <c r="BK219" i="2"/>
  <c r="J179" i="2"/>
  <c r="J160" i="2"/>
  <c r="J136" i="2"/>
  <c r="BK120" i="2"/>
  <c r="T119" i="2" l="1"/>
  <c r="R191" i="2"/>
  <c r="P268" i="2"/>
  <c r="T389" i="2"/>
  <c r="P632" i="2"/>
  <c r="P667" i="2"/>
  <c r="T924" i="2"/>
  <c r="T1090" i="2"/>
  <c r="BK1112" i="2"/>
  <c r="BK1156" i="2"/>
  <c r="J1156" i="2"/>
  <c r="J72" i="2"/>
  <c r="T1211" i="2"/>
  <c r="R1298" i="2"/>
  <c r="R1332" i="2"/>
  <c r="P1487" i="2"/>
  <c r="P1504" i="2"/>
  <c r="T1635" i="2"/>
  <c r="R1978" i="2"/>
  <c r="R2231" i="2"/>
  <c r="R2324" i="2"/>
  <c r="R2409" i="2"/>
  <c r="P2496" i="2"/>
  <c r="T2505" i="2"/>
  <c r="P2860" i="2"/>
  <c r="R119" i="2"/>
  <c r="BK191" i="2"/>
  <c r="J191" i="2"/>
  <c r="J62" i="2" s="1"/>
  <c r="R268" i="2"/>
  <c r="P389" i="2"/>
  <c r="R632" i="2"/>
  <c r="BK667" i="2"/>
  <c r="J667" i="2"/>
  <c r="J66" i="2"/>
  <c r="P924" i="2"/>
  <c r="P1090" i="2"/>
  <c r="T1112" i="2"/>
  <c r="R1156" i="2"/>
  <c r="P1211" i="2"/>
  <c r="P1298" i="2"/>
  <c r="P1332" i="2"/>
  <c r="R1487" i="2"/>
  <c r="R1504" i="2"/>
  <c r="R1635" i="2"/>
  <c r="P1978" i="2"/>
  <c r="T2231" i="2"/>
  <c r="P2324" i="2"/>
  <c r="T2409" i="2"/>
  <c r="T2496" i="2"/>
  <c r="P2505" i="2"/>
  <c r="P2551" i="2"/>
  <c r="BK2586" i="2"/>
  <c r="J2586" i="2"/>
  <c r="J87" i="2"/>
  <c r="T2586" i="2"/>
  <c r="P119" i="2"/>
  <c r="P191" i="2"/>
  <c r="T268" i="2"/>
  <c r="BK389" i="2"/>
  <c r="J389" i="2" s="1"/>
  <c r="J64" i="2" s="1"/>
  <c r="T632" i="2"/>
  <c r="R667" i="2"/>
  <c r="R924" i="2"/>
  <c r="R1090" i="2"/>
  <c r="P1112" i="2"/>
  <c r="P1156" i="2"/>
  <c r="BK1211" i="2"/>
  <c r="J1211" i="2"/>
  <c r="J73" i="2"/>
  <c r="BK1298" i="2"/>
  <c r="J1298" i="2" s="1"/>
  <c r="J74" i="2" s="1"/>
  <c r="T1332" i="2"/>
  <c r="T1487" i="2"/>
  <c r="BK1504" i="2"/>
  <c r="J1504" i="2"/>
  <c r="J78" i="2"/>
  <c r="BK1635" i="2"/>
  <c r="J1635" i="2" s="1"/>
  <c r="J79" i="2" s="1"/>
  <c r="BK1978" i="2"/>
  <c r="J1978" i="2"/>
  <c r="J80" i="2" s="1"/>
  <c r="P2231" i="2"/>
  <c r="BK2324" i="2"/>
  <c r="J2324" i="2"/>
  <c r="J82" i="2" s="1"/>
  <c r="BK2409" i="2"/>
  <c r="J2409" i="2"/>
  <c r="J83" i="2"/>
  <c r="BK2496" i="2"/>
  <c r="J2496" i="2"/>
  <c r="J84" i="2"/>
  <c r="R2496" i="2"/>
  <c r="R2505" i="2"/>
  <c r="R2551" i="2"/>
  <c r="P2586" i="2"/>
  <c r="BK2642" i="2"/>
  <c r="J2642" i="2" s="1"/>
  <c r="J88" i="2" s="1"/>
  <c r="R2642" i="2"/>
  <c r="BK2776" i="2"/>
  <c r="J2776" i="2" s="1"/>
  <c r="J89" i="2" s="1"/>
  <c r="R2776" i="2"/>
  <c r="BK2847" i="2"/>
  <c r="J2847" i="2" s="1"/>
  <c r="J90" i="2" s="1"/>
  <c r="R2847" i="2"/>
  <c r="BK2860" i="2"/>
  <c r="J2860" i="2" s="1"/>
  <c r="J91" i="2" s="1"/>
  <c r="T2860" i="2"/>
  <c r="P2898" i="2"/>
  <c r="T2898" i="2"/>
  <c r="P2915" i="2"/>
  <c r="T2915" i="2"/>
  <c r="P2928" i="2"/>
  <c r="R2928" i="2"/>
  <c r="BK119" i="2"/>
  <c r="J119" i="2"/>
  <c r="J61" i="2"/>
  <c r="T191" i="2"/>
  <c r="BK268" i="2"/>
  <c r="J268" i="2"/>
  <c r="J63" i="2"/>
  <c r="R389" i="2"/>
  <c r="BK632" i="2"/>
  <c r="J632" i="2"/>
  <c r="J65" i="2"/>
  <c r="T667" i="2"/>
  <c r="BK924" i="2"/>
  <c r="J924" i="2"/>
  <c r="J67" i="2"/>
  <c r="BK1090" i="2"/>
  <c r="J1090" i="2"/>
  <c r="J68" i="2"/>
  <c r="R1112" i="2"/>
  <c r="T1156" i="2"/>
  <c r="R1211" i="2"/>
  <c r="T1298" i="2"/>
  <c r="BK1332" i="2"/>
  <c r="J1332" i="2" s="1"/>
  <c r="J76" i="2" s="1"/>
  <c r="BK1487" i="2"/>
  <c r="J1487" i="2"/>
  <c r="J77" i="2" s="1"/>
  <c r="T1504" i="2"/>
  <c r="P1635" i="2"/>
  <c r="T1978" i="2"/>
  <c r="BK2231" i="2"/>
  <c r="J2231" i="2"/>
  <c r="J81" i="2"/>
  <c r="T2324" i="2"/>
  <c r="P2409" i="2"/>
  <c r="BK2505" i="2"/>
  <c r="J2505" i="2"/>
  <c r="J85" i="2"/>
  <c r="BK2551" i="2"/>
  <c r="J2551" i="2"/>
  <c r="J86" i="2"/>
  <c r="T2551" i="2"/>
  <c r="R2586" i="2"/>
  <c r="P2642" i="2"/>
  <c r="T2642" i="2"/>
  <c r="P2776" i="2"/>
  <c r="T2776" i="2"/>
  <c r="P2847" i="2"/>
  <c r="T2847" i="2"/>
  <c r="R2860" i="2"/>
  <c r="BK2898" i="2"/>
  <c r="J2898" i="2"/>
  <c r="J92" i="2"/>
  <c r="R2898" i="2"/>
  <c r="BK2915" i="2"/>
  <c r="J2915" i="2"/>
  <c r="J93" i="2"/>
  <c r="R2915" i="2"/>
  <c r="BK2928" i="2"/>
  <c r="J2928" i="2"/>
  <c r="J94" i="2"/>
  <c r="T2928" i="2"/>
  <c r="BK84" i="3"/>
  <c r="J84" i="3"/>
  <c r="J61" i="3"/>
  <c r="P84" i="3"/>
  <c r="R84" i="3"/>
  <c r="T84" i="3"/>
  <c r="BK94" i="3"/>
  <c r="J94" i="3"/>
  <c r="J62" i="3" s="1"/>
  <c r="P94" i="3"/>
  <c r="R94" i="3"/>
  <c r="T94" i="3"/>
  <c r="E48" i="2"/>
  <c r="J52" i="2"/>
  <c r="F55" i="2"/>
  <c r="J113" i="2"/>
  <c r="BE132" i="2"/>
  <c r="BE184" i="2"/>
  <c r="BE192" i="2"/>
  <c r="BE207" i="2"/>
  <c r="BE215" i="2"/>
  <c r="BE231" i="2"/>
  <c r="BE243" i="2"/>
  <c r="BE247" i="2"/>
  <c r="BE252" i="2"/>
  <c r="BE269" i="2"/>
  <c r="BE284" i="2"/>
  <c r="BE291" i="2"/>
  <c r="BE300" i="2"/>
  <c r="BE334" i="2"/>
  <c r="BE347" i="2"/>
  <c r="BE363" i="2"/>
  <c r="BE374" i="2"/>
  <c r="BE379" i="2"/>
  <c r="BE403" i="2"/>
  <c r="BE429" i="2"/>
  <c r="BE527" i="2"/>
  <c r="BE565" i="2"/>
  <c r="BE574" i="2"/>
  <c r="BE582" i="2"/>
  <c r="BE591" i="2"/>
  <c r="BE605" i="2"/>
  <c r="BE624" i="2"/>
  <c r="BE639" i="2"/>
  <c r="BE644" i="2"/>
  <c r="BE650" i="2"/>
  <c r="BE665" i="2"/>
  <c r="BE668" i="2"/>
  <c r="BE740" i="2"/>
  <c r="BE747" i="2"/>
  <c r="BE759" i="2"/>
  <c r="BE777" i="2"/>
  <c r="BE785" i="2"/>
  <c r="BE793" i="2"/>
  <c r="BE810" i="2"/>
  <c r="BE884" i="2"/>
  <c r="BE921" i="2"/>
  <c r="BE925" i="2"/>
  <c r="BE933" i="2"/>
  <c r="BE945" i="2"/>
  <c r="BE949" i="2"/>
  <c r="BE996" i="2"/>
  <c r="BE1057" i="2"/>
  <c r="BE1104" i="2"/>
  <c r="BE1108" i="2"/>
  <c r="BE1133" i="2"/>
  <c r="BE1185" i="2"/>
  <c r="BE1196" i="2"/>
  <c r="BE1208" i="2"/>
  <c r="BE1223" i="2"/>
  <c r="BE1230" i="2"/>
  <c r="BE1248" i="2"/>
  <c r="BE1263" i="2"/>
  <c r="BE1285" i="2"/>
  <c r="BE1311" i="2"/>
  <c r="BE1313" i="2"/>
  <c r="BE1321" i="2"/>
  <c r="BE1330" i="2"/>
  <c r="BE1339" i="2"/>
  <c r="BE1345" i="2"/>
  <c r="BE1351" i="2"/>
  <c r="BE1353" i="2"/>
  <c r="BE1357" i="2"/>
  <c r="BE1365" i="2"/>
  <c r="BE1369" i="2"/>
  <c r="BE1375" i="2"/>
  <c r="BE1377" i="2"/>
  <c r="BE1383" i="2"/>
  <c r="BE1391" i="2"/>
  <c r="BE1397" i="2"/>
  <c r="BE1403" i="2"/>
  <c r="BE1407" i="2"/>
  <c r="BE1411" i="2"/>
  <c r="BE1413" i="2"/>
  <c r="BE1437" i="2"/>
  <c r="BE1457" i="2"/>
  <c r="BE1461" i="2"/>
  <c r="BE1467" i="2"/>
  <c r="BE1475" i="2"/>
  <c r="BE1479" i="2"/>
  <c r="BE1481" i="2"/>
  <c r="BE1494" i="2"/>
  <c r="BE1498" i="2"/>
  <c r="BE1502" i="2"/>
  <c r="BE1505" i="2"/>
  <c r="BE1511" i="2"/>
  <c r="BE1521" i="2"/>
  <c r="BE2061" i="2"/>
  <c r="BE2073" i="2"/>
  <c r="BE2075" i="2"/>
  <c r="BE2093" i="2"/>
  <c r="BE2097" i="2"/>
  <c r="BE2107" i="2"/>
  <c r="BE2111" i="2"/>
  <c r="BE2121" i="2"/>
  <c r="BE2125" i="2"/>
  <c r="BE2147" i="2"/>
  <c r="BE2153" i="2"/>
  <c r="BE2157" i="2"/>
  <c r="BE2163" i="2"/>
  <c r="BE2179" i="2"/>
  <c r="BE2181" i="2"/>
  <c r="BE2187" i="2"/>
  <c r="BE2197" i="2"/>
  <c r="BE2203" i="2"/>
  <c r="BE2221" i="2"/>
  <c r="BE2232" i="2"/>
  <c r="BE2240" i="2"/>
  <c r="BE2252" i="2"/>
  <c r="BE2258" i="2"/>
  <c r="BE2266" i="2"/>
  <c r="BE2270" i="2"/>
  <c r="BE2276" i="2"/>
  <c r="BE2280" i="2"/>
  <c r="BE2284" i="2"/>
  <c r="BE2288" i="2"/>
  <c r="BE2294" i="2"/>
  <c r="BE2300" i="2"/>
  <c r="BE2306" i="2"/>
  <c r="BE2312" i="2"/>
  <c r="BE2318" i="2"/>
  <c r="BE2329" i="2"/>
  <c r="BE2333" i="2"/>
  <c r="BE2337" i="2"/>
  <c r="BE2339" i="2"/>
  <c r="BE2343" i="2"/>
  <c r="BE2355" i="2"/>
  <c r="BE2357" i="2"/>
  <c r="BE2363" i="2"/>
  <c r="BE2365" i="2"/>
  <c r="BE2371" i="2"/>
  <c r="BE2377" i="2"/>
  <c r="BE2387" i="2"/>
  <c r="BE2397" i="2"/>
  <c r="BE2403" i="2"/>
  <c r="BE2410" i="2"/>
  <c r="BE2414" i="2"/>
  <c r="BE2416" i="2"/>
  <c r="BE2420" i="2"/>
  <c r="BE2428" i="2"/>
  <c r="BE2432" i="2"/>
  <c r="BE2438" i="2"/>
  <c r="BE2442" i="2"/>
  <c r="BE2450" i="2"/>
  <c r="BE2454" i="2"/>
  <c r="BE2464" i="2"/>
  <c r="BE2470" i="2"/>
  <c r="BE2472" i="2"/>
  <c r="BE2476" i="2"/>
  <c r="BE2482" i="2"/>
  <c r="BE2486" i="2"/>
  <c r="BE2492" i="2"/>
  <c r="BE2506" i="2"/>
  <c r="BE2516" i="2"/>
  <c r="BE2529" i="2"/>
  <c r="BE2537" i="2"/>
  <c r="BE2545" i="2"/>
  <c r="BE2583" i="2"/>
  <c r="BE2598" i="2"/>
  <c r="BE2604" i="2"/>
  <c r="BE2618" i="2"/>
  <c r="BE2645" i="2"/>
  <c r="BE2649" i="2"/>
  <c r="BE2658" i="2"/>
  <c r="BE2662" i="2"/>
  <c r="BE2670" i="2"/>
  <c r="BE2680" i="2"/>
  <c r="BE2703" i="2"/>
  <c r="BE2709" i="2"/>
  <c r="BE2731" i="2"/>
  <c r="BE2733" i="2"/>
  <c r="BE2745" i="2"/>
  <c r="BE2749" i="2"/>
  <c r="BE2781" i="2"/>
  <c r="BE2824" i="2"/>
  <c r="BE2844" i="2"/>
  <c r="BE2861" i="2"/>
  <c r="F113" i="2"/>
  <c r="BE120" i="2"/>
  <c r="BE128" i="2"/>
  <c r="BE136" i="2"/>
  <c r="BE153" i="2"/>
  <c r="BE160" i="2"/>
  <c r="BE163" i="2"/>
  <c r="BE171" i="2"/>
  <c r="BE175" i="2"/>
  <c r="BE187" i="2"/>
  <c r="BE197" i="2"/>
  <c r="BE200" i="2"/>
  <c r="BE211" i="2"/>
  <c r="BE219" i="2"/>
  <c r="BE239" i="2"/>
  <c r="BE262" i="2"/>
  <c r="BE288" i="2"/>
  <c r="BE295" i="2"/>
  <c r="BE310" i="2"/>
  <c r="BE317" i="2"/>
  <c r="BE329" i="2"/>
  <c r="BE351" i="2"/>
  <c r="BE369" i="2"/>
  <c r="BE383" i="2"/>
  <c r="BE387" i="2"/>
  <c r="BE416" i="2"/>
  <c r="BE489" i="2"/>
  <c r="BE546" i="2"/>
  <c r="BE594" i="2"/>
  <c r="BE614" i="2"/>
  <c r="BE628" i="2"/>
  <c r="BE711" i="2"/>
  <c r="BE736" i="2"/>
  <c r="BE755" i="2"/>
  <c r="BE814" i="2"/>
  <c r="BE852" i="2"/>
  <c r="BE899" i="2"/>
  <c r="BE906" i="2"/>
  <c r="BE915" i="2"/>
  <c r="BE968" i="2"/>
  <c r="BE1008" i="2"/>
  <c r="BE1023" i="2"/>
  <c r="BE1045" i="2"/>
  <c r="BE1094" i="2"/>
  <c r="BE1113" i="2"/>
  <c r="BE1130" i="2"/>
  <c r="BE1149" i="2"/>
  <c r="BE1162" i="2"/>
  <c r="BE1165" i="2"/>
  <c r="BE1525" i="2"/>
  <c r="BE1529" i="2"/>
  <c r="BE1531" i="2"/>
  <c r="BE1553" i="2"/>
  <c r="BE1557" i="2"/>
  <c r="BE1559" i="2"/>
  <c r="BE1563" i="2"/>
  <c r="BE1565" i="2"/>
  <c r="BE1569" i="2"/>
  <c r="BE1581" i="2"/>
  <c r="BE1587" i="2"/>
  <c r="BE1591" i="2"/>
  <c r="BE1595" i="2"/>
  <c r="BE1609" i="2"/>
  <c r="BE1611" i="2"/>
  <c r="BE1619" i="2"/>
  <c r="BE1623" i="2"/>
  <c r="BE1627" i="2"/>
  <c r="BE1631" i="2"/>
  <c r="BE1636" i="2"/>
  <c r="BE1644" i="2"/>
  <c r="BE1652" i="2"/>
  <c r="BE1656" i="2"/>
  <c r="BE1660" i="2"/>
  <c r="BE1666" i="2"/>
  <c r="BE1668" i="2"/>
  <c r="BE1672" i="2"/>
  <c r="BE1682" i="2"/>
  <c r="BE1686" i="2"/>
  <c r="BE1694" i="2"/>
  <c r="BE1698" i="2"/>
  <c r="BE1704" i="2"/>
  <c r="BE1708" i="2"/>
  <c r="BE1718" i="2"/>
  <c r="BE1722" i="2"/>
  <c r="BE1734" i="2"/>
  <c r="BE1738" i="2"/>
  <c r="BE1740" i="2"/>
  <c r="BE1742" i="2"/>
  <c r="BE1748" i="2"/>
  <c r="BE1752" i="2"/>
  <c r="BE1760" i="2"/>
  <c r="BE1766" i="2"/>
  <c r="BE1778" i="2"/>
  <c r="BE1784" i="2"/>
  <c r="BE1790" i="2"/>
  <c r="BE1796" i="2"/>
  <c r="BE1802" i="2"/>
  <c r="BE1806" i="2"/>
  <c r="BE1818" i="2"/>
  <c r="BE1832" i="2"/>
  <c r="BE1834" i="2"/>
  <c r="BE1840" i="2"/>
  <c r="BE1848" i="2"/>
  <c r="BE1852" i="2"/>
  <c r="BE1860" i="2"/>
  <c r="BE1864" i="2"/>
  <c r="BE1868" i="2"/>
  <c r="BE1874" i="2"/>
  <c r="BE1882" i="2"/>
  <c r="BE1886" i="2"/>
  <c r="BE1894" i="2"/>
  <c r="BE1898" i="2"/>
  <c r="BE1916" i="2"/>
  <c r="BE1930" i="2"/>
  <c r="BE1938" i="2"/>
  <c r="BE1940" i="2"/>
  <c r="BE1944" i="2"/>
  <c r="BE1960" i="2"/>
  <c r="BE1962" i="2"/>
  <c r="BE1968" i="2"/>
  <c r="BE1970" i="2"/>
  <c r="BE1974" i="2"/>
  <c r="BE1979" i="2"/>
  <c r="BE1981" i="2"/>
  <c r="BE1987" i="2"/>
  <c r="BE1993" i="2"/>
  <c r="BE1999" i="2"/>
  <c r="BE2019" i="2"/>
  <c r="BE2023" i="2"/>
  <c r="BE2027" i="2"/>
  <c r="BE2033" i="2"/>
  <c r="BE2041" i="2"/>
  <c r="BE2053" i="2"/>
  <c r="BE2057" i="2"/>
  <c r="BE2564" i="2"/>
  <c r="BE2570" i="2"/>
  <c r="BE2577" i="2"/>
  <c r="BE2580" i="2"/>
  <c r="BE2587" i="2"/>
  <c r="BE2608" i="2"/>
  <c r="BE2614" i="2"/>
  <c r="BE2616" i="2"/>
  <c r="BE2643" i="2"/>
  <c r="BE2651" i="2"/>
  <c r="BE2674" i="2"/>
  <c r="BE2694" i="2"/>
  <c r="BE2699" i="2"/>
  <c r="BE2712" i="2"/>
  <c r="BE2723" i="2"/>
  <c r="BE2725" i="2"/>
  <c r="BE2735" i="2"/>
  <c r="BE2739" i="2"/>
  <c r="BE2771" i="2"/>
  <c r="BE2773" i="2"/>
  <c r="BE2777" i="2"/>
  <c r="BE2848" i="2"/>
  <c r="BE2857" i="2"/>
  <c r="BE2879" i="2"/>
  <c r="BK2945" i="2"/>
  <c r="J2945" i="2" s="1"/>
  <c r="J97" i="2" s="1"/>
  <c r="BE466" i="2"/>
  <c r="BE508" i="2"/>
  <c r="BE570" i="2"/>
  <c r="BE578" i="2"/>
  <c r="BE599" i="2"/>
  <c r="BE602" i="2"/>
  <c r="BE608" i="2"/>
  <c r="BE620" i="2"/>
  <c r="BE653" i="2"/>
  <c r="BE657" i="2"/>
  <c r="BE660" i="2"/>
  <c r="BE694" i="2"/>
  <c r="BE752" i="2"/>
  <c r="BE769" i="2"/>
  <c r="BE781" i="2"/>
  <c r="BE789" i="2"/>
  <c r="BE830" i="2"/>
  <c r="BE866" i="2"/>
  <c r="BE903" i="2"/>
  <c r="BE912" i="2"/>
  <c r="BE918" i="2"/>
  <c r="BE963" i="2"/>
  <c r="BE985" i="2"/>
  <c r="BE992" i="2"/>
  <c r="BE1000" i="2"/>
  <c r="BE1012" i="2"/>
  <c r="BE1015" i="2"/>
  <c r="BE1031" i="2"/>
  <c r="BE1039" i="2"/>
  <c r="BE1097" i="2"/>
  <c r="BE1100" i="2"/>
  <c r="BE1126" i="2"/>
  <c r="BE1143" i="2"/>
  <c r="BE1153" i="2"/>
  <c r="BE1157" i="2"/>
  <c r="BE1172" i="2"/>
  <c r="BE1200" i="2"/>
  <c r="BE1212" i="2"/>
  <c r="BE1215" i="2"/>
  <c r="BE1245" i="2"/>
  <c r="BE1250" i="2"/>
  <c r="BE1281" i="2"/>
  <c r="BE1292" i="2"/>
  <c r="BE1299" i="2"/>
  <c r="BE1303" i="2"/>
  <c r="BE1307" i="2"/>
  <c r="BE1317" i="2"/>
  <c r="BE1323" i="2"/>
  <c r="BE1325" i="2"/>
  <c r="BE1335" i="2"/>
  <c r="BE1337" i="2"/>
  <c r="BE1341" i="2"/>
  <c r="BE1343" i="2"/>
  <c r="BE1349" i="2"/>
  <c r="BE1359" i="2"/>
  <c r="BE1363" i="2"/>
  <c r="BE1373" i="2"/>
  <c r="BE1379" i="2"/>
  <c r="BE1381" i="2"/>
  <c r="BE1389" i="2"/>
  <c r="BE1395" i="2"/>
  <c r="BE1399" i="2"/>
  <c r="BE1419" i="2"/>
  <c r="BE1425" i="2"/>
  <c r="BE1431" i="2"/>
  <c r="BE1435" i="2"/>
  <c r="BE1439" i="2"/>
  <c r="BE1443" i="2"/>
  <c r="BE1447" i="2"/>
  <c r="BE1449" i="2"/>
  <c r="BE1453" i="2"/>
  <c r="BE1463" i="2"/>
  <c r="BE1471" i="2"/>
  <c r="BE1483" i="2"/>
  <c r="BE1492" i="2"/>
  <c r="BE1500" i="2"/>
  <c r="BE1507" i="2"/>
  <c r="BE1515" i="2"/>
  <c r="BE1517" i="2"/>
  <c r="BE1533" i="2"/>
  <c r="BE1535" i="2"/>
  <c r="BE1539" i="2"/>
  <c r="BE1541" i="2"/>
  <c r="BE1545" i="2"/>
  <c r="BE1549" i="2"/>
  <c r="BE1555" i="2"/>
  <c r="BE1561" i="2"/>
  <c r="BE1567" i="2"/>
  <c r="BE1573" i="2"/>
  <c r="BE1575" i="2"/>
  <c r="BE1583" i="2"/>
  <c r="BE1597" i="2"/>
  <c r="BE1603" i="2"/>
  <c r="BE1605" i="2"/>
  <c r="BE1617" i="2"/>
  <c r="BE1625" i="2"/>
  <c r="BE1633" i="2"/>
  <c r="BE1638" i="2"/>
  <c r="BE1642" i="2"/>
  <c r="BE1662" i="2"/>
  <c r="BE1670" i="2"/>
  <c r="BE1674" i="2"/>
  <c r="BE1678" i="2"/>
  <c r="BE1680" i="2"/>
  <c r="BE1684" i="2"/>
  <c r="BE1688" i="2"/>
  <c r="BE1690" i="2"/>
  <c r="BE1700" i="2"/>
  <c r="BE1712" i="2"/>
  <c r="BE1720" i="2"/>
  <c r="BE1726" i="2"/>
  <c r="BE1736" i="2"/>
  <c r="BE1744" i="2"/>
  <c r="BE1750" i="2"/>
  <c r="BE1754" i="2"/>
  <c r="BE1756" i="2"/>
  <c r="BE1764" i="2"/>
  <c r="BE1770" i="2"/>
  <c r="BE1772" i="2"/>
  <c r="BE1780" i="2"/>
  <c r="BE1788" i="2"/>
  <c r="BE1794" i="2"/>
  <c r="BE1808" i="2"/>
  <c r="BE1812" i="2"/>
  <c r="BE1814" i="2"/>
  <c r="BE1820" i="2"/>
  <c r="BE1826" i="2"/>
  <c r="BE1830" i="2"/>
  <c r="BE1836" i="2"/>
  <c r="BE1838" i="2"/>
  <c r="BE1842" i="2"/>
  <c r="BE1844" i="2"/>
  <c r="BE1850" i="2"/>
  <c r="BE1856" i="2"/>
  <c r="BE1866" i="2"/>
  <c r="BE1872" i="2"/>
  <c r="BE1888" i="2"/>
  <c r="BE1892" i="2"/>
  <c r="BE1900" i="2"/>
  <c r="BE1904" i="2"/>
  <c r="BE1908" i="2"/>
  <c r="BE1914" i="2"/>
  <c r="BE1920" i="2"/>
  <c r="BE1926" i="2"/>
  <c r="BE1934" i="2"/>
  <c r="BE1946" i="2"/>
  <c r="BE1952" i="2"/>
  <c r="BE1954" i="2"/>
  <c r="BE1958" i="2"/>
  <c r="BE1966" i="2"/>
  <c r="BE1976" i="2"/>
  <c r="BE1985" i="2"/>
  <c r="BE1989" i="2"/>
  <c r="BE1997" i="2"/>
  <c r="BE2001" i="2"/>
  <c r="BE2003" i="2"/>
  <c r="BE2005" i="2"/>
  <c r="BE2011" i="2"/>
  <c r="BE2013" i="2"/>
  <c r="BE2017" i="2"/>
  <c r="BE2029" i="2"/>
  <c r="BE2035" i="2"/>
  <c r="BE2039" i="2"/>
  <c r="BE2045" i="2"/>
  <c r="BE2049" i="2"/>
  <c r="BE2051" i="2"/>
  <c r="BE2059" i="2"/>
  <c r="BE2063" i="2"/>
  <c r="BE2067" i="2"/>
  <c r="BE2069" i="2"/>
  <c r="BE2071" i="2"/>
  <c r="BE2079" i="2"/>
  <c r="BE2083" i="2"/>
  <c r="BE2085" i="2"/>
  <c r="BE2091" i="2"/>
  <c r="BE2099" i="2"/>
  <c r="BE2103" i="2"/>
  <c r="BE2109" i="2"/>
  <c r="BE2115" i="2"/>
  <c r="BE2117" i="2"/>
  <c r="BE2123" i="2"/>
  <c r="BE2127" i="2"/>
  <c r="BE2133" i="2"/>
  <c r="BE2137" i="2"/>
  <c r="BE2141" i="2"/>
  <c r="BE2149" i="2"/>
  <c r="BE2155" i="2"/>
  <c r="BE2159" i="2"/>
  <c r="BE2169" i="2"/>
  <c r="BE2173" i="2"/>
  <c r="BE2177" i="2"/>
  <c r="BE2185" i="2"/>
  <c r="BE2189" i="2"/>
  <c r="BE2193" i="2"/>
  <c r="BE2199" i="2"/>
  <c r="BE2211" i="2"/>
  <c r="BE2213" i="2"/>
  <c r="BE2217" i="2"/>
  <c r="BE2223" i="2"/>
  <c r="BE2225" i="2"/>
  <c r="BE2229" i="2"/>
  <c r="BE2234" i="2"/>
  <c r="BE2250" i="2"/>
  <c r="BE2254" i="2"/>
  <c r="BE2264" i="2"/>
  <c r="BE2268" i="2"/>
  <c r="BE2278" i="2"/>
  <c r="BE2282" i="2"/>
  <c r="BE2290" i="2"/>
  <c r="BE2296" i="2"/>
  <c r="BE2302" i="2"/>
  <c r="BE2308" i="2"/>
  <c r="BE2310" i="2"/>
  <c r="BE2316" i="2"/>
  <c r="BE2322" i="2"/>
  <c r="BE2327" i="2"/>
  <c r="BE2331" i="2"/>
  <c r="BE2335" i="2"/>
  <c r="BE2347" i="2"/>
  <c r="BE2353" i="2"/>
  <c r="BE2359" i="2"/>
  <c r="BE2361" i="2"/>
  <c r="BE2367" i="2"/>
  <c r="BE2369" i="2"/>
  <c r="BE2373" i="2"/>
  <c r="BE2375" i="2"/>
  <c r="BE2381" i="2"/>
  <c r="BE2391" i="2"/>
  <c r="BE2395" i="2"/>
  <c r="BE2405" i="2"/>
  <c r="BE2412" i="2"/>
  <c r="BE2418" i="2"/>
  <c r="BE2426" i="2"/>
  <c r="BE2434" i="2"/>
  <c r="BE2440" i="2"/>
  <c r="BE2446" i="2"/>
  <c r="BE2456" i="2"/>
  <c r="BE2462" i="2"/>
  <c r="BE2466" i="2"/>
  <c r="BE2468" i="2"/>
  <c r="BE2478" i="2"/>
  <c r="BE2484" i="2"/>
  <c r="BE2488" i="2"/>
  <c r="BE2490" i="2"/>
  <c r="BE2494" i="2"/>
  <c r="BE2511" i="2"/>
  <c r="BE2524" i="2"/>
  <c r="BE2533" i="2"/>
  <c r="BE2541" i="2"/>
  <c r="BE2548" i="2"/>
  <c r="BE2557" i="2"/>
  <c r="BE2573" i="2"/>
  <c r="BE2594" i="2"/>
  <c r="BE2602" i="2"/>
  <c r="BE2606" i="2"/>
  <c r="BE2610" i="2"/>
  <c r="BE2622" i="2"/>
  <c r="BE2628" i="2"/>
  <c r="BE2632" i="2"/>
  <c r="BE2639" i="2"/>
  <c r="BE2664" i="2"/>
  <c r="BE2672" i="2"/>
  <c r="BE2676" i="2"/>
  <c r="BE2727" i="2"/>
  <c r="BE2760" i="2"/>
  <c r="BE2765" i="2"/>
  <c r="BE2805" i="2"/>
  <c r="BE2819" i="2"/>
  <c r="BE2875" i="2"/>
  <c r="BE2887" i="2"/>
  <c r="BE2892" i="2"/>
  <c r="BE2895" i="2"/>
  <c r="BE2899" i="2"/>
  <c r="BE2903" i="2"/>
  <c r="BE2907" i="2"/>
  <c r="BE2911" i="2"/>
  <c r="BE2916" i="2"/>
  <c r="BE2919" i="2"/>
  <c r="BE2922" i="2"/>
  <c r="BE2925" i="2"/>
  <c r="BE2929" i="2"/>
  <c r="BE2932" i="2"/>
  <c r="BE2935" i="2"/>
  <c r="BE2938" i="2"/>
  <c r="BE2943" i="2"/>
  <c r="BE2946" i="2"/>
  <c r="BK1329" i="2"/>
  <c r="J1329" i="2"/>
  <c r="J75" i="2"/>
  <c r="E48" i="3"/>
  <c r="J52" i="3"/>
  <c r="J54" i="3"/>
  <c r="J55" i="3"/>
  <c r="F78" i="3"/>
  <c r="F79" i="3"/>
  <c r="BE85" i="3"/>
  <c r="BE95" i="3"/>
  <c r="J55" i="2"/>
  <c r="BE124" i="2"/>
  <c r="BE147" i="2"/>
  <c r="BE157" i="2"/>
  <c r="BE167" i="2"/>
  <c r="BE179" i="2"/>
  <c r="BE225" i="2"/>
  <c r="BE235" i="2"/>
  <c r="BE257" i="2"/>
  <c r="BE276" i="2"/>
  <c r="BE319" i="2"/>
  <c r="BE324" i="2"/>
  <c r="BE339" i="2"/>
  <c r="BE343" i="2"/>
  <c r="BE356" i="2"/>
  <c r="BE390" i="2"/>
  <c r="BE442" i="2"/>
  <c r="BE455" i="2"/>
  <c r="BE460" i="2"/>
  <c r="BE470" i="2"/>
  <c r="BE585" i="2"/>
  <c r="BE633" i="2"/>
  <c r="BE636" i="2"/>
  <c r="BE647" i="2"/>
  <c r="BE684" i="2"/>
  <c r="BE731" i="2"/>
  <c r="BE744" i="2"/>
  <c r="BE773" i="2"/>
  <c r="BE805" i="2"/>
  <c r="BE818" i="2"/>
  <c r="BE838" i="2"/>
  <c r="BE891" i="2"/>
  <c r="BE909" i="2"/>
  <c r="BE929" i="2"/>
  <c r="BE937" i="2"/>
  <c r="BE953" i="2"/>
  <c r="BE978" i="2"/>
  <c r="BE989" i="2"/>
  <c r="BE1004" i="2"/>
  <c r="BE1035" i="2"/>
  <c r="BE1048" i="2"/>
  <c r="BE1052" i="2"/>
  <c r="BE1073" i="2"/>
  <c r="BE1091" i="2"/>
  <c r="BE1123" i="2"/>
  <c r="BE1175" i="2"/>
  <c r="BE1178" i="2"/>
  <c r="BE1189" i="2"/>
  <c r="BE1205" i="2"/>
  <c r="BE1226" i="2"/>
  <c r="BE1242" i="2"/>
  <c r="BE1257" i="2"/>
  <c r="BE1269" i="2"/>
  <c r="BE1289" i="2"/>
  <c r="BE1295" i="2"/>
  <c r="BE1301" i="2"/>
  <c r="BE1305" i="2"/>
  <c r="BE1309" i="2"/>
  <c r="BE1315" i="2"/>
  <c r="BE1319" i="2"/>
  <c r="BE1327" i="2"/>
  <c r="BE1333" i="2"/>
  <c r="BE1347" i="2"/>
  <c r="BE1355" i="2"/>
  <c r="BE1361" i="2"/>
  <c r="BE1367" i="2"/>
  <c r="BE1371" i="2"/>
  <c r="BE1385" i="2"/>
  <c r="BE1387" i="2"/>
  <c r="BE1393" i="2"/>
  <c r="BE1401" i="2"/>
  <c r="BE1405" i="2"/>
  <c r="BE1409" i="2"/>
  <c r="BE1415" i="2"/>
  <c r="BE1417" i="2"/>
  <c r="BE1421" i="2"/>
  <c r="BE1423" i="2"/>
  <c r="BE1427" i="2"/>
  <c r="BE1429" i="2"/>
  <c r="BE1433" i="2"/>
  <c r="BE1441" i="2"/>
  <c r="BE1445" i="2"/>
  <c r="BE1451" i="2"/>
  <c r="BE1455" i="2"/>
  <c r="BE1459" i="2"/>
  <c r="BE1465" i="2"/>
  <c r="BE1469" i="2"/>
  <c r="BE1473" i="2"/>
  <c r="BE1477" i="2"/>
  <c r="BE1485" i="2"/>
  <c r="BE1488" i="2"/>
  <c r="BE1490" i="2"/>
  <c r="BE1496" i="2"/>
  <c r="BE1509" i="2"/>
  <c r="BE1513" i="2"/>
  <c r="BE1519" i="2"/>
  <c r="BE1523" i="2"/>
  <c r="BE1527" i="2"/>
  <c r="BE1537" i="2"/>
  <c r="BE1543" i="2"/>
  <c r="BE1547" i="2"/>
  <c r="BE1551" i="2"/>
  <c r="BE1571" i="2"/>
  <c r="BE1577" i="2"/>
  <c r="BE1579" i="2"/>
  <c r="BE1585" i="2"/>
  <c r="BE1589" i="2"/>
  <c r="BE1593" i="2"/>
  <c r="BE1599" i="2"/>
  <c r="BE1601" i="2"/>
  <c r="BE1607" i="2"/>
  <c r="BE1613" i="2"/>
  <c r="BE1615" i="2"/>
  <c r="BE1621" i="2"/>
  <c r="BE1629" i="2"/>
  <c r="BE1640" i="2"/>
  <c r="BE1646" i="2"/>
  <c r="BE1648" i="2"/>
  <c r="BE1650" i="2"/>
  <c r="BE1654" i="2"/>
  <c r="BE1658" i="2"/>
  <c r="BE1664" i="2"/>
  <c r="BE1676" i="2"/>
  <c r="BE1692" i="2"/>
  <c r="BE1696" i="2"/>
  <c r="BE1702" i="2"/>
  <c r="BE1706" i="2"/>
  <c r="BE1710" i="2"/>
  <c r="BE1714" i="2"/>
  <c r="BE1716" i="2"/>
  <c r="BE1724" i="2"/>
  <c r="BE1728" i="2"/>
  <c r="BE1730" i="2"/>
  <c r="BE1732" i="2"/>
  <c r="BE1746" i="2"/>
  <c r="BE1758" i="2"/>
  <c r="BE1762" i="2"/>
  <c r="BE1768" i="2"/>
  <c r="BE1774" i="2"/>
  <c r="BE1776" i="2"/>
  <c r="BE1782" i="2"/>
  <c r="BE1786" i="2"/>
  <c r="BE1792" i="2"/>
  <c r="BE1798" i="2"/>
  <c r="BE1800" i="2"/>
  <c r="BE1804" i="2"/>
  <c r="BE1810" i="2"/>
  <c r="BE1816" i="2"/>
  <c r="BE1822" i="2"/>
  <c r="BE1824" i="2"/>
  <c r="BE1828" i="2"/>
  <c r="BE1846" i="2"/>
  <c r="BE1854" i="2"/>
  <c r="BE1858" i="2"/>
  <c r="BE1862" i="2"/>
  <c r="BE1870" i="2"/>
  <c r="BE1876" i="2"/>
  <c r="BE1878" i="2"/>
  <c r="BE1880" i="2"/>
  <c r="BE1884" i="2"/>
  <c r="BE1890" i="2"/>
  <c r="BE1896" i="2"/>
  <c r="BE1902" i="2"/>
  <c r="BE1906" i="2"/>
  <c r="BE1910" i="2"/>
  <c r="BE1912" i="2"/>
  <c r="BE1918" i="2"/>
  <c r="BE1922" i="2"/>
  <c r="BE1924" i="2"/>
  <c r="BE1928" i="2"/>
  <c r="BE1932" i="2"/>
  <c r="BE1936" i="2"/>
  <c r="BE1942" i="2"/>
  <c r="BE1948" i="2"/>
  <c r="BE1950" i="2"/>
  <c r="BE1956" i="2"/>
  <c r="BE1964" i="2"/>
  <c r="BE1972" i="2"/>
  <c r="BE1983" i="2"/>
  <c r="BE1991" i="2"/>
  <c r="BE1995" i="2"/>
  <c r="BE2007" i="2"/>
  <c r="BE2009" i="2"/>
  <c r="BE2015" i="2"/>
  <c r="BE2021" i="2"/>
  <c r="BE2025" i="2"/>
  <c r="BE2031" i="2"/>
  <c r="BE2037" i="2"/>
  <c r="BE2043" i="2"/>
  <c r="BE2047" i="2"/>
  <c r="BE2055" i="2"/>
  <c r="BE2065" i="2"/>
  <c r="BE2077" i="2"/>
  <c r="BE2081" i="2"/>
  <c r="BE2087" i="2"/>
  <c r="BE2089" i="2"/>
  <c r="BE2095" i="2"/>
  <c r="BE2101" i="2"/>
  <c r="BE2105" i="2"/>
  <c r="BE2113" i="2"/>
  <c r="BE2119" i="2"/>
  <c r="BE2129" i="2"/>
  <c r="BE2131" i="2"/>
  <c r="BE2135" i="2"/>
  <c r="BE2139" i="2"/>
  <c r="BE2143" i="2"/>
  <c r="BE2145" i="2"/>
  <c r="BE2151" i="2"/>
  <c r="BE2161" i="2"/>
  <c r="BE2165" i="2"/>
  <c r="BE2167" i="2"/>
  <c r="BE2171" i="2"/>
  <c r="BE2175" i="2"/>
  <c r="BE2183" i="2"/>
  <c r="BE2191" i="2"/>
  <c r="BE2195" i="2"/>
  <c r="BE2201" i="2"/>
  <c r="BE2205" i="2"/>
  <c r="BE2207" i="2"/>
  <c r="BE2209" i="2"/>
  <c r="BE2215" i="2"/>
  <c r="BE2219" i="2"/>
  <c r="BE2227" i="2"/>
  <c r="BE2236" i="2"/>
  <c r="BE2238" i="2"/>
  <c r="BE2242" i="2"/>
  <c r="BE2244" i="2"/>
  <c r="BE2246" i="2"/>
  <c r="BE2248" i="2"/>
  <c r="BE2256" i="2"/>
  <c r="BE2260" i="2"/>
  <c r="BE2262" i="2"/>
  <c r="BE2272" i="2"/>
  <c r="BE2274" i="2"/>
  <c r="BE2286" i="2"/>
  <c r="BE2292" i="2"/>
  <c r="BE2298" i="2"/>
  <c r="BE2304" i="2"/>
  <c r="BE2314" i="2"/>
  <c r="BE2320" i="2"/>
  <c r="BE2325" i="2"/>
  <c r="BE2341" i="2"/>
  <c r="BE2345" i="2"/>
  <c r="BE2349" i="2"/>
  <c r="BE2351" i="2"/>
  <c r="BE2379" i="2"/>
  <c r="BE2383" i="2"/>
  <c r="BE2385" i="2"/>
  <c r="BE2389" i="2"/>
  <c r="BE2393" i="2"/>
  <c r="BE2399" i="2"/>
  <c r="BE2401" i="2"/>
  <c r="BE2407" i="2"/>
  <c r="BE2422" i="2"/>
  <c r="BE2424" i="2"/>
  <c r="BE2430" i="2"/>
  <c r="BE2436" i="2"/>
  <c r="BE2444" i="2"/>
  <c r="BE2448" i="2"/>
  <c r="BE2452" i="2"/>
  <c r="BE2458" i="2"/>
  <c r="BE2460" i="2"/>
  <c r="BE2474" i="2"/>
  <c r="BE2480" i="2"/>
  <c r="BE2497" i="2"/>
  <c r="BE2502" i="2"/>
  <c r="BE2520" i="2"/>
  <c r="BE2552" i="2"/>
  <c r="BE2561" i="2"/>
  <c r="BE2567" i="2"/>
  <c r="BE2591" i="2"/>
  <c r="BE2612" i="2"/>
  <c r="BE2620" i="2"/>
  <c r="BE2624" i="2"/>
  <c r="BE2636" i="2"/>
  <c r="BE2647" i="2"/>
  <c r="BE2660" i="2"/>
  <c r="BE2666" i="2"/>
  <c r="BE2668" i="2"/>
  <c r="BE2684" i="2"/>
  <c r="BE2688" i="2"/>
  <c r="BE2707" i="2"/>
  <c r="BE2716" i="2"/>
  <c r="BE2729" i="2"/>
  <c r="BE2756" i="2"/>
  <c r="BE2767" i="2"/>
  <c r="BE2813" i="2"/>
  <c r="BE2830" i="2"/>
  <c r="BE2836" i="2"/>
  <c r="BE2841" i="2"/>
  <c r="BE2865" i="2"/>
  <c r="BK1107" i="2"/>
  <c r="J1107" i="2"/>
  <c r="J69" i="2" s="1"/>
  <c r="BK2942" i="2"/>
  <c r="J2942" i="2"/>
  <c r="J96" i="2"/>
  <c r="BE89" i="3"/>
  <c r="BE98" i="3"/>
  <c r="BE102" i="3"/>
  <c r="BE105" i="3"/>
  <c r="F36" i="2"/>
  <c r="BC55" i="1"/>
  <c r="F34" i="2"/>
  <c r="BA55" i="1"/>
  <c r="J34" i="3"/>
  <c r="AW56" i="1"/>
  <c r="F37" i="2"/>
  <c r="BD55" i="1"/>
  <c r="F36" i="3"/>
  <c r="BC56" i="1"/>
  <c r="J34" i="2"/>
  <c r="AW55" i="1"/>
  <c r="F37" i="3"/>
  <c r="BD56" i="1"/>
  <c r="F35" i="3"/>
  <c r="BB56" i="1"/>
  <c r="F35" i="2"/>
  <c r="BB55" i="1"/>
  <c r="F34" i="3"/>
  <c r="BA56" i="1"/>
  <c r="T83" i="3" l="1"/>
  <c r="T82" i="3"/>
  <c r="R1111" i="2"/>
  <c r="P1111" i="2"/>
  <c r="P117" i="2" s="1"/>
  <c r="AU55" i="1" s="1"/>
  <c r="P118" i="2"/>
  <c r="P83" i="3"/>
  <c r="P82" i="3" s="1"/>
  <c r="AU56" i="1" s="1"/>
  <c r="R83" i="3"/>
  <c r="R82" i="3"/>
  <c r="T1111" i="2"/>
  <c r="R118" i="2"/>
  <c r="R117" i="2"/>
  <c r="BK1111" i="2"/>
  <c r="J1111" i="2" s="1"/>
  <c r="J70" i="2" s="1"/>
  <c r="T118" i="2"/>
  <c r="T117" i="2"/>
  <c r="J1112" i="2"/>
  <c r="J71" i="2" s="1"/>
  <c r="BK2941" i="2"/>
  <c r="J2941" i="2"/>
  <c r="J95" i="2" s="1"/>
  <c r="BK118" i="2"/>
  <c r="J118" i="2"/>
  <c r="J60" i="2"/>
  <c r="BK83" i="3"/>
  <c r="J83" i="3"/>
  <c r="J60" i="3"/>
  <c r="BD54" i="1"/>
  <c r="W33" i="1" s="1"/>
  <c r="BB54" i="1"/>
  <c r="AX54" i="1"/>
  <c r="BA54" i="1"/>
  <c r="AW54" i="1" s="1"/>
  <c r="AK30" i="1" s="1"/>
  <c r="BC54" i="1"/>
  <c r="W32" i="1"/>
  <c r="J33" i="3"/>
  <c r="AV56" i="1" s="1"/>
  <c r="AT56" i="1" s="1"/>
  <c r="F33" i="2"/>
  <c r="AZ55" i="1" s="1"/>
  <c r="J33" i="2"/>
  <c r="AV55" i="1" s="1"/>
  <c r="AT55" i="1" s="1"/>
  <c r="F33" i="3"/>
  <c r="AZ56" i="1"/>
  <c r="BK117" i="2" l="1"/>
  <c r="J117" i="2" s="1"/>
  <c r="J30" i="2" s="1"/>
  <c r="AG55" i="1" s="1"/>
  <c r="AN55" i="1" s="1"/>
  <c r="BK82" i="3"/>
  <c r="J82" i="3"/>
  <c r="J59" i="3"/>
  <c r="AU54" i="1"/>
  <c r="W31" i="1"/>
  <c r="AZ54" i="1"/>
  <c r="W29" i="1"/>
  <c r="AY54" i="1"/>
  <c r="W30" i="1"/>
  <c r="J59" i="2" l="1"/>
  <c r="J39" i="2"/>
  <c r="AV54" i="1"/>
  <c r="AK29" i="1"/>
  <c r="J30" i="3"/>
  <c r="AG56" i="1"/>
  <c r="AN56" i="1"/>
  <c r="J39" i="3" l="1"/>
  <c r="AT54" i="1"/>
  <c r="AG54" i="1"/>
  <c r="AN54" i="1" l="1"/>
  <c r="AK26" i="1"/>
  <c r="AK35" i="1" s="1"/>
</calcChain>
</file>

<file path=xl/sharedStrings.xml><?xml version="1.0" encoding="utf-8"?>
<sst xmlns="http://schemas.openxmlformats.org/spreadsheetml/2006/main" count="26666" uniqueCount="4586">
  <si>
    <t>Export Komplet</t>
  </si>
  <si>
    <t>VZ</t>
  </si>
  <si>
    <t>2.0</t>
  </si>
  <si>
    <t>ZAMOK</t>
  </si>
  <si>
    <t>False</t>
  </si>
  <si>
    <t>{787bcedc-c04d-4aed-b5bf-895a52cc38b0}</t>
  </si>
  <si>
    <t>0,01</t>
  </si>
  <si>
    <t>21</t>
  </si>
  <si>
    <t>15</t>
  </si>
  <si>
    <t>REKAPITULACE STAVBY</t>
  </si>
  <si>
    <t>v ---  níže se nacházejí doplnkové a pomocné údaje k sestavám  --- v</t>
  </si>
  <si>
    <t>Návod na vyplnění</t>
  </si>
  <si>
    <t>Kód:</t>
  </si>
  <si>
    <t>14220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</si>
  <si>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</si>
  <si>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</si>
  <si>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14220 Turnov p. č. 3,57/2 Zlatnická pasáž rekonstrukce prostorů a objektů</t>
  </si>
  <si>
    <t>0,1</t>
  </si>
  <si>
    <t>KSO:</t>
  </si>
  <si>
    <t/>
  </si>
  <si>
    <t>CC-CZ:</t>
  </si>
  <si>
    <t>1,01</t>
  </si>
  <si>
    <t>Místo:</t>
  </si>
  <si>
    <t xml:space="preserve"> </t>
  </si>
  <si>
    <t>Datum:</t>
  </si>
  <si>
    <t>9. 10. 2020</t>
  </si>
  <si>
    <t>1</t>
  </si>
  <si>
    <t>Zadavatel:</t>
  </si>
  <si>
    <t>IČ:</t>
  </si>
  <si>
    <t>DIČ:</t>
  </si>
  <si>
    <t>Uchazeč:</t>
  </si>
  <si>
    <t>Vyplň údaj</t>
  </si>
  <si>
    <t>True</t>
  </si>
  <si>
    <t>Projektant:</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</si>
  <si>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</si>
  <si>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</si>
  <si>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</si>
  <si>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</si>
  <si>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</si>
  <si>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</si>
  <si>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</si>
  <si>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</si>
  <si>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</si>
  <si>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</si>
  <si>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</si>
  <si>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</si>
  <si>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</si>
  <si>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</si>
  <si>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</si>
  <si>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</si>
  <si>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</si>
  <si>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</si>
  <si>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</si>
  <si>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</si>
  <si>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</si>
  <si>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</si>
  <si>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</si>
  <si>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</si>
  <si>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</si>
  <si>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</si>
  <si>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</si>
  <si>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</si>
  <si>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</si>
  <si>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</si>
  <si>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</si>
  <si>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</si>
  <si>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</si>
  <si>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</si>
  <si>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</si>
  <si>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</si>
  <si>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</si>
  <si>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</si>
  <si>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</si>
  <si>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</si>
  <si>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</si>
  <si>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</si>
  <si>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</si>
  <si>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SO 01 Rekonstrulce prostorů a objektů</t>
  </si>
  <si>
    <t>STA</t>
  </si>
  <si>
    <t>{db9b5539-7e30-4046-b3ca-21bb00ac6a66}</t>
  </si>
  <si>
    <t>2</t>
  </si>
  <si>
    <t>02</t>
  </si>
  <si>
    <t>SO 02 Demolice</t>
  </si>
  <si>
    <t>{5708377c-528e-4ca8-b5e4-42ac09155a2c}</t>
  </si>
  <si>
    <t>KRYCÍ LIST SOUPISU PRACÍ</t>
  </si>
  <si>
    <t>Objekt:</t>
  </si>
  <si>
    <t>01 - SO 01 Rekonstrulce prostorů a objektů</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</si>
  <si>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</si>
  <si>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</si>
  <si>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</si>
  <si>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</si>
  <si>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</si>
  <si>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</si>
  <si>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</si>
  <si>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</si>
  <si>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</si>
  <si>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</si>
  <si>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</si>
  <si>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</si>
  <si>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</si>
  <si>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</si>
  <si>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</si>
  <si>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</si>
  <si>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</si>
  <si>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</si>
  <si>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723 - Zdravotechnika - vnitřní plynovod</t>
  </si>
  <si>
    <t xml:space="preserve">    725 - Zdravotechnika - zařizovací předměty</t>
  </si>
  <si>
    <t xml:space="preserve">    726 - Zdravotechnika </t>
  </si>
  <si>
    <t xml:space="preserve">    729 - Záchytný systém</t>
  </si>
  <si>
    <t xml:space="preserve">    731 - Ústřední vytápění </t>
  </si>
  <si>
    <t xml:space="preserve">    741-1 - Elektroinstalece - dodávka</t>
  </si>
  <si>
    <t xml:space="preserve">    741-2 - Elektroinstalace - montáž</t>
  </si>
  <si>
    <t xml:space="preserve">    742-1 - Slaboproud dodávka</t>
  </si>
  <si>
    <t xml:space="preserve">    742-2 - Slaboproud - montáž</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</si>
  <si>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</si>
  <si>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</si>
  <si>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</si>
  <si>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</si>
  <si>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</si>
  <si>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</si>
  <si>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</si>
  <si>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</si>
  <si>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</si>
  <si>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</si>
  <si>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</si>
  <si>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HZS - Hodinové zúčtovací sazby</t>
  </si>
  <si>
    <t>VRN - Vedlejší rozpočtové náklady</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</si>
  <si>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</si>
  <si>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</si>
  <si>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</si>
  <si>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</si>
  <si>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</si>
  <si>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</si>
  <si>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</si>
  <si>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</si>
  <si>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</si>
  <si>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</si>
  <si>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</si>
  <si>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</si>
  <si>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</si>
  <si>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</si>
  <si>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</si>
  <si>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</si>
  <si>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</si>
  <si>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</si>
  <si>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</si>
  <si>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</si>
  <si>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113106123.R</t>
  </si>
  <si>
    <t>Rozebrání dlažeb ze zámkových dlaždic komunikací pro pěší ručně</t>
  </si>
  <si>
    <t>m2</t>
  </si>
  <si>
    <t>4</t>
  </si>
  <si>
    <t>2023892214</t>
  </si>
  <si>
    <t>PP</t>
  </si>
  <si>
    <t>Rozebrání dlažeb dřevěných</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</si>
  <si>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</si>
  <si>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</si>
  <si>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</si>
  <si>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"1. NP pasáž"16,50*2,90</t>
  </si>
  <si>
    <t>113107324</t>
  </si>
  <si>
    <t>Odstranění podkladu z kameniva drceného tl 400 mm strojně pl do 50 m2</t>
  </si>
  <si>
    <t>CS ÚRS 2020 01</t>
  </si>
  <si>
    <t>384853598</t>
  </si>
  <si>
    <t>Odstranění podkladů nebo krytů strojně plochy jednotlivě do 50 m2 s přemístěním hmot na skládku na vzdálenost do 3 m nebo s naložením na dopravní prostředek z kameniva hrubého drceného, o tl. vrstvy přes 300 do 400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</si>
  <si>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</si>
  <si>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(18,40+14,00)*1,50</t>
  </si>
  <si>
    <t>3</t>
  </si>
  <si>
    <t>113154365</t>
  </si>
  <si>
    <t>Frézování živičného krytu tl 200 mm pruh š 2 m pl do 10000 m2 s překážkami v trase</t>
  </si>
  <si>
    <t>727968764</t>
  </si>
  <si>
    <t>Frézování živičného podkladu nebo krytu s naložením na dopravní prostředek plochy přes 1 000 do 10 000 m2 s překážkami v trase pruhu šířky přes 1 m do 2 m, tloušťky vrstvy 200 mm</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</si>
  <si>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</si>
  <si>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122311101</t>
  </si>
  <si>
    <t>Odkopávky a prokopávky v hornině třídy těžitelnosti II, skupiny 4 ručně</t>
  </si>
  <si>
    <t>m3</t>
  </si>
  <si>
    <t>-1788327566</t>
  </si>
  <si>
    <t>Odkopávky a prokopávky ručně zapažené i nezapažené v hornině třídy těžitelnosti II skupiny 4</t>
  </si>
  <si>
    <t xml:space="preserve">Poznámka k souboru cen:_x000D_
1. Ceny lze použít pro jakékoliv množství odkopané zeminy._x000D_
2. V cenách jsou započteny i náklady na přehození výkopku na vzdálenost do 3 m nebo naložení na dopravní prostředek._x000D_
</t>
  </si>
  <si>
    <t>"1.NP pasáž"16,50*2,90*0,15</t>
  </si>
  <si>
    <t>5</t>
  </si>
  <si>
    <t>122351104</t>
  </si>
  <si>
    <t>Odkopávky a prokopávky nezapažené v hornině třídy těžitelnosti II, skupiny 4 objem do 500 m3 strojně</t>
  </si>
  <si>
    <t>1317478166</t>
  </si>
  <si>
    <t>Odkopávky a prokopávky nezapažené strojně v hornině třídy těžitelnosti II skupiny 4 přes 100 do 500 m3</t>
  </si>
  <si>
    <t xml:space="preserve">Poznámka k souboru cen:_x000D_
1. V cenách jsou započteny i náklady na přehození výkopku na vzdálenost do 3 m nebo naložení na dopravní prostředek._x000D_
</t>
  </si>
  <si>
    <t>odkopávka na úroveň -0,47 (pr. vykopávka 70 cm)</t>
  </si>
  <si>
    <t>19,00*(7,00+5,90)/2*0,70</t>
  </si>
  <si>
    <t>16,80*(3,90+6,30)/2*0,70</t>
  </si>
  <si>
    <t>1,04*1,50*0,70</t>
  </si>
  <si>
    <t>kolem objektu</t>
  </si>
  <si>
    <t>pr. šířka odkopání  (0,50+1,50)/2=1 m</t>
  </si>
  <si>
    <t>(18,40+14,00)*1,00*3,00</t>
  </si>
  <si>
    <t>Součet</t>
  </si>
  <si>
    <t>6</t>
  </si>
  <si>
    <t>132351102</t>
  </si>
  <si>
    <t>Hloubení rýh nezapažených  š do 800 mm v hornině třídy těžitelnosti II, skupiny 4 objem do 50 m3 strojně</t>
  </si>
  <si>
    <t>960499402</t>
  </si>
  <si>
    <t>Hloubení nezapažených rýh šířky do 800 mm strojně s urovnáním dna do předepsaného profilu a spádu v hornině třídy těžitelnosti II skupiny 4 přes 20 do 50 m3</t>
  </si>
  <si>
    <t xml:space="preserve">Poznámka k souboru cen:_x000D_
1. V cenách jsou započteny i náklady na přehození výkopku na přilehlém terénu na vzdálenost do 3 m od podélné osy rýhy nebo naložení na dopravní prostředek._x000D_
</t>
  </si>
  <si>
    <t>"obvod"1,30*0,60*0,73+1,38*0,65*0,73+13,38*0,65*0,73+0,65*1,065*0,73+2,165*0,80*0,73+6,93*0,80*0,73+0,80*0,60*0,73+2,365*0,70*0,73</t>
  </si>
  <si>
    <t>"uvnitř"(13,10+1,50+3,60)*0,60*0,73+1,965*0,30*0,73+18,10*0,60*0,73</t>
  </si>
  <si>
    <t>7</t>
  </si>
  <si>
    <t>132351251</t>
  </si>
  <si>
    <t>Hloubení rýh nezapažených š do 2000 mm v hornině třídy těžitelnosti II, skupiny 4 objem do 20 m3 strojně</t>
  </si>
  <si>
    <t>-983257381</t>
  </si>
  <si>
    <t>Hloubení nezapažených rýh šířky přes 800 do 2 000 mm strojně s urovnáním dna do předepsaného profilu a spádu v hornině třídy těžitelnosti II skupiny 4 do 20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</si>
  <si>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</si>
  <si>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0,90*0,90*0,73*4</t>
  </si>
  <si>
    <t>8</t>
  </si>
  <si>
    <t>162211321</t>
  </si>
  <si>
    <t>Vodorovné přemístění výkopku z horniny třídy těžitelnosti II, skupiny 4 a 5 stavebním kolečkem do 10 m</t>
  </si>
  <si>
    <t>-1132576499</t>
  </si>
  <si>
    <t>Vodorovné přemístění výkopku nebo sypaniny stavebním kolečkem s naložením a vyprázdněním kolečka na hromady nebo do dopravního prostředku na vzdálenost do 10 m z horniny třídy těžitelnosti II, skupiny 4 a 5</t>
  </si>
  <si>
    <t>7,18</t>
  </si>
  <si>
    <t>9</t>
  </si>
  <si>
    <t>162211329</t>
  </si>
  <si>
    <t>Příplatek k vodorovnému přemístění výkopku z horniny třídy těžitelnosti II, skupiny 4 a 5 stavebním kolečkem ZKD 10 m</t>
  </si>
  <si>
    <t>599568220</t>
  </si>
  <si>
    <t>Vodorovné přemístění výkopku nebo sypaniny stavebním kolečkem s naložením a vyprázdněním kolečka na hromady nebo do dopravního prostředku na vzdálenost do 10 m Příplatek k ceně za každých dalších 10 m</t>
  </si>
  <si>
    <t>10</t>
  </si>
  <si>
    <t>162751137</t>
  </si>
  <si>
    <t>Vodorovné přemístění do 10000 m výkopku/sypaniny z horniny třídy těžitelnosti II, skupiny 4 a 5</t>
  </si>
  <si>
    <t>-377032471</t>
  </si>
  <si>
    <t>Vodorovné přemístění výkopku nebo sypaniny po suchu na obvyklém dopravním prostředku, bez naložení výkopku, avšak se složením bez rozhrnutí z horniny třídy těžitelnosti II na vzdálenost skupiny 4 a 5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</si>
  <si>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</si>
  <si>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244,06+31,28+2,37+7,18</t>
  </si>
  <si>
    <t>11</t>
  </si>
  <si>
    <t>167151102</t>
  </si>
  <si>
    <t>Nakládání výkopku z hornin třídy těžitelnosti II, skupiny 4 a 5 do 100 m3</t>
  </si>
  <si>
    <t>-1602141155</t>
  </si>
  <si>
    <t>Nakládání, skládání a překládání neulehlého výkopku nebo sypaniny strojně nakládání, množství do 100 m3, z horniny třídy těžitelnosti II, skupiny 4 a 5</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</si>
  <si>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</si>
  <si>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12</t>
  </si>
  <si>
    <t>171201221</t>
  </si>
  <si>
    <t>Poplatek za uložení na skládce (skládkovné) zeminy a kamení kód odpadu 17 05 04</t>
  </si>
  <si>
    <t>t</t>
  </si>
  <si>
    <t>483693217</t>
  </si>
  <si>
    <t>Poplatek za uložení stavebního odpadu na skládce (skládkovné) zeminy a kamení zatříděného do Katalogu odpadů pod kódem 17 05 04</t>
  </si>
  <si>
    <t xml:space="preserve">Poznámka k souboru cen:_x000D_
1. Ceny uvedené v souboru cen je doporučeno opravit podle aktuálních cen místně příslušné skládky._x000D_
2. V cenách je započítán poplatek za ukládání odpadu dle zákona 185/2001 Sb._x000D_
</t>
  </si>
  <si>
    <t>284,89*1,800</t>
  </si>
  <si>
    <t>13</t>
  </si>
  <si>
    <t>171251201</t>
  </si>
  <si>
    <t>Uložení sypaniny na skládky nebo meziskládky</t>
  </si>
  <si>
    <t>2115324509</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</si>
  <si>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</si>
  <si>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</si>
  <si>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284,89</t>
  </si>
  <si>
    <t>14</t>
  </si>
  <si>
    <t>175151201</t>
  </si>
  <si>
    <t>Obsypání objektu nad přilehlým původním terénem sypaninou bez prohození, uloženou do 3 m strojně</t>
  </si>
  <si>
    <t>102445959</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</si>
  <si>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</si>
  <si>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tyto se oceňují ve specifikaci._x000D_
6. V cenách nejsou zahrnuty náklady na prohození sypaniny, tyto náklady se oceňují položkou 17511-1109 Příplatek za prohození sypaniny._x000D_
</t>
  </si>
  <si>
    <t>pr. šířka obsypání (0,50+1,50)/2=1 m</t>
  </si>
  <si>
    <t>M</t>
  </si>
  <si>
    <t>58331200</t>
  </si>
  <si>
    <t>štěrkopísek netříděný zásypový</t>
  </si>
  <si>
    <t>-1725692419</t>
  </si>
  <si>
    <t>97,2*2 'Přepočtené koeficientem množství</t>
  </si>
  <si>
    <t>16</t>
  </si>
  <si>
    <t>181951114</t>
  </si>
  <si>
    <t>Úprava pláně v hornině třídy těžitelnosti II, skupiny 4 a 5 se zhutněním</t>
  </si>
  <si>
    <t>119644274</t>
  </si>
  <si>
    <t>Úprava pláně vyrovnáním výškových rozdílů strojně v hornině třídy těžitelnosti II, skupiny 4 a 5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</si>
  <si>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</si>
  <si>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"podlaha P5"96,00</t>
  </si>
  <si>
    <t>Zakládání</t>
  </si>
  <si>
    <t>17</t>
  </si>
  <si>
    <t>213141132</t>
  </si>
  <si>
    <t>Zřízení vrstvy z geotextilie ve sklonu do 1:1 š do 6 m</t>
  </si>
  <si>
    <t>1449483787</t>
  </si>
  <si>
    <t>Zřízení vrstvy z geotextilie filtrační, separační, odvodňovací, ochranné, výztužné nebo protierozní ve sklonu přes 1:2 do 1:1, šířky přes 3 do 6 m</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</si>
  <si>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</si>
  <si>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skladba Z2</t>
  </si>
  <si>
    <t>(1,125+1,295+13,465+8,74+1,615+3,215)*2,50</t>
  </si>
  <si>
    <t>18</t>
  </si>
  <si>
    <t>69311035</t>
  </si>
  <si>
    <t>geotextilie tkaná separační, filtrační, výztužná PP pevnost v tahu 30kN/m</t>
  </si>
  <si>
    <t>2131148920</t>
  </si>
  <si>
    <t>73,64*1,15 'Přepočtené koeficientem množství</t>
  </si>
  <si>
    <t>19</t>
  </si>
  <si>
    <t>273321411</t>
  </si>
  <si>
    <t>Základové desky ze ŽB bez zvýšených nároků na prostředí tř. C 20/25</t>
  </si>
  <si>
    <t>1967941810</t>
  </si>
  <si>
    <t>Základy z betonu železového (bez výztuže) desky z betonu bez zvláštních nároků na prostředí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</si>
  <si>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</si>
  <si>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9,694*(3,945+2,90)/2*0,15</t>
  </si>
  <si>
    <t>18,10*2,94*0,15</t>
  </si>
  <si>
    <t>14,63*(3,19+5,15)/2*0,15+1,98*1,50*0,15</t>
  </si>
  <si>
    <t>20</t>
  </si>
  <si>
    <t>273351121</t>
  </si>
  <si>
    <t>Zřízení bednění základových desek</t>
  </si>
  <si>
    <t>1794222378</t>
  </si>
  <si>
    <t>Bednění základů desek zřízení</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</si>
  <si>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</si>
  <si>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(11,975+13,45+1,965+1,38+1,04)*0,15</t>
  </si>
  <si>
    <t>273351122</t>
  </si>
  <si>
    <t>Odstranění bednění základových desek</t>
  </si>
  <si>
    <t>-1338741303</t>
  </si>
  <si>
    <t>Bednění základů desek odstranění</t>
  </si>
  <si>
    <t>4,47</t>
  </si>
  <si>
    <t>22</t>
  </si>
  <si>
    <t>273362021</t>
  </si>
  <si>
    <t>Výztuž základových desek svařovanými sítěmi Kari</t>
  </si>
  <si>
    <t>-983416511</t>
  </si>
  <si>
    <t>Výztuž základů desek ze svařovaných sítí z drátů typu KARI</t>
  </si>
  <si>
    <t xml:space="preserve">Poznámka k souboru cen:_x000D_
1. Ceny platí pro desky rovné, s náběhy, hřibové nebo upnuté do žeber včetně výztuže těchto žeber._x000D_
</t>
  </si>
  <si>
    <t>22,56/0,15*0,0038*1,20</t>
  </si>
  <si>
    <t>23</t>
  </si>
  <si>
    <t>274313811</t>
  </si>
  <si>
    <t>Základové pásy z betonu tř. C 25/30</t>
  </si>
  <si>
    <t>1263340772</t>
  </si>
  <si>
    <t>Základy z betonu prostého pasy betonu kamenem neprokládaného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</si>
  <si>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</si>
  <si>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"obvod"1,30*0,60*0,83+1,38*0,65*0,83+13,38*0,65*0,83+0,65*1,065*0,83+2,165*0,80*0,83+6,93*0,80*0,83+0,80*0,60*0,83+2,365*0,70*0,83</t>
  </si>
  <si>
    <t>"uvnitř"(13,10+1,50+3,60)*0,60*0,83+1,965*0,30*0,83+18,10*0,60*0,83</t>
  </si>
  <si>
    <t>24</t>
  </si>
  <si>
    <t>274351121</t>
  </si>
  <si>
    <t>Zřízení bednění základových pasů rovného</t>
  </si>
  <si>
    <t>1143787887</t>
  </si>
  <si>
    <t>Bednění základů pasů rovné zřízení</t>
  </si>
  <si>
    <t>"obvod"(1,30+1,38+13,38+0,65+2,165+6,93+0,80+2,365)*0,20*2</t>
  </si>
  <si>
    <t>"uvnitř"(13,10+1,50+3,60+1,965+18,10)*0,20*2</t>
  </si>
  <si>
    <t>25</t>
  </si>
  <si>
    <t>274351122</t>
  </si>
  <si>
    <t>Odstranění bednění základových pasů rovného</t>
  </si>
  <si>
    <t>-52862468</t>
  </si>
  <si>
    <t>Bednění základů pasů rovné odstranění</t>
  </si>
  <si>
    <t>26,90</t>
  </si>
  <si>
    <t>26</t>
  </si>
  <si>
    <t>275313811</t>
  </si>
  <si>
    <t>Základové patky z betonu tř. C 25/30</t>
  </si>
  <si>
    <t>-1429208751</t>
  </si>
  <si>
    <t>Základy z betonu prostého patky a bloky z betonu kamenem neprokládaného tř. C 25/30</t>
  </si>
  <si>
    <t>27</t>
  </si>
  <si>
    <t>275351121</t>
  </si>
  <si>
    <t>Zřízení bednění základových patek</t>
  </si>
  <si>
    <t>-669586654</t>
  </si>
  <si>
    <t>Bednění základů patek zřízení</t>
  </si>
  <si>
    <t>0,90*4*0,20*4</t>
  </si>
  <si>
    <t>28</t>
  </si>
  <si>
    <t>275351122</t>
  </si>
  <si>
    <t>Odstranění bednění základových patek</t>
  </si>
  <si>
    <t>208271869</t>
  </si>
  <si>
    <t>Bednění základů patek odstranění</t>
  </si>
  <si>
    <t>2,88</t>
  </si>
  <si>
    <t>29</t>
  </si>
  <si>
    <t>279113154</t>
  </si>
  <si>
    <t>Základová zeď tl do 300 mm z tvárnic ztraceného bednění včetně výplně z betonu tř. C 25/30</t>
  </si>
  <si>
    <t>-2071639127</t>
  </si>
  <si>
    <t>Základové zdi z tvárnic ztraceného bednění včetně výplně z betonu bez zvláštních nároků na vliv prostředí třídy C 25/30, tloušťky zdiva přes 250 do 300 mm</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</si>
  <si>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</si>
  <si>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opěrka</t>
  </si>
  <si>
    <t>(7,83+1,515)*2,75</t>
  </si>
  <si>
    <t>30</t>
  </si>
  <si>
    <t>279113155</t>
  </si>
  <si>
    <t>Základová zeď tl do 400 mm z tvárnic ztraceného bednění včetně výplně z betonu tř. C 25/30</t>
  </si>
  <si>
    <t>-38872739</t>
  </si>
  <si>
    <t>Základové zdi z tvárnic ztraceného bednění včetně výplně z betonu bez zvláštních nároků na vliv prostředí třídy C 25/30, tloušťky zdiva přes 300 do 400 mm</t>
  </si>
  <si>
    <t>1.NP</t>
  </si>
  <si>
    <t>(1,105+1,295+13,465)*2,50</t>
  </si>
  <si>
    <t>31</t>
  </si>
  <si>
    <t>279113156</t>
  </si>
  <si>
    <t>Základová zeď tl do 500 mm z tvárnic ztraceného bednění včetně výplně z betonu tř. C 25/30</t>
  </si>
  <si>
    <t>1030687260</t>
  </si>
  <si>
    <t>Základové zdi z tvárnic ztraceného bednění včetně výplně z betonu bez zvláštních nároků na vliv prostředí třídy C 25/30, tloušťky zdiva přes 400 do 500 mm</t>
  </si>
  <si>
    <t>(3,77+1,50+13,04)*1,00</t>
  </si>
  <si>
    <t>32</t>
  </si>
  <si>
    <t>279361821</t>
  </si>
  <si>
    <t>Výztuž základových zdí nosných betonářskou ocelí 10 505</t>
  </si>
  <si>
    <t>-685491399</t>
  </si>
  <si>
    <t>Výztuž základových zdí nosných svislých nebo odkloněných od svislice, rovinných nebo oblých, deskových nebo žebrových, včetně výztuže jejich žeber z betonářské oceli 10 505 (R) nebo BSt 500</t>
  </si>
  <si>
    <t>"BD 30"25,70*0,30*20,00*0,001</t>
  </si>
  <si>
    <t>"BD40"39,66*20,00*0,001</t>
  </si>
  <si>
    <t>"BD 50"18,31*0,50*20,00*0,001</t>
  </si>
  <si>
    <t>Svislé a kompletní konstrukce</t>
  </si>
  <si>
    <t>33</t>
  </si>
  <si>
    <t>310279842</t>
  </si>
  <si>
    <t>Zazdívka otvorů pl do 4 m2 ve zdivu nadzákladovém z nepálených tvárnic tl do 300 mm</t>
  </si>
  <si>
    <t>1199247858</t>
  </si>
  <si>
    <t>Zazdívka otvorů ve zdivu nadzákladovém nepálenými tvárnicemi plochy přes 1 m2 do 4 m2 , ve zdi tl. do 300 mm</t>
  </si>
  <si>
    <t>1.NP u výlevky</t>
  </si>
  <si>
    <t>0,88*0,30*3,60</t>
  </si>
  <si>
    <t>0,48*0,30*3,60</t>
  </si>
  <si>
    <t>0,87*0,32*4,00</t>
  </si>
  <si>
    <t>34</t>
  </si>
  <si>
    <t>311231126</t>
  </si>
  <si>
    <t>Zdivo nosné z cihel dl 290 mm P20 až 25 na MC 10</t>
  </si>
  <si>
    <t>352721239</t>
  </si>
  <si>
    <t>Zdivo z cihel pálených nosné z cihel plných dl. 290 mm P 20 až 25, na maltu MC-5 nebo MC-10</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</si>
  <si>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</si>
  <si>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0,83*0,25*3,20+1,00*0,35*3,20*2</t>
  </si>
  <si>
    <t>2.NP</t>
  </si>
  <si>
    <t>(0,90+0,60)*0,35*3,12</t>
  </si>
  <si>
    <t>35</t>
  </si>
  <si>
    <t>31127203.R</t>
  </si>
  <si>
    <t>Zdivo z tepelně izolačních tvárnic Multipor</t>
  </si>
  <si>
    <t>-275651234</t>
  </si>
  <si>
    <t>(3,545+4,30+5,90+6,70)*3,20</t>
  </si>
  <si>
    <t>36</t>
  </si>
  <si>
    <t>311272031</t>
  </si>
  <si>
    <t>Zdivo z pórobetonových tvárnic hladkých přes P2 do P4 přes 450 do 600 kg/m3 na tenkovrstvou maltu tl 200 mm</t>
  </si>
  <si>
    <t>1465526415</t>
  </si>
  <si>
    <t>Zdivo z pórobetonových tvárnic na tenké maltové lože, tl. zdiva 200 mm pevnost tvárnic přes P2 do P4, objemová hmotnost přes 450 do 600 kg/m3 hladkých</t>
  </si>
  <si>
    <t>"terasa"8,855*1,25</t>
  </si>
  <si>
    <t>37</t>
  </si>
  <si>
    <t>311272211</t>
  </si>
  <si>
    <t>Zdivo z pórobetonových tvárnic hladkých do P2 do 450 kg/m3 na tenkovrstvou maltu tl 300 mm</t>
  </si>
  <si>
    <t>280040376</t>
  </si>
  <si>
    <t>Zdivo z pórobetonových tvárnic na tenké maltové lože, tl. zdiva 300 mm pevnost tvárnic do P2, objemová hmotnost do 450 kg/m3 hladkých</t>
  </si>
  <si>
    <t>2,355*3,20</t>
  </si>
  <si>
    <t>38</t>
  </si>
  <si>
    <t>311273111</t>
  </si>
  <si>
    <t>Zdivo tepelněizolační z pórobetových tvárnic do P2 do 400kg/m3 U přes 0,18 do 0,22, tl zdiva 375 mm</t>
  </si>
  <si>
    <t>1201052827</t>
  </si>
  <si>
    <t>Zdivo tepelněizolační z pórobetonových tvárnic na tenkovrstvou maltu, pevnost tvárnic do P2, objemová hmotnost do 400kg/m3,součinitel prostupu tepla U přes 0,18 do 0,22, tl. zdiva 375 mm</t>
  </si>
  <si>
    <t xml:space="preserve">Poznámka k souboru cen:_x000D_
1. Jednotka U (W/m2K) - součinitel prostupu tepla udává tepelně izolační vlastnosti neomítnutého zdiva při praktické vlhkosti._x000D_
</t>
  </si>
  <si>
    <t>4,20*3,12</t>
  </si>
  <si>
    <t>39</t>
  </si>
  <si>
    <t>311273131</t>
  </si>
  <si>
    <t>Zdivo tepelněizolační z pórobetových tvárnic do P2 do 400kg/m3 U přes 0,14 do 0,18, tl zdiva 500 mm</t>
  </si>
  <si>
    <t>1962738350</t>
  </si>
  <si>
    <t>Zdivo tepelněizolační z pórobetonových tvárnic na tenkovrstvou maltu, pevnost tvárnic do P2, objemová hmotnost do 400kg/m3,součinitel prostupu tepla U přes 0,14 do 0,18, tl. zdiva 500 mm</t>
  </si>
  <si>
    <t>(13,04+1,50+3,77+18,10+2,49)*3,20-(1,10*2,75*2+5,75*2,75+3,54*2,75)</t>
  </si>
  <si>
    <t>(1,125+1,295+13,465+8,74+1,515+2,20+0,50+3,525+5,80+6,20)*3,12-(1,50*2,775+1,50*2,595)</t>
  </si>
  <si>
    <t>atika</t>
  </si>
  <si>
    <t>(1,125+1,295+13,465+8,74+1,515+2,20+0,50+3,525+5,80+6,20)*0,50</t>
  </si>
  <si>
    <t>40</t>
  </si>
  <si>
    <t>312101212</t>
  </si>
  <si>
    <t>Vytvoření prostupů do 0,05 m2 ve zdech výplňových osazením vložek z trub, dílců, tvarovek</t>
  </si>
  <si>
    <t>m</t>
  </si>
  <si>
    <t>-2017427559</t>
  </si>
  <si>
    <t>Vytvoření prostupů nebo suchých kanálků v betonových zdech výplňových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0,02 do 0,05 m2</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</si>
  <si>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3._x000D_
2. Dodávka vložek předepsaných projektem se oceňuje ve specifikaci._x000D_
3. Ztratné lze stanovit ve výši 1 %._x000D_
</t>
  </si>
  <si>
    <t>prostupy ve stropě</t>
  </si>
  <si>
    <t>"nad 1,NP"3*0,20</t>
  </si>
  <si>
    <t>"nad 2.NP"6*0,20</t>
  </si>
  <si>
    <t>41</t>
  </si>
  <si>
    <t>28611107</t>
  </si>
  <si>
    <t>trubka kanalizační PVC-U 200x6,9x6000mm SN12</t>
  </si>
  <si>
    <t>-88333050</t>
  </si>
  <si>
    <t>42</t>
  </si>
  <si>
    <t>317142422</t>
  </si>
  <si>
    <t>Překlad nenosný pórobetonový š 100 mm v do 250 mm na tenkovrstvou maltu dl do 1250 mm</t>
  </si>
  <si>
    <t>kus</t>
  </si>
  <si>
    <t>-2086186680</t>
  </si>
  <si>
    <t>Překlady nenosné z pórobetonu osazené do tenkého maltového lože, výšky do 250 mm, šířky překladu 100 mm, délky překladu přes 1000 do 1250 mm</t>
  </si>
  <si>
    <t xml:space="preserve">Poznámka k souboru cen:_x000D_
1. V cenách jsou započteny náklady na dodání a uložení překladu, včetně podmazání ložné plochy tenkovrstvou maltou._x000D_
</t>
  </si>
  <si>
    <t>1+1+1+1+1+1+1+1</t>
  </si>
  <si>
    <t>43</t>
  </si>
  <si>
    <t>317234410</t>
  </si>
  <si>
    <t>Vyzdívka mezi nosníky z cihel pálených na MC</t>
  </si>
  <si>
    <t>1181274209</t>
  </si>
  <si>
    <t>Vyzdívka mezi nosníky cihlami pálenými na maltu cementovou</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</si>
  <si>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</si>
  <si>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1,75*0,70*0,16</t>
  </si>
  <si>
    <t>44</t>
  </si>
  <si>
    <t>330321410</t>
  </si>
  <si>
    <t>Sloupy nebo pilíře ze ŽB tř. C 25/30 bez výztuže</t>
  </si>
  <si>
    <t>-156447637</t>
  </si>
  <si>
    <t>Sloupy, pilíře, táhla, rámové stojky, vzpěry z betonu železového (bez výztuže) bez zvláštních nároků na vliv prostředí tř. C 25/30</t>
  </si>
  <si>
    <t xml:space="preserve">Poznámka k souboru cen:_x000D_
1. V cenách pro pohledový beton jsou započteny i náklady na pečlivé hutnění zejména při líci konstrukce pro docílení neporušeného maltového povrchu bez vzhledových kazů._x000D_
</t>
  </si>
  <si>
    <t>0,30*0,30*3,20*4</t>
  </si>
  <si>
    <t>45</t>
  </si>
  <si>
    <t>331351121</t>
  </si>
  <si>
    <t>Zřízení bednění čtyřúhelníkových sloupů v do 4 m průřezu do 0,16 m2</t>
  </si>
  <si>
    <t>-742156768</t>
  </si>
  <si>
    <t>Bednění hranatých sloupů a pilířů včetně vzepření průřezu pravoúhlého čtyřúhelníka výšky do 4 m, průřezu přes 0,08 do 0,16 m2 zřízení</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</si>
  <si>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</si>
  <si>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0,30*4*3,20*4</t>
  </si>
  <si>
    <t>46</t>
  </si>
  <si>
    <t>331351122</t>
  </si>
  <si>
    <t>Odstranění bednění čtyřúhelníkových sloupů v do 4 m průřezu do 0,16 m2</t>
  </si>
  <si>
    <t>-1047900101</t>
  </si>
  <si>
    <t>Bednění hranatých sloupů a pilířů včetně vzepření průřezu pravoúhlého čtyřúhelníka výšky do 4 m, průřezu přes 0,08 do 0,16 m2 odstranění</t>
  </si>
  <si>
    <t>15,36</t>
  </si>
  <si>
    <t>47</t>
  </si>
  <si>
    <t>331361821</t>
  </si>
  <si>
    <t>Výztuž sloupů hranatých betonářskou ocelí 10 505</t>
  </si>
  <si>
    <t>-309153572</t>
  </si>
  <si>
    <t>Výztuž sloupů, pilířů, rámových stojek, táhel nebo vzpěr hranatých svislých nebo šikmých (odkloněných) z betonářské oceli 10 505 (R) nebo BSt 500</t>
  </si>
  <si>
    <t>0,30*0,30*3,20*4*120,00*0,001</t>
  </si>
  <si>
    <t>48</t>
  </si>
  <si>
    <t>342272205</t>
  </si>
  <si>
    <t>Příčka z pórobetonových hladkých tvárnic na tenkovrstvou maltu tl 50 mm</t>
  </si>
  <si>
    <t>1200681912</t>
  </si>
  <si>
    <t>Příčky z pórobetonových tvárnic hladkých na tenké maltové lože objemová hmotnost do 500 kg/m3, tloušťka příčky 50 mm</t>
  </si>
  <si>
    <t>1.NP u ŽB pilířů</t>
  </si>
  <si>
    <t>0,20*2*3,20*3+0,20*3,20</t>
  </si>
  <si>
    <t>49</t>
  </si>
  <si>
    <t>342272225</t>
  </si>
  <si>
    <t>Příčka z pórobetonových hladkých tvárnic na tenkovrstvou maltu tl 100 mm</t>
  </si>
  <si>
    <t>-1577668374</t>
  </si>
  <si>
    <t>Příčky z pórobetonových tvárnic hladkých na tenké maltové lože objemová hmotnost do 500 kg/m3, tloušťka příčky 100 mm</t>
  </si>
  <si>
    <t>"1.NP dozdívka stáv. část"2,90*3,60</t>
  </si>
  <si>
    <t>"1.NP noví část"(1,77+0,60+2,225+2,25+0,60+2,15*2+4,50+1,87+1,75*2+1,10)*3,20-(0,80*2,10*3+0,90*2,10*2+0,70*2,10)</t>
  </si>
  <si>
    <t>Mezisoučet</t>
  </si>
  <si>
    <t>50</t>
  </si>
  <si>
    <t>342272245</t>
  </si>
  <si>
    <t>Příčka z pórobetonových hladkých tvárnic na tenkovrstvou maltu tl 150 mm</t>
  </si>
  <si>
    <t>786618457</t>
  </si>
  <si>
    <t>Příčky z pórobetonových tvárnic hladkých na tenké maltové lože objemová hmotnost do 500 kg/m3, tloušťka příčky 150 mm</t>
  </si>
  <si>
    <t>1,00*3,20*2</t>
  </si>
  <si>
    <t>2,03*3,60</t>
  </si>
  <si>
    <t>3,57*4,00</t>
  </si>
  <si>
    <t>51</t>
  </si>
  <si>
    <t>342291111</t>
  </si>
  <si>
    <t>Ukotvení příček montážní polyuretanovou pěnou tl příčky do 100 mm</t>
  </si>
  <si>
    <t>1714746916</t>
  </si>
  <si>
    <t>Ukotvení příček polyuretanovou pěnou, tl. příčky do 100 mm</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</si>
  <si>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</si>
  <si>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"1.NP dozdívka stáv. část"2,90</t>
  </si>
  <si>
    <t>"1.NP nová část"(1,77+0,60+2,225+2,25+0,60+2,15*2+4,50+1,87+1,75*2+1,10)</t>
  </si>
  <si>
    <t>52</t>
  </si>
  <si>
    <t>342291112</t>
  </si>
  <si>
    <t>Ukotvení příček montážní polyuretanovou pěnou tl příčky přes 100 mm</t>
  </si>
  <si>
    <t>-1019073361</t>
  </si>
  <si>
    <t>Ukotvení příček polyuretanovou pěnou, tl. příčky přes 100 mm</t>
  </si>
  <si>
    <t>1,00+2,03+3,57</t>
  </si>
  <si>
    <t>53</t>
  </si>
  <si>
    <t>342291121</t>
  </si>
  <si>
    <t>Ukotvení příček k cihelným konstrukcím plochými kotvami</t>
  </si>
  <si>
    <t>-1997665959</t>
  </si>
  <si>
    <t>Ukotvení příček plochými kotvami, do konstrukce cihelné</t>
  </si>
  <si>
    <t>1NP</t>
  </si>
  <si>
    <t>3,60*2+4,00*2+3,20*9</t>
  </si>
  <si>
    <t>54</t>
  </si>
  <si>
    <t>346244381</t>
  </si>
  <si>
    <t>Plentování jednostranné v do 200 mm válcovaných nosníků cihlami</t>
  </si>
  <si>
    <t>-992129637</t>
  </si>
  <si>
    <t>Plentování ocelových válcovaných nosníků jednostranné cihlami na maltu, výška stojiny do 200 mm</t>
  </si>
  <si>
    <t>"u schodiště"1,70*0,16*0,70</t>
  </si>
  <si>
    <t>55</t>
  </si>
  <si>
    <t>348181116</t>
  </si>
  <si>
    <t>Montáž dřevěného oplocení z dílců výšky přes 1,5 do 2,0 m</t>
  </si>
  <si>
    <t>345264933</t>
  </si>
  <si>
    <t>Montáž oplocení z dílců dřevěných na předem osazené sloupky, výšky přes 1,5 do 2,0 m</t>
  </si>
  <si>
    <t xml:space="preserve">Poznámka k souboru cen:_x000D_
1. V cenách nejsou započteny náklady na dodávku dílců, tyto se oceňují ve specifikaci._x000D_
</t>
  </si>
  <si>
    <t>"oplocení na terase"8,885</t>
  </si>
  <si>
    <t>56</t>
  </si>
  <si>
    <t>605100</t>
  </si>
  <si>
    <t>1496991066</t>
  </si>
  <si>
    <t>Dodávka dřevěného oplocení váška 1700 mm včetně povrchové úpravy</t>
  </si>
  <si>
    <t>Vodorovné konstrukce</t>
  </si>
  <si>
    <t>57</t>
  </si>
  <si>
    <t>411321414</t>
  </si>
  <si>
    <t>Stropy deskové ze ŽB tř. C 25/30</t>
  </si>
  <si>
    <t>-1451383382</t>
  </si>
  <si>
    <t>Stropy z betonu železového (bez výztuže) stropů deskových, plochých střech, desek balkonových, desek hřibových stropů včetně hlavic hřibových sloupů tř. C 25/30</t>
  </si>
  <si>
    <t xml:space="preserve">Poznámka k souboru cen:_x000D_
1. V cenách pohledového betonu 411 35-4 a 411 35-5 jsou započteny i náklady na pečlivé hutnění zejména při líci konstrukce pro docílení neporušeného maltového povrchu bez vzhledových kazů._x000D_
</t>
  </si>
  <si>
    <t>nad 1.NP</t>
  </si>
  <si>
    <t>"deska D1"7,60*(10,90+11,80)/2*0,20+3,20*1,515*0,20</t>
  </si>
  <si>
    <t>"deska D2"9,00*(3,90+3,40)/2*0,20</t>
  </si>
  <si>
    <t>"deska D3"7,00*(3,30+4,40)/2*0,20+1,20*1,61*0,20</t>
  </si>
  <si>
    <t>nad 2.NP</t>
  </si>
  <si>
    <t>"deska D4"7,50*6,80*0,20+3,10*1,60*0,20</t>
  </si>
  <si>
    <t>"deska D5"14,60*(3,40+5,40)/2*0,20+1,152*1,315*0,20</t>
  </si>
  <si>
    <t>58</t>
  </si>
  <si>
    <t>411351011</t>
  </si>
  <si>
    <t>Zřízení bednění stropů deskových tl do 25 cm bez podpěrné kce</t>
  </si>
  <si>
    <t>725015281</t>
  </si>
  <si>
    <t>Bednění stropních konstrukcí - bez podpěrné konstrukce desek tloušťky stropní desky přes 5 do 25 cm zřízení</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</si>
  <si>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</si>
  <si>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"deska D1"7,60*(10,90+11,80)/2+3,20*1,515</t>
  </si>
  <si>
    <t>"deska D2"9,00*(3,90+3,40)/2</t>
  </si>
  <si>
    <t>"deska D3"7,00*(3,30+4,40)/2+1,20*1,61</t>
  </si>
  <si>
    <t>"deska D4"7,50*6,80+3,10*1,60</t>
  </si>
  <si>
    <t>"deska D5"14,60*(3,40+5,40)/2+1,152*1,315</t>
  </si>
  <si>
    <t>59</t>
  </si>
  <si>
    <t>411351012</t>
  </si>
  <si>
    <t>Odstranění bednění stropů deskových tl do 25 cm bez podpěrné kce</t>
  </si>
  <si>
    <t>1382969326</t>
  </si>
  <si>
    <t>Bednění stropních konstrukcí - bez podpěrné konstrukce desek tloušťky stropní desky přes 5 do 25 cm odstranění</t>
  </si>
  <si>
    <t>60</t>
  </si>
  <si>
    <t>411354313</t>
  </si>
  <si>
    <t>Zřízení podpěrné konstrukce stropů výšky do 4 m tl do 25 cm</t>
  </si>
  <si>
    <t>-2000617141</t>
  </si>
  <si>
    <t>Podpěrná konstrukce stropů - desek, kleneb a skořepin výška podepření do 4 m tloušťka stropu přes 15 do 25 cm zřízení</t>
  </si>
  <si>
    <t xml:space="preserve">Poznámka k souboru cen:_x000D_
1. Podepření větších výšek než 6 m se oceňuje individuálně._x000D_
</t>
  </si>
  <si>
    <t>61</t>
  </si>
  <si>
    <t>411354314</t>
  </si>
  <si>
    <t>Odstranění podpěrné konstrukce stropů výšky do 4 m tl do 25 cm</t>
  </si>
  <si>
    <t>-574031822</t>
  </si>
  <si>
    <t>Podpěrná konstrukce stropů - desek, kleneb a skořepin výška podepření do 4 m tloušťka stropu přes 15 do 25 cm odstranění</t>
  </si>
  <si>
    <t>62</t>
  </si>
  <si>
    <t>411361821</t>
  </si>
  <si>
    <t>Výztuž stropů betonářskou ocelí 10 505</t>
  </si>
  <si>
    <t>1560369273</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</si>
  <si>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</si>
  <si>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"nad 1.NP"30,57*120,00*0,001</t>
  </si>
  <si>
    <t>"nad 2.NP"23,34*120,00*0,001</t>
  </si>
  <si>
    <t>63</t>
  </si>
  <si>
    <t>411362021</t>
  </si>
  <si>
    <t>Výztuž stropů svařovanými sítěmi Kari</t>
  </si>
  <si>
    <t>444074730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</si>
  <si>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</si>
  <si>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"deska D4"7,50*6,80*0,0038*1,20+3,10*1,60*0,0038*1,20</t>
  </si>
  <si>
    <t>"deska D5"14,60*(3,40+5,40)/2*0,0038*1,20+1,152*1,315*0,0038*1,20</t>
  </si>
  <si>
    <t>64</t>
  </si>
  <si>
    <t>413232221</t>
  </si>
  <si>
    <t>Zazdívka zhlaví válcovaných nosníků v do 300 mm</t>
  </si>
  <si>
    <t>-526769167</t>
  </si>
  <si>
    <t>Zazdívka zhlaví stropních trámů nebo válcovaných nosníků pálenými cihlami válcovaných nosníků, výšky přes 150 do 300 mm</t>
  </si>
  <si>
    <t>4*2+2</t>
  </si>
  <si>
    <t>65</t>
  </si>
  <si>
    <t>413321414</t>
  </si>
  <si>
    <t>Nosníky ze ŽB tř. C 25/30</t>
  </si>
  <si>
    <t>-611348442</t>
  </si>
  <si>
    <t>Nosníky z betonu železového (bez výztuže) včetně stěnových i jeřábových drah, volných trámů, průvlaků, rámových příčlí, ztužidel, konzol, vodorovných táhel apod., tyčových konstrukcí tř. C 25/30</t>
  </si>
  <si>
    <t xml:space="preserve">Poznámka k souboru cen:_x000D_
1. V cenách pohledového betonu 413 32-2 jsou započteny i náklady na pečlivé hutnění zejména při líci konstrukce pro docílení neporušeného maltového povrchu bez vzhledových kazů._x000D_
</t>
  </si>
  <si>
    <t xml:space="preserve">trámy nad 1.NP </t>
  </si>
  <si>
    <t>"trá T1"8,92*0,35*0,29</t>
  </si>
  <si>
    <t>"trám T2"4,20*0,35*0,25</t>
  </si>
  <si>
    <t>"trám T3"7,30*0,35*0,25</t>
  </si>
  <si>
    <t>"trám T4"1,50*0,35*0,25</t>
  </si>
  <si>
    <t>"trám T5"5,30*0,35*0,08</t>
  </si>
  <si>
    <t>"trám T6"17,96*0,30*0,34</t>
  </si>
  <si>
    <t>"trám T7"3,94*0,35*0,08</t>
  </si>
  <si>
    <t>"trám T8"3,45*0,35*0,25</t>
  </si>
  <si>
    <t>trámy nad 2.NP</t>
  </si>
  <si>
    <t>"trám T12"4,90*0,20*0,20</t>
  </si>
  <si>
    <t>"trám T9"7,50*0,50*0,20</t>
  </si>
  <si>
    <t>"trám T11"3,10*0,35*0,25</t>
  </si>
  <si>
    <t>66</t>
  </si>
  <si>
    <t>413351111</t>
  </si>
  <si>
    <t>Zřízení bednění nosníků a průvlaků bez podpěrné kce výšky do 100 cm</t>
  </si>
  <si>
    <t>1772761353</t>
  </si>
  <si>
    <t>Bednění nosníků a průvlaků - bez podpěrné konstrukce výška nosníku po spodní líc stropní desky do 100 cm zřízení</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</si>
  <si>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</si>
  <si>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"trá T1"8,92*(0,35+0,29*2)</t>
  </si>
  <si>
    <t>"trám T2"4,20*(0,35+0,25*2)</t>
  </si>
  <si>
    <t>"trám T3"7,30*(0,35+0,25*2)</t>
  </si>
  <si>
    <t>"trám T4"1,50*(0,35+0,25*2)</t>
  </si>
  <si>
    <t>"trám T5"5,30*(0,35+0,08*2)</t>
  </si>
  <si>
    <t>"trám T6"17,96*(0,30+0,34*2)</t>
  </si>
  <si>
    <t>"trám T7"3,94*(0,35+0,08*2)</t>
  </si>
  <si>
    <t>"trám T8"3,45*(0,35+0,25*2)</t>
  </si>
  <si>
    <t>"trám T12"4,90*0,20*3</t>
  </si>
  <si>
    <t>"trám T9"7,50*(0,50+0,20*2)</t>
  </si>
  <si>
    <t>"trám T11"3,10*(0,35+0,25*2)</t>
  </si>
  <si>
    <t>67</t>
  </si>
  <si>
    <t>413351112</t>
  </si>
  <si>
    <t>Odstranění bednění nosníků a průvlaků bez podpěrné kce výšky do 100 cm</t>
  </si>
  <si>
    <t>1380964890</t>
  </si>
  <si>
    <t>Bednění nosníků a průvlaků - bez podpěrné konstrukce výška nosníku po spodní líc stropní desky do 100 cm odstranění</t>
  </si>
  <si>
    <t>68</t>
  </si>
  <si>
    <t>413352111</t>
  </si>
  <si>
    <t>Zřízení podpěrné konstrukce nosníků výšky podepření do 4 m pro nosník výšky do 100 cm</t>
  </si>
  <si>
    <t>1678417252</t>
  </si>
  <si>
    <t>Podpěrná konstrukce nosníků a průvlaků výšky podepření do 4 m výšky nosníku (po spodní hranu stropní desky) do 100 cm zřízení</t>
  </si>
  <si>
    <t xml:space="preserve">Poznámka k souboru cen:_x000D_
1. Množství měrných jednotek se určuje v m2 půdorysné plochy nosníku._x000D_
2. Výška nosníku je dána jeho spodní hranou a spodním lícem stropní desky._x000D_
</t>
  </si>
  <si>
    <t>69</t>
  </si>
  <si>
    <t>413352112</t>
  </si>
  <si>
    <t>Odstranění podpěrné konstrukce nosníků výšky podepření do 4 m pro nosník výšky do 100 cm</t>
  </si>
  <si>
    <t>1657493837</t>
  </si>
  <si>
    <t>Podpěrná konstrukce nosníků a průvlaků výšky podepření do 4 m výšky nosníku (po spodní hranu stropní desky) do 100 cm odstranění</t>
  </si>
  <si>
    <t>70</t>
  </si>
  <si>
    <t>413361821</t>
  </si>
  <si>
    <t>Výztuž nosníků, volných trámů nebo průvlaků volných trámů betonářskou ocelí 10 505</t>
  </si>
  <si>
    <t>-241030760</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</si>
  <si>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</si>
  <si>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"nad 1.NP"4,44*120,00*0,001</t>
  </si>
  <si>
    <t>"nad 2.NP"1,22*120,00*0,001</t>
  </si>
  <si>
    <t>71</t>
  </si>
  <si>
    <t>417321515</t>
  </si>
  <si>
    <t>Ztužující pásy a věnce ze ŽB tř. C 25/30</t>
  </si>
  <si>
    <t>537406150</t>
  </si>
  <si>
    <t>Ztužující pásy a věnce z betonu železového (bez výztuže) tř. C 25/30</t>
  </si>
  <si>
    <t>"věnec V1"(0,975+1,315+13,465+8,60+1,515+9,20+0,30+6,55+6,955)*0,35*0,45</t>
  </si>
  <si>
    <t>72</t>
  </si>
  <si>
    <t>417351115</t>
  </si>
  <si>
    <t>Zřízení bednění ztužujících věnců</t>
  </si>
  <si>
    <t>-1903954857</t>
  </si>
  <si>
    <t>Bednění bočnic ztužujících pásů a věnců včetně vzpěr zřízení</t>
  </si>
  <si>
    <t>"věnec V1"(0,975+1,315+13,465+8,60+1,515+9,20+0,30+6,55+6,955)*0,45*2</t>
  </si>
  <si>
    <t>73</t>
  </si>
  <si>
    <t>417351116</t>
  </si>
  <si>
    <t>Odstranění bednění ztužujících věnců</t>
  </si>
  <si>
    <t>1492216667</t>
  </si>
  <si>
    <t>Bednění bočnic ztužujících pásů a věnců včetně vzpěr odstranění</t>
  </si>
  <si>
    <t>74</t>
  </si>
  <si>
    <t>417361821</t>
  </si>
  <si>
    <t>Výztuž ztužujících pásů a věnců betonářskou ocelí 10 505</t>
  </si>
  <si>
    <t>1368569276</t>
  </si>
  <si>
    <t>Výztuž ztužujících pásů a věnců z betonářské oceli 10 505 (R) nebo BSt 500</t>
  </si>
  <si>
    <t>"nad 2.NP"7,70*120,00*0,001</t>
  </si>
  <si>
    <t>75</t>
  </si>
  <si>
    <t>430321414</t>
  </si>
  <si>
    <t>Schodišťová konstrukce a rampa ze ŽB tř. C 25/30</t>
  </si>
  <si>
    <t>-303752459</t>
  </si>
  <si>
    <t>Schodišťové konstrukce a rampy z betonu železového (bez výztuže) stupně, schodnice, ramena, podesty s nosníky tř. C 25/30</t>
  </si>
  <si>
    <t>"1.NP"1,10*1,50*0,20+1,10*0,80*0,20</t>
  </si>
  <si>
    <t>"2.NP"1,10*1,80*0,20</t>
  </si>
  <si>
    <t>"1.NP u opěrky"1,515*5,30*0,20</t>
  </si>
  <si>
    <t>76</t>
  </si>
  <si>
    <t>430361821</t>
  </si>
  <si>
    <t>Výztuž schodišťové konstrukce a rampy betonářskou ocelí 10 505</t>
  </si>
  <si>
    <t>1836604184</t>
  </si>
  <si>
    <t>Výztuž schodišťových konstrukcí a ramp stupňů, schodnic, ramen, podest s nosníky z betonářské oceli 10 505 (R) nebo BSt 500</t>
  </si>
  <si>
    <t>2,52*120,00*0,001</t>
  </si>
  <si>
    <t>77</t>
  </si>
  <si>
    <t>431351121</t>
  </si>
  <si>
    <t>Zřízení bednění podest schodišť a ramp přímočarých v do 4 m</t>
  </si>
  <si>
    <t>1876439732</t>
  </si>
  <si>
    <t>Bednění podest, podstupňových desek a ramp včetně podpěrné konstrukce výšky do 4 m půdorysně přímočarých zřízení</t>
  </si>
  <si>
    <t>"1.NP"1,10*1,50+1,10*0,80</t>
  </si>
  <si>
    <t>"2.NP"1,10*1,80</t>
  </si>
  <si>
    <t>78</t>
  </si>
  <si>
    <t>431351122</t>
  </si>
  <si>
    <t>Odstranění bednění podest schodišť a ramp přímočarých v do 4 m</t>
  </si>
  <si>
    <t>2034781270</t>
  </si>
  <si>
    <t>Bednění podest, podstupňových desek a ramp včetně podpěrné konstrukce výšky do 4 m půdorysně přímočarých odstranění</t>
  </si>
  <si>
    <t>4,51</t>
  </si>
  <si>
    <t>79</t>
  </si>
  <si>
    <t>431351125</t>
  </si>
  <si>
    <t>Zřízení bednění podest schodišť a ramp křivočarých v do 4 m</t>
  </si>
  <si>
    <t>-116570709</t>
  </si>
  <si>
    <t>Bednění podest, podstupňových desek a ramp včetně podpěrné konstrukce výšky do 4 m půdorysně křivočarých zřízení</t>
  </si>
  <si>
    <t>"1.NP u opěrky"1,515*5,30</t>
  </si>
  <si>
    <t>80</t>
  </si>
  <si>
    <t>431351126</t>
  </si>
  <si>
    <t>Odstranění bednění podest schodišť a ramp křivočarých v do 4 m</t>
  </si>
  <si>
    <t>-1892387020</t>
  </si>
  <si>
    <t>Bednění podest, podstupňových desek a ramp včetně podpěrné konstrukce výšky do 4 m půdorysně křivočarých odstranění</t>
  </si>
  <si>
    <t>8,03</t>
  </si>
  <si>
    <t>81</t>
  </si>
  <si>
    <t>434311115</t>
  </si>
  <si>
    <t>Schodišťové stupně dusané na terén z betonu tř. C 20/25 bez potěru</t>
  </si>
  <si>
    <t>2004912096</t>
  </si>
  <si>
    <t>Stupně dusané z betonu prostého nebo prokládaného kamenem na terén nebo na desku bez potěru, se zahlazením povrchu tř. C 20/25</t>
  </si>
  <si>
    <t>"1.NP"1,10*5</t>
  </si>
  <si>
    <t>"2.NP"1,10*6</t>
  </si>
  <si>
    <t>"1.NP u opěrky"1,515*13</t>
  </si>
  <si>
    <t>82</t>
  </si>
  <si>
    <t>434351141</t>
  </si>
  <si>
    <t>Zřízení bednění stupňů přímočarých schodišť</t>
  </si>
  <si>
    <t>189668534</t>
  </si>
  <si>
    <t>Bednění stupňů betonovaných na podstupňové desce nebo na terénu půdorysně přímočarých zřízení</t>
  </si>
  <si>
    <t xml:space="preserve">Poznámka k souboru cen:_x000D_
1. Množství měrných jednotek bednění stupňů se určuje v m2 plochy stupnic a podstupnic._x000D_
</t>
  </si>
  <si>
    <t>"1.NP"1,10*0,15*5+1,10*0,50*2</t>
  </si>
  <si>
    <t>"2.NP"1,10*0,15*6+1,80*0,50*2</t>
  </si>
  <si>
    <t>83</t>
  </si>
  <si>
    <t>434351142</t>
  </si>
  <si>
    <t>Odstranění bednění stupňů přímočarých schodišť</t>
  </si>
  <si>
    <t>994266573</t>
  </si>
  <si>
    <t>Bednění stupňů betonovaných na podstupňové desce nebo na terénu půdorysně přímočarých odstranění</t>
  </si>
  <si>
    <t>4,72</t>
  </si>
  <si>
    <t>84</t>
  </si>
  <si>
    <t>434351145</t>
  </si>
  <si>
    <t>Zřízení bednění stupňů křivočarých schodišť</t>
  </si>
  <si>
    <t>-1923359345</t>
  </si>
  <si>
    <t>Bednění stupňů betonovaných na podstupňové desce nebo na terénu půdorysně křivočarých zřízení</t>
  </si>
  <si>
    <t>"1.NP u opěrky"1,515*0,15*13</t>
  </si>
  <si>
    <t>85</t>
  </si>
  <si>
    <t>434351146</t>
  </si>
  <si>
    <t>Odstranění bednění stupňů křivočarých schodišť</t>
  </si>
  <si>
    <t>28041416</t>
  </si>
  <si>
    <t>Bednění stupňů betonovaných na podstupňové desce nebo na terénu půdorysně křivočarých odstranění</t>
  </si>
  <si>
    <t>2,95</t>
  </si>
  <si>
    <t>Komunikace pozemní</t>
  </si>
  <si>
    <t>86</t>
  </si>
  <si>
    <t>564801111</t>
  </si>
  <si>
    <t>Podklad ze štěrkodrtě ŠD tl 30 mm</t>
  </si>
  <si>
    <t>2008530813</t>
  </si>
  <si>
    <t>Podklad ze štěrkodrti ŠD s rozprostřením a zhutněním, po zhutnění tl. 30 mm</t>
  </si>
  <si>
    <t>"skladba P3"96,00</t>
  </si>
  <si>
    <t>87</t>
  </si>
  <si>
    <t>564851111</t>
  </si>
  <si>
    <t>Podklad ze štěrkodrtě ŠD tl 150 mm</t>
  </si>
  <si>
    <t>-619911831</t>
  </si>
  <si>
    <t>Podklad ze štěrkodrti ŠD s rozprostřením a zhutněním, po zhutnění tl. 150 mm</t>
  </si>
  <si>
    <t>88</t>
  </si>
  <si>
    <t>564861111</t>
  </si>
  <si>
    <t>Podklad ze štěrkodrtě ŠD tl 200 mm</t>
  </si>
  <si>
    <t>2093740888</t>
  </si>
  <si>
    <t>Podklad ze štěrkodrti ŠD s rozprostřením a zhutněním, po zhutnění tl. 200 mm</t>
  </si>
  <si>
    <t>48,60</t>
  </si>
  <si>
    <t>89</t>
  </si>
  <si>
    <t>573211112</t>
  </si>
  <si>
    <t>Postřik živičný spojovací z asfaltu v množství 0,70 kg/m2</t>
  </si>
  <si>
    <t>308790891</t>
  </si>
  <si>
    <t>Postřik spojovací PS bez posypu kamenivem z asfaltu silničního, v množství 0,70 kg/m2</t>
  </si>
  <si>
    <t>90</t>
  </si>
  <si>
    <t>576156311</t>
  </si>
  <si>
    <t>Asfaltový koberec otevřený AKO 16 (AKOH) tl 60 mm š do 3 m z nemodifikovaného asfaltu</t>
  </si>
  <si>
    <t>905972547</t>
  </si>
  <si>
    <t>Asfaltový koberec otevřený AKO 16 (AKOH) s rozprostřením a se zhutněním z nemodifikovaného asfaltu v pruhu šířky do 3 m, po zhutnění tl. 60 mm</t>
  </si>
  <si>
    <t>91</t>
  </si>
  <si>
    <t>577143111</t>
  </si>
  <si>
    <t>Asfaltový beton vrstva obrusná ACO 8 (ABJ) tl 50 mm š do 3 m z nemodifikovaného asfaltu</t>
  </si>
  <si>
    <t>-1326409418</t>
  </si>
  <si>
    <t>Asfaltový beton vrstva obrusná ACO 8 (ABJ) s rozprostřením a se zhutněním z nemodifikovaného asfaltu v pruhu šířky do 3 m, po zhutnění tl. 50 mm</t>
  </si>
  <si>
    <t>92</t>
  </si>
  <si>
    <t>591211111</t>
  </si>
  <si>
    <t>Kladení dlažby z kostek drobných z kamene do lože z kameniva těženého tl 50 mm</t>
  </si>
  <si>
    <t>979425632</t>
  </si>
  <si>
    <t>Kladení dlažby z kostek s provedením lože do tl. 50 mm, s vyplněním spár, s dvojím beraněním a se smetením přebytečného materiálu na krajnici drobných z kamene, do lože z kameniva těženého</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</si>
  <si>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</si>
  <si>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93</t>
  </si>
  <si>
    <t>58381004</t>
  </si>
  <si>
    <t>kostka dlažební mozaika žula 4/6 tř 1</t>
  </si>
  <si>
    <t>-542430714</t>
  </si>
  <si>
    <t>96*1,02 'Přepočtené koeficientem množství</t>
  </si>
  <si>
    <t>94</t>
  </si>
  <si>
    <t>596811220.R</t>
  </si>
  <si>
    <t>Kladení dlažby z betonových  dlaždic na podložkách</t>
  </si>
  <si>
    <t>461039976</t>
  </si>
  <si>
    <t>Kladení dlažby z betonových dlaždic na podložkách</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</si>
  <si>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</si>
  <si>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podlaha P5</t>
  </si>
  <si>
    <t>34,00</t>
  </si>
  <si>
    <t>95</t>
  </si>
  <si>
    <t>59245320</t>
  </si>
  <si>
    <t>dlažba plošná betonová 400x400x45mm přírodní</t>
  </si>
  <si>
    <t>185600194</t>
  </si>
  <si>
    <t>Úpravy povrchů, podlahy a osazování výplní</t>
  </si>
  <si>
    <t>96</t>
  </si>
  <si>
    <t>611325421</t>
  </si>
  <si>
    <t>Oprava vnitřní vápenocementové štukové omítky stropů v rozsahu plochy do 10%</t>
  </si>
  <si>
    <t>-350215523</t>
  </si>
  <si>
    <t>Oprava vápenocementové omítky vnitřních ploch štukové dvouvrstvé, tloušťky do 20 mm a tloušťky štuku do 3 mm stropů, v rozsahu opravované plochy do 10%</t>
  </si>
  <si>
    <t xml:space="preserve">Poznámka k souboru cen:_x000D_
1. Pro ocenění opravy omítek plochy do 1 m2 se použijí ceny souboru cen 61. 32-52.. Vápenocementová omítka jednotlivých malých ploch._x000D_
</t>
  </si>
  <si>
    <t>"pasáž 1.00"14,70*2,70</t>
  </si>
  <si>
    <t>"dílna 1.01"25,00</t>
  </si>
  <si>
    <t>"kolárna 1.02a"12,00</t>
  </si>
  <si>
    <t>"odpady 1.02b"9,00</t>
  </si>
  <si>
    <t>"schodiště 1.05"11,90</t>
  </si>
  <si>
    <t>"sklad exopátů 2.01"2,60</t>
  </si>
  <si>
    <t>"tech. místnost 2.02"2,70</t>
  </si>
  <si>
    <t>"podesta 2.03"3,30</t>
  </si>
  <si>
    <t>97</t>
  </si>
  <si>
    <t>611341121</t>
  </si>
  <si>
    <t>Sádrová nebo vápenosádrová omítka hladká jednovrstvá vnitřních stropů rovných nanášená ručně</t>
  </si>
  <si>
    <t>-599611549</t>
  </si>
  <si>
    <t>Omítka sádrová nebo vápenosádrová vnitřních ploch nanášená ručně jednovrstvá, tloušťky do 10 mm hladká vodorovných konstrukcí stropů rovných</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</si>
  <si>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</si>
  <si>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29,30+22,40+35,40+6,50+1,60+3,30+3,30+3,80+1,00</t>
  </si>
  <si>
    <t>0,80+9,50+90,80</t>
  </si>
  <si>
    <t>98</t>
  </si>
  <si>
    <t>612325422</t>
  </si>
  <si>
    <t>Oprava vnitřní vápenocementové štukové omítky stěn v rozsahu plochy do 30%</t>
  </si>
  <si>
    <t>385136084</t>
  </si>
  <si>
    <t>Oprava vápenocementové omítky vnitřních ploch štukové dvouvrstvé, tloušťky do 20 mm a tloušťky štuku do 3 mm stěn, v rozsahu opravované plochy přes 10 do 30%</t>
  </si>
  <si>
    <t>"pasáž 1.00"14,70*2*4,00</t>
  </si>
  <si>
    <t>"obchod 1.01"(6,70+3,60+0,57)*2*4,00</t>
  </si>
  <si>
    <t>"kolárna 1.02a"(3,69+3,57)*2*4,00</t>
  </si>
  <si>
    <t>"odpady 1.02b"(2,51+3,57)*2*4,00</t>
  </si>
  <si>
    <t>"schodiště 1.05"(6,70+2,50)*2*3,60</t>
  </si>
  <si>
    <t>"úklid 1.13"(1,63+1,20)*2*3,60</t>
  </si>
  <si>
    <t>"sklad exponátů 2.01"(2,80+0,90)*2*3,32</t>
  </si>
  <si>
    <t>"techn. místnost 2.02"(2,70+1,30)*2*3,32</t>
  </si>
  <si>
    <t>"podesta 2.03"(1,30+2,50)*2*3,32</t>
  </si>
  <si>
    <t>99</t>
  </si>
  <si>
    <t>612341121</t>
  </si>
  <si>
    <t>Sádrová nebo vápenosádrová omítka hladká jednovrstvá vnitřních stěn nanášená ručně</t>
  </si>
  <si>
    <t>-1231032612</t>
  </si>
  <si>
    <t>Omítka sádrová nebo vápenosádrová vnitřních ploch nanášená ručně jednovrstvá, tloušťky do 10 mm hladká svislých konstrukcí stěn</t>
  </si>
  <si>
    <t>"dílna 1.03"(8,94*2+3,54+2,855)*3,20-3,54*2,75+(3,54+2,75*2)*0,40</t>
  </si>
  <si>
    <t>"dílna 1.04"(8,365*2+2,855+2,30)*3,20-3,54*2,75+(3,54+2,75*2)*0,40</t>
  </si>
  <si>
    <t>"galerie 1.06"(9,82+3,20+9,30+4,125+0,60*2)*3,20-(0,90*2,00+0,70*2,10+0,90*2,10+5,75*2,75)+(5,75+2,75*2)*0,40</t>
  </si>
  <si>
    <t>"WC předsíň 1.07"(2,15+2,225)*2*3,20-0,90*2,10*2</t>
  </si>
  <si>
    <t>"WC ženy 1.08"(1,95+0,95)*2*3,20-0,70*2,10</t>
  </si>
  <si>
    <t>"WC umývání 1.09"(1,95+1,70)*2*3,20-0,80*2,10*2</t>
  </si>
  <si>
    <t>"WC muži 1.10"(1,00+1,87)*2*3,20+(0,85+1,87)*2*3,20-0,80*2,10*2</t>
  </si>
  <si>
    <t xml:space="preserve">"WC invalidé 1.11"(2,15+1,77)*2*3,20-0,90*2,10 </t>
  </si>
  <si>
    <t>"komora 1.12"(1,10+1,295)*2*3,20-0,70*2,10</t>
  </si>
  <si>
    <t>"úklid 1.13"1,63*3,60-0,70*1,97</t>
  </si>
  <si>
    <t>"nika 2.04, chodba 2.05"(2,80+3,70+1,20+1,80)*3,12</t>
  </si>
  <si>
    <t>"gaůerie 2.06"(8,00+0,30+6,48+4,10+0,19+10,70+8,40+1,50+2,30)*3,12-(1,50*2,595+1,50*2,775)+(1,50+2,595*2)*0,40+(1,50+2,775*2)*0,40</t>
  </si>
  <si>
    <t>100</t>
  </si>
  <si>
    <t>613321141</t>
  </si>
  <si>
    <t>Vápenocementová omítka štuková dvouvrstvá vnitřních pilířů nebo sloupů nanášená ručně</t>
  </si>
  <si>
    <t>1999693359</t>
  </si>
  <si>
    <t>Omítka vápenocementová vnitřních ploch nanášená ručně dvouvrstvá, tloušťky jádrové omítky do 10 mm a tloušťky štuku do 3 mm štuková svislých konstrukcí pilířů nebo sloupů</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</si>
  <si>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</si>
  <si>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(0,30+0,50*2)*3,20*5</t>
  </si>
  <si>
    <t>101</t>
  </si>
  <si>
    <t>619991011</t>
  </si>
  <si>
    <t>Obalení konstrukcí a prvků fólií přilepenou lepící páskou</t>
  </si>
  <si>
    <t>-2013559184</t>
  </si>
  <si>
    <t>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</si>
  <si>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</si>
  <si>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0,91*1,95+1,33*1,33+2,215*2,775+1,50*2,595+2,89*2,775+5,75*2,75+3,54*2,75*2</t>
  </si>
  <si>
    <t>102</t>
  </si>
  <si>
    <t>621221041</t>
  </si>
  <si>
    <t>Montáž kontaktního zateplení vnějších podhledů lepením a mechanickým kotvením desek z minerální vlny s podélnou orientací tl přes 160 mm</t>
  </si>
  <si>
    <t>-282337396</t>
  </si>
  <si>
    <t>Montáž kontaktního zateplení lepením a mechanickým kotvením z desek z minerální vlny s podélnou orientací vláken na vnější podhledy, tloušťky desek přes 160 mm</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</si>
  <si>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</si>
  <si>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"skladba P4"96,00</t>
  </si>
  <si>
    <t>103</t>
  </si>
  <si>
    <t>63151540</t>
  </si>
  <si>
    <t>deska tepelně izolační minerální kontaktních fasád podélné vlákno λ=0,036 tl 200mm</t>
  </si>
  <si>
    <t>2131035744</t>
  </si>
  <si>
    <t>104</t>
  </si>
  <si>
    <t>622221011</t>
  </si>
  <si>
    <t>Montáž kontaktního zateplení vnějších stěn lepením a mechanickým kotvením desek z minerální vlny s podélnou orientací vláken tl do 80 mm</t>
  </si>
  <si>
    <t>-1358617655</t>
  </si>
  <si>
    <t>Montáž kontaktního zateplení lepením a mechanickým kotvením z desek z minerální vlny s podélnou orientací vláken na vnější stěny, tloušťky desek přes 40 do 80 mm</t>
  </si>
  <si>
    <t>skladba Z8</t>
  </si>
  <si>
    <t>4,075*3,00</t>
  </si>
  <si>
    <t>105</t>
  </si>
  <si>
    <t>63151526</t>
  </si>
  <si>
    <t>deska tepelně izolační minerální kontaktních fasád podélné vlákno λ=0,036 tl 80mm</t>
  </si>
  <si>
    <t>-1629585847</t>
  </si>
  <si>
    <t>12,23*1,02 'Přepočtené koeficientem množství</t>
  </si>
  <si>
    <t>106</t>
  </si>
  <si>
    <t>622252001</t>
  </si>
  <si>
    <t>Montáž profilů kontaktního zateplení připevněných mechanicky</t>
  </si>
  <si>
    <t>-1071817511</t>
  </si>
  <si>
    <t>Montáž profilů kontaktního zateplení zakládacích soklových připevněných hmoždinkami</t>
  </si>
  <si>
    <t xml:space="preserve">Poznámka k souboru cen:_x000D_
1. V cenách jsou započteny náklady na osazení lišt._x000D_
2. V cenách nejsou započteny náklady dodávku lišt; tyto se ocení ve specifikaci. Ztratné lze stanovit ve výši 5%._x000D_
</t>
  </si>
  <si>
    <t>1,105+1,295+13,565+1,295+1,815+11,87+4,075</t>
  </si>
  <si>
    <t>107</t>
  </si>
  <si>
    <t>622252002</t>
  </si>
  <si>
    <t>Montáž profilů kontaktního zateplení lepených</t>
  </si>
  <si>
    <t>1285222136</t>
  </si>
  <si>
    <t>Montáž profilů kontaktního zateplení ostatních stěnových, dilatačních apod. lepených do tmelu</t>
  </si>
  <si>
    <t>"vnější rohy"3,50*6</t>
  </si>
  <si>
    <t>"APU lišty ostění vnitřní"1,95*2+1,35*2+2,775*2+2,595*2+2,775*2+2,75*2+2,75*4</t>
  </si>
  <si>
    <t>"APU lišty ostění vnější"39,39</t>
  </si>
  <si>
    <t>"APU lišty nadpraží"(0,91+1,35+2,215+1,50+2,89+5,75+3,54*2)*2</t>
  </si>
  <si>
    <t>"APU lišty parapet"(0,91+1,35+2,215+1,50+2,89+5,75+3,54*2)</t>
  </si>
  <si>
    <t>"vnitřní rohy"3,20*9+3,20+3,12*2</t>
  </si>
  <si>
    <t>108</t>
  </si>
  <si>
    <t>63127466</t>
  </si>
  <si>
    <t>profil rohový Al 23x23mm s výztužnou tkaninou š 100mm pro ETICS</t>
  </si>
  <si>
    <t>-1418057512</t>
  </si>
  <si>
    <t>21,00</t>
  </si>
  <si>
    <t>21*1,05 'Přepočtené koeficientem množství</t>
  </si>
  <si>
    <t>109</t>
  </si>
  <si>
    <t>59051476</t>
  </si>
  <si>
    <t>profil začišťovací PVC 9mm s výztužnou tkaninou pro ostění ETICS</t>
  </si>
  <si>
    <t>-1390026440</t>
  </si>
  <si>
    <t>39,39*2</t>
  </si>
  <si>
    <t>78,78*1,05 'Přepočtené koeficientem množství</t>
  </si>
  <si>
    <t>110</t>
  </si>
  <si>
    <t>59051510</t>
  </si>
  <si>
    <t>profil začišťovací s okapnicí PVC s výztužnou tkaninou pro nadpraží ETICS</t>
  </si>
  <si>
    <t>599710673</t>
  </si>
  <si>
    <t>43,39</t>
  </si>
  <si>
    <t>43,39*1,05 'Přepočtené koeficientem množství</t>
  </si>
  <si>
    <t>111</t>
  </si>
  <si>
    <t>59051512</t>
  </si>
  <si>
    <t>profil začišťovací s okapnicí PVC s výztužnou tkaninou pro parapet ETICS</t>
  </si>
  <si>
    <t>767988293</t>
  </si>
  <si>
    <t>21,70</t>
  </si>
  <si>
    <t>21,7*1,05 'Přepočtené koeficientem množství</t>
  </si>
  <si>
    <t>112</t>
  </si>
  <si>
    <t>59051516</t>
  </si>
  <si>
    <t>profil začišťovací PVC pro ostění vnitřních omítek</t>
  </si>
  <si>
    <t>-1482146478</t>
  </si>
  <si>
    <t>38,24</t>
  </si>
  <si>
    <t>38,24*1,05 'Přepočtené koeficientem množství</t>
  </si>
  <si>
    <t>113</t>
  </si>
  <si>
    <t>59051418</t>
  </si>
  <si>
    <t>profil zakládací Al tl 1,0mm pro ETICS pro izolant tl 110mm</t>
  </si>
  <si>
    <t>-807943905</t>
  </si>
  <si>
    <t>35,02</t>
  </si>
  <si>
    <t>35,02*1,05 'Přepočtené koeficientem množství</t>
  </si>
  <si>
    <t>114</t>
  </si>
  <si>
    <t>622321141</t>
  </si>
  <si>
    <t>Vápenocementová omítka štuková dvouvrstvá vnějších stěn nanášená ručně</t>
  </si>
  <si>
    <t>-2107418164</t>
  </si>
  <si>
    <t>Omítka vápenocementová vnějších ploch nanášená ručně dvouvrstvá, tloušťky jádrové omítky do 15 mm a tloušťky štuku do 3 mm štuková stěn</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</si>
  <si>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</si>
  <si>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"sever"(1,125+1,85+13,565)*4,785</t>
  </si>
  <si>
    <t>"východ"(11,955+1,515)*4,775</t>
  </si>
  <si>
    <t>"jih"(4,075+0,30+5,285)*3,545+6,830*3,545</t>
  </si>
  <si>
    <t>"západ"6,48*4,225</t>
  </si>
  <si>
    <t>"paáž 1.00"(18,10+13,00+1,50+2,89+1,515+7,33)*3,20-(3,54*2,75*2+1,10*2,75)+(3,54+2,75*2)*0,30*2+(1,10+2,75*2)*0,50</t>
  </si>
  <si>
    <t>115</t>
  </si>
  <si>
    <t>622331121</t>
  </si>
  <si>
    <t>Cementová omítka hladká jednovrstvá vnějších stěn nanášená ručně</t>
  </si>
  <si>
    <t>1642872504</t>
  </si>
  <si>
    <t>Omítka cementová vnějších ploch nanášená ručně jednovrstvá, tloušťky do 15 mm hladká stěn</t>
  </si>
  <si>
    <t>116</t>
  </si>
  <si>
    <t>622531021</t>
  </si>
  <si>
    <t>Tenkovrstvá silikonová zrnitá omítka tl. 2,0 mm včetně penetrace vnějších stěn</t>
  </si>
  <si>
    <t>-1438537460</t>
  </si>
  <si>
    <t>Omítka tenkovrstvá silikonová vnějších ploch probarvená, včetně penetrace podkladu zrnitá, tloušťky 2,0 mm stěn</t>
  </si>
  <si>
    <t>117</t>
  </si>
  <si>
    <t>629991011</t>
  </si>
  <si>
    <t>Zakrytí výplní otvorů a svislých ploch fólií přilepenou lepící páskou</t>
  </si>
  <si>
    <t>-2021965530</t>
  </si>
  <si>
    <t>Zakrytí vnějších ploch před znečištěním včetně pozdějšího odkrytí výplní otvorů a svislých ploch fólií přilepenou lepící páskou</t>
  </si>
  <si>
    <t xml:space="preserve">Poznámka k souboru cen:_x000D_
1. V ceně -1012 nejsou započteny náklady na dodávku a montáž začišťovací lišty; tyto se oceňují cenou 622 14-3004 této části katalogu a materiálem ve specifikaci._x000D_
</t>
  </si>
  <si>
    <t>118</t>
  </si>
  <si>
    <t>631311115</t>
  </si>
  <si>
    <t>Mazanina tl do 80 mm z betonu prostého bez zvýšených nároků na prostředí tř. C 20/25</t>
  </si>
  <si>
    <t>1246136491</t>
  </si>
  <si>
    <t>Mazanina z betonu prostého bez zvýšených nároků na prostředí tl. přes 50 do 80 mm tř. C 20/25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</si>
  <si>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</si>
  <si>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podlaha P1</t>
  </si>
  <si>
    <t>(29,30+22,40+11,90+35,40+6,50+1,60+3,30+3,30+3,80+1,00)*0,065</t>
  </si>
  <si>
    <t>podlaha P2</t>
  </si>
  <si>
    <t>(0,80+9,50+90,80)*0,065</t>
  </si>
  <si>
    <t>podlaha P6</t>
  </si>
  <si>
    <t>2,00*0,065</t>
  </si>
  <si>
    <t>podlaha P9</t>
  </si>
  <si>
    <t>25,00*0,05</t>
  </si>
  <si>
    <t>119</t>
  </si>
  <si>
    <t>631311135</t>
  </si>
  <si>
    <t>Mazanina tl do 240 mm z betonu prostého bez zvýšených nároků na prostředí tř. C 20/25</t>
  </si>
  <si>
    <t>1402058884</t>
  </si>
  <si>
    <t>Mazanina z betonu prostého bez zvýšených nároků na prostředí tl. přes 120 do 240 mm tř. C 20/25</t>
  </si>
  <si>
    <t>podlaha P7</t>
  </si>
  <si>
    <t>9,0*0,18</t>
  </si>
  <si>
    <t>podlaha P8</t>
  </si>
  <si>
    <t>12,00*0,14</t>
  </si>
  <si>
    <t>120</t>
  </si>
  <si>
    <t>631319171</t>
  </si>
  <si>
    <t>Příplatek k mazanině tl do 80 mm za stržení povrchu spodní vrstvy před vložením výztuže</t>
  </si>
  <si>
    <t>833689595</t>
  </si>
  <si>
    <t>Příplatek k cenám mazanin za stržení povrchu spodní vrstvy mazaniny latí před vložením výztuže nebo pletiva pro tl. obou vrstev mazaniny přes 50 do 80 mm</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</si>
  <si>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</si>
  <si>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podlaha P4</t>
  </si>
  <si>
    <t>8,82*2,40*0,065</t>
  </si>
  <si>
    <t>121</t>
  </si>
  <si>
    <t>631319175</t>
  </si>
  <si>
    <t>Příplatek k mazanině tl do 240 mm za stržení povrchu spodní vrstvy před vložením výztuže</t>
  </si>
  <si>
    <t>1832958637</t>
  </si>
  <si>
    <t>Příplatek k cenám mazanin za stržení povrchu spodní vrstvy mazaniny latí před vložením výztuže nebo pletiva pro tl. obou vrstev mazaniny přes 120 do 240 mm</t>
  </si>
  <si>
    <t>122</t>
  </si>
  <si>
    <t>631362021</t>
  </si>
  <si>
    <t>Výztuž mazanin svařovanými sítěmi Kari</t>
  </si>
  <si>
    <t>427728248</t>
  </si>
  <si>
    <t>Výztuž mazanin ze svařovaných sítí z drátů typu KARI</t>
  </si>
  <si>
    <t xml:space="preserve">Poznámka k souboru cen:_x000D_
1. Betonová podezdívek příček se oceňuje položkou 278 36-1111 souboru cen 278 36-11.1 - Výztuž základu (podezdívky) betonového_x000D_
</t>
  </si>
  <si>
    <t>(29,30+22,40+11,90+35,40+6,50+1,60+3,30+3,30+3,80+1,00)*0,0038*1,20</t>
  </si>
  <si>
    <t>(0,80+9,50+90,80)*0,0038*1,20</t>
  </si>
  <si>
    <t>2,00*0,0038*1,20</t>
  </si>
  <si>
    <t>25,00*0,0038*1,20</t>
  </si>
  <si>
    <t>9,0*0,0038*1,20</t>
  </si>
  <si>
    <t>12,00*0,0038*1,20</t>
  </si>
  <si>
    <t>8,82*2,40*0,0038*1,20</t>
  </si>
  <si>
    <t>123</t>
  </si>
  <si>
    <t>632481215</t>
  </si>
  <si>
    <t>Separační vrstva z geotextilie</t>
  </si>
  <si>
    <t>-46814908</t>
  </si>
  <si>
    <t>Separační vrstva k oddělení podlahových vrstev z geotextilie</t>
  </si>
  <si>
    <t>základy</t>
  </si>
  <si>
    <t>9,094*(3,445+2,40)/2</t>
  </si>
  <si>
    <t>18,10*2,94</t>
  </si>
  <si>
    <t>14,03*(2,54+4,50)/2+1,38*0,90</t>
  </si>
  <si>
    <t>124</t>
  </si>
  <si>
    <t>635111215</t>
  </si>
  <si>
    <t>Násyp pod podlahy ze štěrkopísku se zhutněním</t>
  </si>
  <si>
    <t>-1598679099</t>
  </si>
  <si>
    <t>Násyp ze štěrkopísku, písku nebo kameniva pod podlahy se zhutněním ze štěrkopísku</t>
  </si>
  <si>
    <t xml:space="preserve">Poznámka k souboru cen:_x000D_
1. Ceny jsou určeny pro násyp vodorovný nebo ve spádu pod podlahy, mazaniny, dlažby a pro násypy na plochých střechách._x000D_
</t>
  </si>
  <si>
    <t>9,094*(3,445+2,40)/2*0,10</t>
  </si>
  <si>
    <t>18,10*2,94*0,10</t>
  </si>
  <si>
    <t>14,03*(2,54+4,50)/2*0,10+1,38*0,90*0,10</t>
  </si>
  <si>
    <t>125</t>
  </si>
  <si>
    <t>642942111</t>
  </si>
  <si>
    <t>Osazování zárubní nebo rámů dveřních kovových do 2,5 m2 na MC</t>
  </si>
  <si>
    <t>1642824310</t>
  </si>
  <si>
    <t>Osazování zárubní nebo rámů kovových dveřních lisovaných nebo z úhelníků bez dveřních křídel na cementovou maltu, plochy otvoru do 2,5 m2</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</si>
  <si>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</si>
  <si>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1+2+1+1+1+2+1+1+1+1+1</t>
  </si>
  <si>
    <t>126</t>
  </si>
  <si>
    <t>55331348</t>
  </si>
  <si>
    <t>zárubeň ocelová pro běžné zdění a pórobeton 100 levá/pravá 700</t>
  </si>
  <si>
    <t>-810632010</t>
  </si>
  <si>
    <t>1+1</t>
  </si>
  <si>
    <t>127</t>
  </si>
  <si>
    <t>55331400</t>
  </si>
  <si>
    <t>zárubeň ocelová pro běžné zdění a pórobeton s drážkou 100 levá/pravá 700</t>
  </si>
  <si>
    <t>1521407014</t>
  </si>
  <si>
    <t>128</t>
  </si>
  <si>
    <t>55331398</t>
  </si>
  <si>
    <t>zárubeň ocelová pro běžné zdění a pórobeton s drážkou 100 levá/pravá 600</t>
  </si>
  <si>
    <t>-190317347</t>
  </si>
  <si>
    <t>129</t>
  </si>
  <si>
    <t>55331350</t>
  </si>
  <si>
    <t>zárubeň ocelová pro běžné zdění a pórobeton 100 levá/pravá 800</t>
  </si>
  <si>
    <t>1861881506</t>
  </si>
  <si>
    <t>2+1</t>
  </si>
  <si>
    <t>130</t>
  </si>
  <si>
    <t>55331402</t>
  </si>
  <si>
    <t>zárubeň ocelová pro běžné zdění a pórobeton s drážkou 100 levá/pravá 800</t>
  </si>
  <si>
    <t>1722560296</t>
  </si>
  <si>
    <t>131</t>
  </si>
  <si>
    <t>55331352</t>
  </si>
  <si>
    <t>zárubeň ocelová pro běžné zdění a pórobeton 100 levá/pravá 900</t>
  </si>
  <si>
    <t>94769397</t>
  </si>
  <si>
    <t>132</t>
  </si>
  <si>
    <t>55331404</t>
  </si>
  <si>
    <t>zárubeň ocelová pro běžné zdění a pórobeton s drážkou 100 levá/pravá 900</t>
  </si>
  <si>
    <t>1728790750</t>
  </si>
  <si>
    <t>Ostatní konstrukce a práce, bourání</t>
  </si>
  <si>
    <t>133</t>
  </si>
  <si>
    <t>919125111</t>
  </si>
  <si>
    <t>Těsnění svislé spáry mezi živičným krytem a ostatními prvky samolepicí asfaltovou páskou š 35 mm</t>
  </si>
  <si>
    <t>-590379936</t>
  </si>
  <si>
    <t>Těsnění svislé spáry mezi živičným krytem a ostatními prvky asfaltovou páskou samolepicí šířky 35 mm tl. 8 mm</t>
  </si>
  <si>
    <t xml:space="preserve">Poznámka k souboru cen:_x000D_
1. Cena jsou určena pro napojení obrubníků, odvodňovacích žlabů, roštů apod. na živičný povrch, pro napojení nového živičného povrchu na stávající, apod._x000D_
2. V ceně jsou započteny i náklady na vyčištění trhlin._x000D_
3. V ceně nejsou započteny náklady na seříznutí stávajícího živičného povrchu; tyto náklady se oceňují cenami souboru cen 919 73-11 Zarovnání styčné plochy podkladu nebo krytu podél vybourané části komunikace nebo zpevněné plochy._x000D_
</t>
  </si>
  <si>
    <t>(18,40+14,00)</t>
  </si>
  <si>
    <t>134</t>
  </si>
  <si>
    <t>919735114</t>
  </si>
  <si>
    <t>Řezání stávajícího živičného krytu hl do 200 mm</t>
  </si>
  <si>
    <t>-2017171803</t>
  </si>
  <si>
    <t>Řezání stávajícího živičného krytu nebo podkladu hloubky přes 150 do 200 mm</t>
  </si>
  <si>
    <t xml:space="preserve">Poznámka k souboru cen:_x000D_
1. V cenách jsou započteny i náklady na spotřebu vody._x000D_
</t>
  </si>
  <si>
    <t>135</t>
  </si>
  <si>
    <t>935114122</t>
  </si>
  <si>
    <t>Štěrbinový odvodňovací betonový žlab 450x500 mm se spádem 0,5% se základem</t>
  </si>
  <si>
    <t>-151612049</t>
  </si>
  <si>
    <t>Štěrbinový odvodňovací betonový žlab se základem z betonu prostého a s obetonováním rozměru 450x500 mm bez obrubníku se spádem dna 0,5 %</t>
  </si>
  <si>
    <t xml:space="preserve">Poznámka k souboru cen:_x000D_
1. V ceně jsou započteny i náklady na dodání štěrbinového žlabu včetně čistícího kusu, vpusťového kusu a záslepky, které jsou poměrově přepočteny na 1 bm žlabu._x000D_
</t>
  </si>
  <si>
    <t>"pasáž"18,10</t>
  </si>
  <si>
    <t>136</t>
  </si>
  <si>
    <t>941111121</t>
  </si>
  <si>
    <t>Montáž lešení řadového trubkového lehkého s podlahami zatížení do 200 kg/m2 š do 1,2 m v do 10 m</t>
  </si>
  <si>
    <t>-1650723615</t>
  </si>
  <si>
    <t>Montáž lešení řadového trubkového lehkého pracovního s podlahami s provozním zatížením tř. 3 do 200 kg/m2 šířky tř. W09 přes 0,9 do 1,2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</si>
  <si>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</si>
  <si>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"sever"(1,105+1,295+13,465+1,815+1,20*9)*4,90</t>
  </si>
  <si>
    <t>"východ"(11,87+0,30+1,20*6)*4,90</t>
  </si>
  <si>
    <t>"jih"(14,43+1,20*2)*4,90</t>
  </si>
  <si>
    <t>"západ"(11,87+1,20*2)*4,90</t>
  </si>
  <si>
    <t>137</t>
  </si>
  <si>
    <t>941111221</t>
  </si>
  <si>
    <t>Příplatek k lešení řadovému trubkovému lehkému s podlahami š 1,2 m v 10 m za první a ZKD den použití</t>
  </si>
  <si>
    <t>370752477</t>
  </si>
  <si>
    <t>Montáž lešení řadového trubkového lehkého pracovního s podlahami s provozním zatížením tř. 3 do 200 kg/m2 Příplatek za první a každý další den použití lešení k ceně -1121</t>
  </si>
  <si>
    <t>386,85*30</t>
  </si>
  <si>
    <t>138</t>
  </si>
  <si>
    <t>941111821</t>
  </si>
  <si>
    <t>Demontáž lešení řadového trubkového lehkého s podlahami zatížení do 200 kg/m2 š do 1,2 m v do 10 m</t>
  </si>
  <si>
    <t>-1897789916</t>
  </si>
  <si>
    <t>Demontáž lešení řadového trubkového lehkého pracovního s podlahami s provozním zatížením tř. 3 do 200 kg/m2 šířky tř. W09 přes 0,9 do 1,2 m, výšky do 10 m</t>
  </si>
  <si>
    <t xml:space="preserve">Poznámka k souboru cen:_x000D_
1. Demontáž lešení řadového trubkového lehkého výšky přes 25 m se oceňuje individuálně._x000D_
</t>
  </si>
  <si>
    <t>386,85</t>
  </si>
  <si>
    <t>139</t>
  </si>
  <si>
    <t>949101111</t>
  </si>
  <si>
    <t>Lešení pomocné pro objekty pozemních staveb s lešeňovou podlahou v do 1,9 m zatížení do 150 kg/m2</t>
  </si>
  <si>
    <t>-394073349</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</si>
  <si>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</si>
  <si>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</si>
  <si>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96,00+25,00+12,00+9,00+29,30+22,40+11,90+35,40+6,50+1,60++3,30+3,30+3,80+1,00+2,00</t>
  </si>
  <si>
    <t>2,60+2,70+3,30+0,80+9,50+90,80+34,00</t>
  </si>
  <si>
    <t>střecha</t>
  </si>
  <si>
    <t>1,215*1,28+13,50*(2,80+4,80)/2+6,90*4,30+1,50*2,40</t>
  </si>
  <si>
    <t>140</t>
  </si>
  <si>
    <t>949101112</t>
  </si>
  <si>
    <t>Lešení pomocné pro objekty pozemních staveb s lešeňovou podlahou v do 3,5 m zatížení do 150 kg/m2</t>
  </si>
  <si>
    <t>-1398223425</t>
  </si>
  <si>
    <t>Lešení pomocné pracovní pro objekty pozemních staveb pro zatížení do 150 kg/m2, o výšce lešeňové podlahy přes 1,9 do 3,5 m</t>
  </si>
  <si>
    <t>1.NP stáv. část</t>
  </si>
  <si>
    <t>2,90*14,70+25,00+12,00+9,00+11,90</t>
  </si>
  <si>
    <t>141</t>
  </si>
  <si>
    <t>952901111</t>
  </si>
  <si>
    <t>Vyčištění budov bytové a občanské výstavby při výšce podlaží do 4 m</t>
  </si>
  <si>
    <t>1580913591</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</si>
  <si>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</si>
  <si>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</si>
  <si>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142</t>
  </si>
  <si>
    <t>953312122</t>
  </si>
  <si>
    <t>Vložky do svislých dilatačních spár z extrudovaných polystyrénových desek tl 20 mm</t>
  </si>
  <si>
    <t>-906980454</t>
  </si>
  <si>
    <t>Vložky svislé do dilatačních spár z polystyrenových desek extrudovaných včetně dodání a osazení, v jakémkoliv zdivu přes 10 do 20 mm</t>
  </si>
  <si>
    <t>(0,40*2+0,83+0,35)*3,00</t>
  </si>
  <si>
    <t>(0,50+5,10+0,50+8,8559,855)*3,12</t>
  </si>
  <si>
    <t>143</t>
  </si>
  <si>
    <t>953961214</t>
  </si>
  <si>
    <t>Kotvy chemickou patronou M 16 hl 125 mm do betonu, ŽB nebo kamene s vyvrtáním otvoru</t>
  </si>
  <si>
    <t>97764629</t>
  </si>
  <si>
    <t>Kotvy chemické s vyvrtáním otvoru do betonu, železobetonu nebo tvrdého kamene chemická patrona, velikost M 16, hloubka 125 mm</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</si>
  <si>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</si>
  <si>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"základy"4*2</t>
  </si>
  <si>
    <t>144</t>
  </si>
  <si>
    <t>31197005</t>
  </si>
  <si>
    <t>tyč závitová Pz 4.6 M14</t>
  </si>
  <si>
    <t>1984909624</t>
  </si>
  <si>
    <t>"základy"0,40*4*2</t>
  </si>
  <si>
    <t>145</t>
  </si>
  <si>
    <t>962031132</t>
  </si>
  <si>
    <t>Bourání příček z cihel pálených na MVC tl do 100 mm</t>
  </si>
  <si>
    <t>-850341113</t>
  </si>
  <si>
    <t>Bourání příček z cihel, tvárnic nebo příčkovek z cihel pálených, plných nebo dutých na maltu vápennou nebo vápenocementovou, tl. do 100 mm</t>
  </si>
  <si>
    <t>146</t>
  </si>
  <si>
    <t>962031133</t>
  </si>
  <si>
    <t>Bourání příček z cihel pálených na MVC tl do 150 mm</t>
  </si>
  <si>
    <t>-52664527</t>
  </si>
  <si>
    <t>Bourání příček z cihel, tvárnic nebo příčkovek z cihel pálených, plných nebo dutých na maltu vápennou nebo vápenocementovou, tl. do 150 mm</t>
  </si>
  <si>
    <t>(1,19*2+1,15)*3,60</t>
  </si>
  <si>
    <t>147</t>
  </si>
  <si>
    <t>962032230</t>
  </si>
  <si>
    <t>Bourání zdiva z cihel pálených nebo vápenopískových na MV nebo MVC do 1 m3</t>
  </si>
  <si>
    <t>-1391668111</t>
  </si>
  <si>
    <t>Bourání zdiva nadzákladového z cihel nebo tvárnic z cihel pálených nebo vápenopískových, na maltu vápennou nebo vápenocementovou, objemu do 1 m3</t>
  </si>
  <si>
    <t xml:space="preserve">Poznámka k souboru cen:_x000D_
1. Bourání pilířů o průřezu přes 0,36 m2 se oceňuje příslušnými cenami -2230, -2231, -2240, -2241,-2253 a -2254 jako bourání zdiva nadzákladového cihelného._x000D_
</t>
  </si>
  <si>
    <t>"1.NP ubourání zdiva pod trámy"0,70*0,30*0,70*2</t>
  </si>
  <si>
    <t>148</t>
  </si>
  <si>
    <t>963042819</t>
  </si>
  <si>
    <t>Bourání schodišťových stupňů betonových zhotovených na místě</t>
  </si>
  <si>
    <t>-2076207723</t>
  </si>
  <si>
    <t>1,30*3</t>
  </si>
  <si>
    <t>149</t>
  </si>
  <si>
    <t>965043441</t>
  </si>
  <si>
    <t>Bourání podkladů pod dlažby betonových s potěrem nebo teracem tl do 150 mm pl přes 4 m2</t>
  </si>
  <si>
    <t>1396392596</t>
  </si>
  <si>
    <t>Bourání mazanin betonových s potěrem nebo teracem tl. do 150 mm, plochy přes 4 m2</t>
  </si>
  <si>
    <t>"m.č.1.01"25,00*0,15</t>
  </si>
  <si>
    <t>150</t>
  </si>
  <si>
    <t>967031132</t>
  </si>
  <si>
    <t>Přisekání rovných ostění v cihelném zdivu na MV nebo MVC</t>
  </si>
  <si>
    <t>1176082779</t>
  </si>
  <si>
    <t>Přisekání (špicování) plošné nebo rovných ostění zdiva z cihel pálených rovných ostění, bez odstupu, po hrubém vybourání otvorů, na maltu vápennou nebo vápenocementovou</t>
  </si>
  <si>
    <t>"1.NP"0,70*0,90*2</t>
  </si>
  <si>
    <t>151</t>
  </si>
  <si>
    <t>968072455</t>
  </si>
  <si>
    <t>Vybourání kovových dveřních zárubní pl do 2 m2</t>
  </si>
  <si>
    <t>1231957935</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</si>
  <si>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</si>
  <si>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</si>
  <si>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0,80*1,97*3</t>
  </si>
  <si>
    <t>0,70*2,00*3</t>
  </si>
  <si>
    <t>152</t>
  </si>
  <si>
    <t>968072456</t>
  </si>
  <si>
    <t>Vybourání kovových dveřních zárubní pl přes 2 m2</t>
  </si>
  <si>
    <t>-1132673581</t>
  </si>
  <si>
    <t>Vybourání kovových rámů oken s křídly, dveřních zárubní, vrat, stěn, ostění nebo obkladů dveřních zárubní, plochy přes 2 m2</t>
  </si>
  <si>
    <t>1,37*2,35</t>
  </si>
  <si>
    <t>1,26+3,15</t>
  </si>
  <si>
    <t>153</t>
  </si>
  <si>
    <t>971033631</t>
  </si>
  <si>
    <t>Vybourání otvorů ve zdivu cihelném pl do 4 m2 na MVC nebo MV tl do 150 mm</t>
  </si>
  <si>
    <t>-1329517158</t>
  </si>
  <si>
    <t>Vybourání otvorů ve zdivu základovém nebo nadzákladovém z cihel, tvárnic, příčkovek z cihel pálených na maltu vápennou nebo vápenocementovou plochy do 4 m2, tl. do 150 mm</t>
  </si>
  <si>
    <t>1,44*2,37</t>
  </si>
  <si>
    <t>154</t>
  </si>
  <si>
    <t>971033641</t>
  </si>
  <si>
    <t>Vybourání otvorů ve zdivu cihelném pl do 4 m2 na MVC nebo MV tl do 300 mm</t>
  </si>
  <si>
    <t>-1538682545</t>
  </si>
  <si>
    <t>Vybourání otvorů ve zdivu základovém nebo nadzákladovém z cihel, tvárnic, příčkovek z cihel pálených na maltu vápennou nebo vápenocementovou plochy do 4 m2, tl. do 300 mm</t>
  </si>
  <si>
    <t>4,075*0,30*0,60</t>
  </si>
  <si>
    <t>155</t>
  </si>
  <si>
    <t>971033651</t>
  </si>
  <si>
    <t>Vybourání otvorů ve zdivu cihelném pl do 4 m2 na MVC nebo MV tl do 600 mm</t>
  </si>
  <si>
    <t>-511124536</t>
  </si>
  <si>
    <t>Vybourání otvorů ve zdivu základovém nebo nadzákladovém z cihel, tvárnic, příčkovek z cihel pálených na maltu vápennou nebo vápenocementovou plochy do 4 m2, tl. do 600 mm</t>
  </si>
  <si>
    <t>1,65*0,70*0,90</t>
  </si>
  <si>
    <t>"u schodiště"1,20*0,60*0,50</t>
  </si>
  <si>
    <t>156</t>
  </si>
  <si>
    <t>973031325</t>
  </si>
  <si>
    <t>Vysekání kapes ve zdivu cihelném na MV nebo MVC pl do 0,10 m2 hl do 300 mm</t>
  </si>
  <si>
    <t>-2130370287</t>
  </si>
  <si>
    <t>Vysekání výklenků nebo kapes ve zdivu z cihel na maltu vápennou nebo vápenocementovou kapes, plochy do 0,10 m2, hl. do 300 mm</t>
  </si>
  <si>
    <t>"1.NP pro ocelový  nosník"2</t>
  </si>
  <si>
    <t>157</t>
  </si>
  <si>
    <t>974031666</t>
  </si>
  <si>
    <t>Vysekání rýh ve zdivu cihelném pro vtahování nosníků hl do 150 mm v do 250 mm</t>
  </si>
  <si>
    <t>531896192</t>
  </si>
  <si>
    <t>Vysekání rýh ve zdivu cihelném na maltu vápennou nebo vápenocementovou pro vtahování nosníků do zdí, před vybouráním otvoru do hl. 150 mm, při v. nosníku do 250 mm</t>
  </si>
  <si>
    <t>1,75*4*17,90*0,001</t>
  </si>
  <si>
    <t>158</t>
  </si>
  <si>
    <t>975053141</t>
  </si>
  <si>
    <t>Víceřadové podchycení stropů pro osazení nosníků v do 3,5 m pro zatížení do 1500 kg/m2</t>
  </si>
  <si>
    <t>-267501757</t>
  </si>
  <si>
    <t>Víceřadové podchycení stropů pro osazení nosníků dřevěnou výztuhou v. podchycení do 3,5 m a při zatížení hmotností přes 800 do 1500 kg/m2</t>
  </si>
  <si>
    <t xml:space="preserve">Poznámka k souboru cen:_x000D_
1. U víceřadového podchycení stropů se každá řada podchycení oceňuje zvlášť._x000D_
</t>
  </si>
  <si>
    <t>3,00</t>
  </si>
  <si>
    <t>159</t>
  </si>
  <si>
    <t>978011121</t>
  </si>
  <si>
    <t>Otlučení (osekání) vnitřní vápenné nebo vápenocementové omítky stropů v rozsahu do 10 %</t>
  </si>
  <si>
    <t>-1594049146</t>
  </si>
  <si>
    <t>Otlučení vápenných nebo vápenocementových omítek vnitřních ploch stropů, v rozsahu přes 5 do 10 %</t>
  </si>
  <si>
    <t xml:space="preserve">Poznámka k souboru cen:_x000D_
1. Položky lze použít i pro ocenění otlučení sádrových, hliněných apod. vnitřních omítek._x000D_
</t>
  </si>
  <si>
    <t>160</t>
  </si>
  <si>
    <t>978013141</t>
  </si>
  <si>
    <t>Otlučení (osekání) vnitřní vápenné nebo vápenocementové omítky stěn v rozsahu do 30 %</t>
  </si>
  <si>
    <t>808423618</t>
  </si>
  <si>
    <t>Otlučení vápenných nebo vápenocementových omítek vnitřních ploch stěn s vyškrabáním spar, s očištěním zdiva, v rozsahu přes 10 do 30 %</t>
  </si>
  <si>
    <t>997</t>
  </si>
  <si>
    <t>Přesun sutě</t>
  </si>
  <si>
    <t>161</t>
  </si>
  <si>
    <t>997002611</t>
  </si>
  <si>
    <t>Nakládání suti a vybouraných hmot</t>
  </si>
  <si>
    <t>516434167</t>
  </si>
  <si>
    <t>Nakládání suti a vybouraných hmot na dopravní prostředek pro vodorovné přemístění</t>
  </si>
  <si>
    <t xml:space="preserve">Poznámka k souboru cen:_x000D_
1. Cena platí i pro překládání při lomené dopravě._x000D_
2. Cenu nelze použít při dopravě po železnici, po vodě nebo ručně._x000D_
</t>
  </si>
  <si>
    <t>162</t>
  </si>
  <si>
    <t>997013111</t>
  </si>
  <si>
    <t>Vnitrostaveništní doprava suti a vybouraných hmot pro budovy v do 6 m s použitím mechanizace</t>
  </si>
  <si>
    <t>655588403</t>
  </si>
  <si>
    <t>Vnitrostaveništní doprava suti a vybouraných hmot vodorovně do 50 m svisle s použitím mechanizace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</si>
  <si>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</si>
  <si>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163</t>
  </si>
  <si>
    <t>997013501</t>
  </si>
  <si>
    <t>Odvoz suti a vybouraných hmot na skládku nebo meziskládku do 1 km se složením</t>
  </si>
  <si>
    <t>-1908500711</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</si>
  <si>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</si>
  <si>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</si>
  <si>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164</t>
  </si>
  <si>
    <t>997013509</t>
  </si>
  <si>
    <t>Příplatek k odvozu suti a vybouraných hmot na skládku ZKD 1 km přes 1 km</t>
  </si>
  <si>
    <t>533724199</t>
  </si>
  <si>
    <t>Odvoz suti a vybouraných hmot na skládku nebo meziskládku se složením, na vzdálenost Příplatek k ceně za každý další i započatý 1 km přes 1 km</t>
  </si>
  <si>
    <t>91,00*9</t>
  </si>
  <si>
    <t>165</t>
  </si>
  <si>
    <t>997013631</t>
  </si>
  <si>
    <t>Poplatek za uložení na skládce (skládkovné) stavebního odpadu směsného kód odpadu 17 09 04</t>
  </si>
  <si>
    <t>889577125</t>
  </si>
  <si>
    <t>Poplatek za uložení stavebního odpadu na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</si>
  <si>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</si>
  <si>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</si>
  <si>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</si>
  <si>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166</t>
  </si>
  <si>
    <t>998011001</t>
  </si>
  <si>
    <t>Přesun hmot pro budovy zděné v do 6 m</t>
  </si>
  <si>
    <t>829209698</t>
  </si>
  <si>
    <t>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</si>
  <si>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</si>
  <si>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</si>
  <si>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</si>
  <si>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</si>
  <si>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</si>
  <si>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167</t>
  </si>
  <si>
    <t>711111001</t>
  </si>
  <si>
    <t>Provedení izolace proti zemní vlhkosti vodorovné za studena nátěrem penetračním</t>
  </si>
  <si>
    <t>-1746420882</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</si>
  <si>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</si>
  <si>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m2._x000D_
</t>
  </si>
  <si>
    <t>9,694*(3,945+2,90)/2</t>
  </si>
  <si>
    <t>18,90*2,94</t>
  </si>
  <si>
    <t>14,795*(3,19+5,15)/2+1,98*1,50</t>
  </si>
  <si>
    <t>podlaha P7, P8,P9</t>
  </si>
  <si>
    <t>9,00+12,00+25,00</t>
  </si>
  <si>
    <t>168</t>
  </si>
  <si>
    <t>11163150</t>
  </si>
  <si>
    <t>lak penetrační asfaltový</t>
  </si>
  <si>
    <t>930178258</t>
  </si>
  <si>
    <t>153,42*0,0003 'Přepočtené koeficientem množství</t>
  </si>
  <si>
    <t>169</t>
  </si>
  <si>
    <t>711112001</t>
  </si>
  <si>
    <t>Provedení izolace proti zemní vlhkosti svislé za studena nátěrem penetračním</t>
  </si>
  <si>
    <t>982848784</t>
  </si>
  <si>
    <t>Provedení izolace proti zemní vlhkosti natěradly a tmely za studena na ploše svislé S nátěrem penetračním</t>
  </si>
  <si>
    <t>8,74*1,00+(11,87+0,40+1,815+13,465+1,95+1,105)*2,75</t>
  </si>
  <si>
    <t>170</t>
  </si>
  <si>
    <t>480548288</t>
  </si>
  <si>
    <t>92,9*0,00035 'Přepočtené koeficientem množství</t>
  </si>
  <si>
    <t>171</t>
  </si>
  <si>
    <t>711141559</t>
  </si>
  <si>
    <t>Provedení izolace proti zemní vlhkosti pásy přitavením vodorovné NAIP</t>
  </si>
  <si>
    <t>601333461</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</si>
  <si>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</si>
  <si>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m2._x000D_
</t>
  </si>
  <si>
    <t>172</t>
  </si>
  <si>
    <t>62856002</t>
  </si>
  <si>
    <t>pás asfaltový samolepicí modifikovaný SBS tl 3mm s hliníkové fólie, hliníkové fólie s textilií se  spalitelnou fólií nebo jemnozrnný minerálním posypem nebo textilií na horním povrchu</t>
  </si>
  <si>
    <t>534395182</t>
  </si>
  <si>
    <t>"vodorovně"199,42</t>
  </si>
  <si>
    <t>"svislé"92,90*1,20</t>
  </si>
  <si>
    <t>310,9*1,15 'Přepočtené koeficientem množství</t>
  </si>
  <si>
    <t>173</t>
  </si>
  <si>
    <t>711142559</t>
  </si>
  <si>
    <t>Provedení izolace proti zemní vlhkosti pásy přitavením svislé NAIP</t>
  </si>
  <si>
    <t>-640983923</t>
  </si>
  <si>
    <t>Provedení izolace proti zemní vlhkosti pásy přitavením NAIP na ploše svislé S</t>
  </si>
  <si>
    <t>174</t>
  </si>
  <si>
    <t>998711201</t>
  </si>
  <si>
    <t>Přesun hmot procentní pro izolace proti vodě, vlhkosti a plynům v objektech v do 6 m</t>
  </si>
  <si>
    <t>%</t>
  </si>
  <si>
    <t>688174153</t>
  </si>
  <si>
    <t>Přesun hmot pro izolace proti vodě, vlhkosti a plynům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</si>
  <si>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</si>
  <si>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</si>
  <si>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</si>
  <si>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175</t>
  </si>
  <si>
    <t>712311101</t>
  </si>
  <si>
    <t>Provedení povlakové krytiny střech do 10° za studena lakem penetračním nebo asfaltovým</t>
  </si>
  <si>
    <t>-2105247336</t>
  </si>
  <si>
    <t>Provedení povlakové krytiny střech plochých do 10° natěradly a tmely za studena nátěrem lakem penetračním nebo asfaltovým</t>
  </si>
  <si>
    <t xml:space="preserve">Poznámka k souboru cen:_x000D_
1. Povlakové krytiny střech jednotlivě do 10 m2 se oceňují skladebně cenou příslušné izolace a cenou 712 39-9095 Příplatek za plochu do 10 m2._x000D_
</t>
  </si>
  <si>
    <t>176</t>
  </si>
  <si>
    <t>-44978895</t>
  </si>
  <si>
    <t>86,13*0,0003 'Přepočtené koeficientem množství</t>
  </si>
  <si>
    <t>177</t>
  </si>
  <si>
    <t>712341559</t>
  </si>
  <si>
    <t>Provedení povlakové krytiny střech do 10° pásy NAIP přitavením v plné ploše</t>
  </si>
  <si>
    <t>555245462</t>
  </si>
  <si>
    <t>Provedení povlakové krytiny střech plochých do 10° pásy přitavením NAIP v plné ploše</t>
  </si>
  <si>
    <t xml:space="preserve">Poznámka k souboru cen:_x000D_
1. Povlakové krytiny střech jednotlivě do 10 m2 se oceňují skladebně cenou příslušné izolace a cenou 712 39-9097 Příplatek za plochu do 10 m2._x000D_
</t>
  </si>
  <si>
    <t>"podlaha P5"34,00</t>
  </si>
  <si>
    <t>178</t>
  </si>
  <si>
    <t>62852010</t>
  </si>
  <si>
    <t>pás asfaltový samolepicí modifikovaný SBS tl 2,5mm s vložkou ze skleněné rohože se  spalitelnou fólií nebo jemnozrnný minerálním posypem nebo textilií na horním povrchu</t>
  </si>
  <si>
    <t>-1346691109</t>
  </si>
  <si>
    <t>86,13*1,15 'Přepočtené koeficientem množství</t>
  </si>
  <si>
    <t>179</t>
  </si>
  <si>
    <t>62852011</t>
  </si>
  <si>
    <t>pás asfaltový samolepicí modifikovaný SBS tl 3mm s vložkou ze skleněné rohože se  spalitelnou fólií nebo jemnozrnný minerálním posypem nebo textilií na horním povrchu</t>
  </si>
  <si>
    <t>-575120929</t>
  </si>
  <si>
    <t>180</t>
  </si>
  <si>
    <t>712361703</t>
  </si>
  <si>
    <t>Provedení povlakové krytiny střech do 10° fólií přilepenou v plné ploše</t>
  </si>
  <si>
    <t>-1948729363</t>
  </si>
  <si>
    <t>Provedení povlakové krytiny střech plochých do 10° fólií přilepenou lepidlem v plné ploše</t>
  </si>
  <si>
    <t>181</t>
  </si>
  <si>
    <t>28322012</t>
  </si>
  <si>
    <t>fólie hydroizolační střešní mPVC mechanicky kotvená tl 1,5mm šedá</t>
  </si>
  <si>
    <t>1773058841</t>
  </si>
  <si>
    <t>120,13</t>
  </si>
  <si>
    <t>120,13*1,15 'Přepočtené koeficientem množství</t>
  </si>
  <si>
    <t>182</t>
  </si>
  <si>
    <t>712391172</t>
  </si>
  <si>
    <t>Provedení povlakové krytiny střech do 10° ochranné textilní vrstvy</t>
  </si>
  <si>
    <t>151011268</t>
  </si>
  <si>
    <t>Provedení povlakové krytiny střech plochých do 10° -ostatní práce provedení vrstvy textilní ochranné</t>
  </si>
  <si>
    <t xml:space="preserve">Poznámka k souboru cen:_x000D_
1. Cenami -9095 až -9097 lze oceňovat jen tehdy, nepřesáhne-li součet plochy vodorovné a svislé izolační vrstvy 10 m2._x000D_
2. Cenou -9095 až -9097 nelze oceňovat opravy a údržbu povlakové krytiny._x000D_
</t>
  </si>
  <si>
    <t>183</t>
  </si>
  <si>
    <t>-695519208</t>
  </si>
  <si>
    <t>184</t>
  </si>
  <si>
    <t>712391382</t>
  </si>
  <si>
    <t>Provedení povlakové krytiny střech do 10° násypem z hrubého kameniva tl 50 mm</t>
  </si>
  <si>
    <t>-1966076551</t>
  </si>
  <si>
    <t>Provedení povlakové krytiny střech plochých do 10° -ostatní práce dokončení izolace násypem z hrubého kameniva frakce 16 - 22, tl. 50 mm</t>
  </si>
  <si>
    <t>185</t>
  </si>
  <si>
    <t>58337401</t>
  </si>
  <si>
    <t>kamenivo dekorační (kačírek) frakce 8/16</t>
  </si>
  <si>
    <t>1662979633</t>
  </si>
  <si>
    <t>86,13*0,0825 'Přepočtené koeficientem množství</t>
  </si>
  <si>
    <t>186</t>
  </si>
  <si>
    <t>998712201</t>
  </si>
  <si>
    <t>Přesun hmot procentní pro krytiny povlakové v objektech v do 6 m</t>
  </si>
  <si>
    <t>1463579873</t>
  </si>
  <si>
    <t>Přesun hmot pro povlakové krytiny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</si>
  <si>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</si>
  <si>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</si>
  <si>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</si>
  <si>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187</t>
  </si>
  <si>
    <t>713111121</t>
  </si>
  <si>
    <t>Montáž izolace tepelné spodem stropů s uchycením drátem rohoží, pásů, dílců, desek</t>
  </si>
  <si>
    <t>-319761433</t>
  </si>
  <si>
    <t>Montáž tepelné izolace stropů rohožemi, pásy, dílci, deskami, bloky (izolační materiál ve specifikaci) rovných spodem s uchycením (drátem, páskou apod.)</t>
  </si>
  <si>
    <t>"skladba P5"29,30</t>
  </si>
  <si>
    <t>188</t>
  </si>
  <si>
    <t>713121111</t>
  </si>
  <si>
    <t>Montáž izolace tepelné podlah volně kladenými rohožemi, pásy, dílci, deskami 1 vrstva</t>
  </si>
  <si>
    <t>-1059558705</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</si>
  <si>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</si>
  <si>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</si>
  <si>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29,30+22,40+11,90+35,40+6,50+1,60+3,30+3,30+3,80+1,00</t>
  </si>
  <si>
    <t>0,80+9,50+90,8</t>
  </si>
  <si>
    <t>189</t>
  </si>
  <si>
    <t>28372312</t>
  </si>
  <si>
    <t>deska EPS 100 do plochých střech a podlah λ=0,037 tl 120mm</t>
  </si>
  <si>
    <t>-467069830</t>
  </si>
  <si>
    <t>118,5*1,02 'Přepočtené koeficientem množství</t>
  </si>
  <si>
    <t>190</t>
  </si>
  <si>
    <t>28376551</t>
  </si>
  <si>
    <t>deska polystyrénová pro snížení kročejového hluku (max. zatížení 4 kN/m2) tl 20mm</t>
  </si>
  <si>
    <t>-751344951</t>
  </si>
  <si>
    <t>191</t>
  </si>
  <si>
    <t>713131141</t>
  </si>
  <si>
    <t>Montáž izolace tepelné stěn a základů lepením celoplošně rohoží, pásů, dílců, desek</t>
  </si>
  <si>
    <t>400884540</t>
  </si>
  <si>
    <t>Montáž tepelné izolace stěn rohožemi, pásy, deskami, dílci, bloky (izolační materiál ve specifikaci) lepením celoplošně</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</si>
  <si>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</si>
  <si>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"základy"(2,745+0,40+1,00)*1,00</t>
  </si>
  <si>
    <t>"strop nad 1.NP"(0,975+1,315+13,445+8,715+1,515+2,775+3,94+6,87)*0,45</t>
  </si>
  <si>
    <t>"nad 2.NP"(0,975+1,315+13,465+12,20+1,515+4,20+6,55+6,955)*0,45</t>
  </si>
  <si>
    <t>192</t>
  </si>
  <si>
    <t>28376441</t>
  </si>
  <si>
    <t>deska z polystyrénu XPS, hrana rovná a strukturovaný povrch 300kPa tl 60mm</t>
  </si>
  <si>
    <t>943998007</t>
  </si>
  <si>
    <t>4,15*1,05 'Přepočtené koeficientem množství</t>
  </si>
  <si>
    <t>193</t>
  </si>
  <si>
    <t>28376443</t>
  </si>
  <si>
    <t>deska z polystyrénu XPS, hrana rovná a strukturovaný povrch 300kPa tl 100mm</t>
  </si>
  <si>
    <t>423588468</t>
  </si>
  <si>
    <t>"skladba Z2"73,64</t>
  </si>
  <si>
    <t>194</t>
  </si>
  <si>
    <t>28376446</t>
  </si>
  <si>
    <t>deska z polystyrénu XPS, hrana rovná a strukturovaný povrch 300kPa tl 150mm</t>
  </si>
  <si>
    <t>117286121</t>
  </si>
  <si>
    <t>195</t>
  </si>
  <si>
    <t>713131151</t>
  </si>
  <si>
    <t>Montáž izolace tepelné stěn a základů volně vloženými rohožemi, pásy, dílci, deskami 1 vrstva</t>
  </si>
  <si>
    <t>-539600287</t>
  </si>
  <si>
    <t>Montáž tepelné izolace stěn rohožemi, pásy, deskami, dílci, bloky (izolační materiál ve specifikaci) vložením jednovrstvě</t>
  </si>
  <si>
    <t>"1.NP tl. 150 mm"1,00*3,20</t>
  </si>
  <si>
    <t>"2.NP tl. 150 mm"(0,60+0,50)*3,12</t>
  </si>
  <si>
    <t>"2.NP tl. 100 mm"3,90*3,12</t>
  </si>
  <si>
    <t>196</t>
  </si>
  <si>
    <t>63152099</t>
  </si>
  <si>
    <t>pás tepelně izolační univerzální λ=0,033 tl 100mm</t>
  </si>
  <si>
    <t>-1303463754</t>
  </si>
  <si>
    <t>41,47*1,05 'Přepočtené koeficientem množství</t>
  </si>
  <si>
    <t>197</t>
  </si>
  <si>
    <t>63152104</t>
  </si>
  <si>
    <t>pás tepelně izolační univerzální λ=0,033-0,035 tl 160mm</t>
  </si>
  <si>
    <t>1540043984</t>
  </si>
  <si>
    <t>6,63*1,05 'Přepočtené koeficientem množství</t>
  </si>
  <si>
    <t>198</t>
  </si>
  <si>
    <t>713141111</t>
  </si>
  <si>
    <t>Montáž izolace tepelné střech plochých lepené asfaltem plně 1 vrstva rohoží, pásů, dílců, desek</t>
  </si>
  <si>
    <t>1241513694</t>
  </si>
  <si>
    <t>Montáž tepelné izolace střech plochých rohožemi, pásy, deskami, dílci, bloky (izolační materiál ve specifikaci) přilepenými asfaltem za horka zplna, jednovrstvá</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</si>
  <si>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</si>
  <si>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"spádový klín"86,13</t>
  </si>
  <si>
    <t>"spádový klín"34,00</t>
  </si>
  <si>
    <t>199</t>
  </si>
  <si>
    <t>28372319</t>
  </si>
  <si>
    <t>deska EPS 100 do plochých střech a podlah λ=0,037 tl 160mm</t>
  </si>
  <si>
    <t>1291893095</t>
  </si>
  <si>
    <t>86,13*1,02 'Přepočtené koeficientem množství</t>
  </si>
  <si>
    <t>200</t>
  </si>
  <si>
    <t>28376141</t>
  </si>
  <si>
    <t>klín izolační z pěnového polystyrenu EPS 100 spádový</t>
  </si>
  <si>
    <t>2147291988</t>
  </si>
  <si>
    <t>86,13*(0,20+0,24)/2</t>
  </si>
  <si>
    <t>18,95*1,02 'Přepočtené koeficientem množství</t>
  </si>
  <si>
    <t>201</t>
  </si>
  <si>
    <t>28376143</t>
  </si>
  <si>
    <t>klín izolační z pěnového polystyrenu EPS 200 spádový</t>
  </si>
  <si>
    <t>-279856255</t>
  </si>
  <si>
    <t>"podlaha P5"34,00*(0,14+0,18)/2</t>
  </si>
  <si>
    <t>202</t>
  </si>
  <si>
    <t>28376379</t>
  </si>
  <si>
    <t>deska z polystyrénu XPS, hrana polodrážková a hladký povrch s vyšší odolností tl 50mm</t>
  </si>
  <si>
    <t>1373960475</t>
  </si>
  <si>
    <t>"podlaha P5"34,00*1,02</t>
  </si>
  <si>
    <t>203</t>
  </si>
  <si>
    <t>998713201</t>
  </si>
  <si>
    <t>Přesun hmot procentní pro izolace tepelné v objektech v do 6 m</t>
  </si>
  <si>
    <t>-988276518</t>
  </si>
  <si>
    <t>Přesun hmot pro izolace tepelné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</si>
  <si>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</si>
  <si>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723</t>
  </si>
  <si>
    <t>Zdravotechnika - vnitřní plynovod</t>
  </si>
  <si>
    <t>204</t>
  </si>
  <si>
    <t>-1982773659</t>
  </si>
  <si>
    <t xml:space="preserve">Potrubí včetně tvarovek </t>
  </si>
  <si>
    <t>205</t>
  </si>
  <si>
    <t>Pol47</t>
  </si>
  <si>
    <t>Hzs-nezmeritelne stavebni prace</t>
  </si>
  <si>
    <t>h</t>
  </si>
  <si>
    <t>-477809941</t>
  </si>
  <si>
    <t>206</t>
  </si>
  <si>
    <t>Pol48</t>
  </si>
  <si>
    <t>Potrubí ocelové hladké černé bezešvé DN 20</t>
  </si>
  <si>
    <t>282268266</t>
  </si>
  <si>
    <t>207</t>
  </si>
  <si>
    <t>Pol49</t>
  </si>
  <si>
    <t>Potrubí ocelové hladké černé bezešvé DN 25</t>
  </si>
  <si>
    <t>-191125358</t>
  </si>
  <si>
    <t>208</t>
  </si>
  <si>
    <t>Pol50</t>
  </si>
  <si>
    <t>Ocelová chránička DN 40-500</t>
  </si>
  <si>
    <t>soubor</t>
  </si>
  <si>
    <t>-2045789140</t>
  </si>
  <si>
    <t>209</t>
  </si>
  <si>
    <t>Pol51</t>
  </si>
  <si>
    <t>Ocelová chránička DN 50-1300</t>
  </si>
  <si>
    <t>2027710107</t>
  </si>
  <si>
    <t>210</t>
  </si>
  <si>
    <t>Pol52</t>
  </si>
  <si>
    <t>Ocelová chránička DN 50-600</t>
  </si>
  <si>
    <t>1327825548</t>
  </si>
  <si>
    <t>211</t>
  </si>
  <si>
    <t>Pol53</t>
  </si>
  <si>
    <t>Závitový spoj DN20</t>
  </si>
  <si>
    <t>-397733737</t>
  </si>
  <si>
    <t>212</t>
  </si>
  <si>
    <t>Pol54</t>
  </si>
  <si>
    <t>Propoj plynovodu DN25/DN25</t>
  </si>
  <si>
    <t>-1198073738</t>
  </si>
  <si>
    <t>213</t>
  </si>
  <si>
    <t>Pol55</t>
  </si>
  <si>
    <t>Propoj plynovodu DN32/DN32</t>
  </si>
  <si>
    <t>2045163332</t>
  </si>
  <si>
    <t>214</t>
  </si>
  <si>
    <t>Pol56</t>
  </si>
  <si>
    <t>Demontáž stávajícího potrubí</t>
  </si>
  <si>
    <t>-699170147</t>
  </si>
  <si>
    <t>215</t>
  </si>
  <si>
    <t>Pol57</t>
  </si>
  <si>
    <t>Tlaková zkouška plynového potrubí</t>
  </si>
  <si>
    <t>kompl.</t>
  </si>
  <si>
    <t>-1381256302</t>
  </si>
  <si>
    <t>216</t>
  </si>
  <si>
    <t>Pol58</t>
  </si>
  <si>
    <t>Výchozí revize</t>
  </si>
  <si>
    <t>-1121208670</t>
  </si>
  <si>
    <t>217</t>
  </si>
  <si>
    <t>Pol59</t>
  </si>
  <si>
    <t>Kohout kulový  DN 20</t>
  </si>
  <si>
    <t>-1242477916</t>
  </si>
  <si>
    <t>Kohout kulový DN 20</t>
  </si>
  <si>
    <t>218</t>
  </si>
  <si>
    <t>Díl:</t>
  </si>
  <si>
    <t>Nátěr syntetický potrubí do DN 50 mm  Z + 2x</t>
  </si>
  <si>
    <t>711894697</t>
  </si>
  <si>
    <t>Nátěr syntetický potrubí do DN 50 mm Z + 2x</t>
  </si>
  <si>
    <t>725</t>
  </si>
  <si>
    <t>Zdravotechnika - zařizovací předměty</t>
  </si>
  <si>
    <t>219</t>
  </si>
  <si>
    <t>725110814</t>
  </si>
  <si>
    <t>Demontáž klozetu Kombi, odsávací</t>
  </si>
  <si>
    <t>2094269431</t>
  </si>
  <si>
    <t>Demontáž klozetů odsávacích nebo kombinačních</t>
  </si>
  <si>
    <t>726</t>
  </si>
  <si>
    <t xml:space="preserve">Zdravotechnika </t>
  </si>
  <si>
    <t>220</t>
  </si>
  <si>
    <t>132201211R00</t>
  </si>
  <si>
    <t>Hloubení rýh š.do 200 cm hor.3 do 100 m3,STROJNĚ 1</t>
  </si>
  <si>
    <t>-1295087277</t>
  </si>
  <si>
    <t>221</t>
  </si>
  <si>
    <t>132201401R00</t>
  </si>
  <si>
    <t>Hloubený výkop pod základy v hor.3 2</t>
  </si>
  <si>
    <t>-1516235275</t>
  </si>
  <si>
    <t>222</t>
  </si>
  <si>
    <t>139711101RT3</t>
  </si>
  <si>
    <t>Vykopávka v uzavřených prostorách v hor.1-4 3</t>
  </si>
  <si>
    <t>327449831</t>
  </si>
  <si>
    <t>223</t>
  </si>
  <si>
    <t>162701105RT3</t>
  </si>
  <si>
    <t>Vodorovné přemístění výkopku z hor.1-4 do 10000 m 4</t>
  </si>
  <si>
    <t>1283023317</t>
  </si>
  <si>
    <t>224</t>
  </si>
  <si>
    <t>162702199R00</t>
  </si>
  <si>
    <t>Poplatek za skládku zeminy 5</t>
  </si>
  <si>
    <t>-14860274</t>
  </si>
  <si>
    <t>225</t>
  </si>
  <si>
    <t>161101501R00</t>
  </si>
  <si>
    <t>Svislé přemístění výkopku z hor. 1-4 ruční 6</t>
  </si>
  <si>
    <t>421873804</t>
  </si>
  <si>
    <t>226</t>
  </si>
  <si>
    <t>161101101R00</t>
  </si>
  <si>
    <t>Svislé přemístění výkopku z hor.1-4 do 2,5 m 7</t>
  </si>
  <si>
    <t>-1573548037</t>
  </si>
  <si>
    <t>227</t>
  </si>
  <si>
    <t>174101101R00</t>
  </si>
  <si>
    <t>Zásyp jam, rýh, šachet se zhutněním 8</t>
  </si>
  <si>
    <t>-2035860737</t>
  </si>
  <si>
    <t>228</t>
  </si>
  <si>
    <t>175101101R00</t>
  </si>
  <si>
    <t>Obsyp potrubí bez prohození sypaniny 9</t>
  </si>
  <si>
    <t>-1837090055</t>
  </si>
  <si>
    <t>229</t>
  </si>
  <si>
    <t>451573111R00</t>
  </si>
  <si>
    <t>Lože pod potrubí ze štěrkopísku do 63 mm 10</t>
  </si>
  <si>
    <t>-1043045481</t>
  </si>
  <si>
    <t>230</t>
  </si>
  <si>
    <t>721170957R00</t>
  </si>
  <si>
    <t>Oprava-vsazení odbočky, potrubí PVC hrdlové D 160 11</t>
  </si>
  <si>
    <t>-1984417924</t>
  </si>
  <si>
    <t>231</t>
  </si>
  <si>
    <t>721170967R00</t>
  </si>
  <si>
    <t>Oprava - propojení dosavadního potrubí PVC D 160 12</t>
  </si>
  <si>
    <t>-583952832</t>
  </si>
  <si>
    <t>232</t>
  </si>
  <si>
    <t>721176102R00</t>
  </si>
  <si>
    <t>Potrubí HT připojovací D 40 x 1,8 mm 13</t>
  </si>
  <si>
    <t>1985966283</t>
  </si>
  <si>
    <t>233</t>
  </si>
  <si>
    <t>721176103R00</t>
  </si>
  <si>
    <t>Potrubí HT připojovací D 50 x 1,8 mm 14</t>
  </si>
  <si>
    <t>1700521286</t>
  </si>
  <si>
    <t>234</t>
  </si>
  <si>
    <t>721176114R00</t>
  </si>
  <si>
    <t>Potrubí HT odpadní svislé D 75 x 1,9 mm 15</t>
  </si>
  <si>
    <t>453789370</t>
  </si>
  <si>
    <t>235</t>
  </si>
  <si>
    <t>721176115R00</t>
  </si>
  <si>
    <t>Potrubí HT odpadní svislé D 110 x 2,7 mm 16</t>
  </si>
  <si>
    <t>1204414301</t>
  </si>
  <si>
    <t>236</t>
  </si>
  <si>
    <t>721176222R00</t>
  </si>
  <si>
    <t>Potrubí KG svodné (ležaté) v zemi D 110 x 3,2 mm 17</t>
  </si>
  <si>
    <t>-2133705282</t>
  </si>
  <si>
    <t>237</t>
  </si>
  <si>
    <t>721176223R00</t>
  </si>
  <si>
    <t>Potrubí KG svodné (ležaté) v zemi D 125 x 3,2 mm 18</t>
  </si>
  <si>
    <t>-1861997804</t>
  </si>
  <si>
    <t>238</t>
  </si>
  <si>
    <t>721176224R00</t>
  </si>
  <si>
    <t>Potrubí KG svodné (ležaté) v zemi D 160 x 4,0 mm 19</t>
  </si>
  <si>
    <t>-1927211548</t>
  </si>
  <si>
    <t>239</t>
  </si>
  <si>
    <t>721223520RT1</t>
  </si>
  <si>
    <t>Vtok balkónový a terasový se suchou klapkou 20</t>
  </si>
  <si>
    <t>-2037375582</t>
  </si>
  <si>
    <t>240</t>
  </si>
  <si>
    <t>721231113RT4</t>
  </si>
  <si>
    <t>Vtok střešní v povlak.krytině, zatepl. 21</t>
  </si>
  <si>
    <t>-658310220</t>
  </si>
  <si>
    <t>241</t>
  </si>
  <si>
    <t>721273150RT1</t>
  </si>
  <si>
    <t>Hlavice ventilační přivětrávací HL900 22</t>
  </si>
  <si>
    <t>1979309718</t>
  </si>
  <si>
    <t>242</t>
  </si>
  <si>
    <t>721273200RT3</t>
  </si>
  <si>
    <t>Souprava ventilační střešní plastová 23</t>
  </si>
  <si>
    <t>-781326806</t>
  </si>
  <si>
    <t>243</t>
  </si>
  <si>
    <t>721290111R00</t>
  </si>
  <si>
    <t>Zkouška těsnosti kanalizace vodou DN 125 24</t>
  </si>
  <si>
    <t>-35254027</t>
  </si>
  <si>
    <t>244</t>
  </si>
  <si>
    <t>721290112R00</t>
  </si>
  <si>
    <t>Zkouška těsnosti kanalizace vodou DN 200 25</t>
  </si>
  <si>
    <t>713072033</t>
  </si>
  <si>
    <t>245</t>
  </si>
  <si>
    <t>722131916R00</t>
  </si>
  <si>
    <t>Oprava-potrubí ,vsazení odbočky do DN 50 26</t>
  </si>
  <si>
    <t>-156092158</t>
  </si>
  <si>
    <t>246</t>
  </si>
  <si>
    <t>722172331R00</t>
  </si>
  <si>
    <t>Potrubí z PPR,  D 20x3,4 mm, vč. zed. výpom. 27</t>
  </si>
  <si>
    <t>-1386463471</t>
  </si>
  <si>
    <t>Potrubí z PPR, D 20x3,4 mm, vč. zed. výpom. 27</t>
  </si>
  <si>
    <t>247</t>
  </si>
  <si>
    <t>722172332R00</t>
  </si>
  <si>
    <t>Potrubí z PPR,  D 25x4,2 mm, vč. zed. výpom. 28</t>
  </si>
  <si>
    <t>1534527275</t>
  </si>
  <si>
    <t>Potrubí z PPR, D 25x4,2 mm, vč. zed. výpom. 28</t>
  </si>
  <si>
    <t>248</t>
  </si>
  <si>
    <t>722172333R00</t>
  </si>
  <si>
    <t>Potrubí z PPR,  D 32x5,4 mm, vč. zed. výpom. 29</t>
  </si>
  <si>
    <t>-946784770</t>
  </si>
  <si>
    <t>Potrubí z PPR, D 32x5,4 mm, vč. zed. výpom. 29</t>
  </si>
  <si>
    <t>249</t>
  </si>
  <si>
    <t>722172964R00</t>
  </si>
  <si>
    <t>Vsaz.odboč.do plast.potrubí polyf.D 32 mm, vodovod 30</t>
  </si>
  <si>
    <t>1287206363</t>
  </si>
  <si>
    <t>250</t>
  </si>
  <si>
    <t>722181211RT7</t>
  </si>
  <si>
    <t>Izolace návleková  tl. stěny 6 mm 31</t>
  </si>
  <si>
    <t>-341815393</t>
  </si>
  <si>
    <t>Izolace návleková tl. stěny 6 mm 31</t>
  </si>
  <si>
    <t>251</t>
  </si>
  <si>
    <t>722181211RT9</t>
  </si>
  <si>
    <t>Izolace návleková tl. stěny 6 mm 32</t>
  </si>
  <si>
    <t>346477151</t>
  </si>
  <si>
    <t>252</t>
  </si>
  <si>
    <t>722181211RU2</t>
  </si>
  <si>
    <t>Izolace návleková tl. stěny 6 mm 33</t>
  </si>
  <si>
    <t>254225673</t>
  </si>
  <si>
    <t>253</t>
  </si>
  <si>
    <t>722191113R00</t>
  </si>
  <si>
    <t>Hadice flexibilní k baterii,DN 15 x M10,délka 0,6m 34</t>
  </si>
  <si>
    <t>-702484630</t>
  </si>
  <si>
    <t>254</t>
  </si>
  <si>
    <t>722202432R00</t>
  </si>
  <si>
    <t>Kohout kulový rozebíratelný PP-R I- 1/2"; D 20 35</t>
  </si>
  <si>
    <t>-774416157</t>
  </si>
  <si>
    <t>255</t>
  </si>
  <si>
    <t>722202433R00</t>
  </si>
  <si>
    <t>Kohout kulový rozebíratelný PP-R; 3/4"; D 25 36</t>
  </si>
  <si>
    <t>164259498</t>
  </si>
  <si>
    <t>256</t>
  </si>
  <si>
    <t>722202434R00</t>
  </si>
  <si>
    <t>Kohout kulový rozebíratelný PP-R; 1" ;  D 32 37</t>
  </si>
  <si>
    <t>1291174648</t>
  </si>
  <si>
    <t>Kohout kulový rozebíratelný PP-R; 1" ; D 32 37</t>
  </si>
  <si>
    <t>257</t>
  </si>
  <si>
    <t>722220111R00</t>
  </si>
  <si>
    <t>Nástěnka , G 1/2 38</t>
  </si>
  <si>
    <t>1806056251</t>
  </si>
  <si>
    <t>258</t>
  </si>
  <si>
    <t>722264111R00</t>
  </si>
  <si>
    <t>Vodoměr bytový SV , Qn 1,5 39</t>
  </si>
  <si>
    <t>1161793232</t>
  </si>
  <si>
    <t>259</t>
  </si>
  <si>
    <t>722280106R00</t>
  </si>
  <si>
    <t>Tlaková zkouška vodovodního potrubí DN 32 40</t>
  </si>
  <si>
    <t>-1060204515</t>
  </si>
  <si>
    <t>260</t>
  </si>
  <si>
    <t>722290234R00</t>
  </si>
  <si>
    <t>Proplach a dezinfekce vodovod.potrubí DN 80 41</t>
  </si>
  <si>
    <t>1699259823</t>
  </si>
  <si>
    <t>261</t>
  </si>
  <si>
    <t>725014131RT1</t>
  </si>
  <si>
    <t>Klozet závěsný  + sedátko, bílý 42</t>
  </si>
  <si>
    <t>-1784394306</t>
  </si>
  <si>
    <t>Klozet závěsný + sedátko, bílý 42</t>
  </si>
  <si>
    <t>262</t>
  </si>
  <si>
    <t>725014141R00</t>
  </si>
  <si>
    <t>Klozet závěsný  ZTP + sedátko, bílý 43</t>
  </si>
  <si>
    <t>-1169913973</t>
  </si>
  <si>
    <t>Klozet závěsný ZTP + sedátko, bílý 43</t>
  </si>
  <si>
    <t>263</t>
  </si>
  <si>
    <t>725016125R00</t>
  </si>
  <si>
    <t>Urinál odsávací , ovládání autom, bílý 44</t>
  </si>
  <si>
    <t>-990657780</t>
  </si>
  <si>
    <t>264</t>
  </si>
  <si>
    <t>725017132R00</t>
  </si>
  <si>
    <t>Umyvadlo na šrouby 55 x 42 cm, bílé 45</t>
  </si>
  <si>
    <t>2057868631</t>
  </si>
  <si>
    <t>265</t>
  </si>
  <si>
    <t>725017138R00</t>
  </si>
  <si>
    <t>Kryt sifonu umyvadel , bílý 46</t>
  </si>
  <si>
    <t>1998218096</t>
  </si>
  <si>
    <t>266</t>
  </si>
  <si>
    <t>725017138R00.1</t>
  </si>
  <si>
    <t>Kryt sifonu umyvadel OLYMP, bílý 47</t>
  </si>
  <si>
    <t>-755270776</t>
  </si>
  <si>
    <t>267</t>
  </si>
  <si>
    <t>725017153R00</t>
  </si>
  <si>
    <t>Umyvadlo invalidní  64 x 55 cm, bílé 48</t>
  </si>
  <si>
    <t>-340613098</t>
  </si>
  <si>
    <t>Umyvadlo invalidní 64 x 55 cm, bílé 48</t>
  </si>
  <si>
    <t>268</t>
  </si>
  <si>
    <t>725019101R00</t>
  </si>
  <si>
    <t>Výlevka stojící s plastovou mřížkou 49</t>
  </si>
  <si>
    <t>242761129</t>
  </si>
  <si>
    <t>269</t>
  </si>
  <si>
    <t>725291132R00</t>
  </si>
  <si>
    <t>Madlo dvojité pevné bílé  dl. 844 mm 50</t>
  </si>
  <si>
    <t>-1819248844</t>
  </si>
  <si>
    <t>Madlo dvojité pevné bílé dl. 844 mm 50</t>
  </si>
  <si>
    <t>270</t>
  </si>
  <si>
    <t>725291136R00</t>
  </si>
  <si>
    <t>Madlo dvojité sklopné bílé  dl. 852 mm 51</t>
  </si>
  <si>
    <t>-1797110900</t>
  </si>
  <si>
    <t>Madlo dvojité sklopné bílé dl. 852 mm 51</t>
  </si>
  <si>
    <t>271</t>
  </si>
  <si>
    <t>725311923R00</t>
  </si>
  <si>
    <t>Dřezu ocelovéhý nerez.jednoduchéhý 52</t>
  </si>
  <si>
    <t>-1869182698</t>
  </si>
  <si>
    <t>272</t>
  </si>
  <si>
    <t>725314290R00</t>
  </si>
  <si>
    <t>Příslušenství k dřezu v kuchyňské sestavě 53</t>
  </si>
  <si>
    <t>676686264</t>
  </si>
  <si>
    <t>273</t>
  </si>
  <si>
    <t>725534222R00</t>
  </si>
  <si>
    <t>Ohřívač elek. zásob. závěsný 50l 54</t>
  </si>
  <si>
    <t>1356651734</t>
  </si>
  <si>
    <t>274</t>
  </si>
  <si>
    <t>725536241R00</t>
  </si>
  <si>
    <t>Ohřívač elek. zásobníkový závěsný  30l 55</t>
  </si>
  <si>
    <t>-1797142906</t>
  </si>
  <si>
    <t>Ohřívač elek. zásobníkový závěsný 30l 55</t>
  </si>
  <si>
    <t>275</t>
  </si>
  <si>
    <t>725814101R00</t>
  </si>
  <si>
    <t>Ventil rohový  DN 15 56</t>
  </si>
  <si>
    <t>1243876870</t>
  </si>
  <si>
    <t>Ventil rohový DN 15 56</t>
  </si>
  <si>
    <t>276</t>
  </si>
  <si>
    <t>725814101R00.1</t>
  </si>
  <si>
    <t>Ventil rohový s filtrem IVAR.KING DN 15 x DN 10 57</t>
  </si>
  <si>
    <t>1633569086</t>
  </si>
  <si>
    <t>277</t>
  </si>
  <si>
    <t>725814126R00</t>
  </si>
  <si>
    <t>Ventil pračkový  DN 15 x DN 20 58</t>
  </si>
  <si>
    <t>245715087</t>
  </si>
  <si>
    <t>Ventil pračkový DN 15 x DN 20 58</t>
  </si>
  <si>
    <t>278</t>
  </si>
  <si>
    <t>725823121RT1</t>
  </si>
  <si>
    <t>Baterie umyvadlová stoján. ruční, vč. otvír.odpadu 59</t>
  </si>
  <si>
    <t>-577339976</t>
  </si>
  <si>
    <t>279</t>
  </si>
  <si>
    <t>725823121RT1.1</t>
  </si>
  <si>
    <t>Baterie umyvadlová stoján. ruční, vč. otvír.odpadu 60</t>
  </si>
  <si>
    <t>563159327</t>
  </si>
  <si>
    <t>280</t>
  </si>
  <si>
    <t>725823134RT1</t>
  </si>
  <si>
    <t>Baterie dřezová stojánková ruční s výsuv. sprchou 61</t>
  </si>
  <si>
    <t>198693008</t>
  </si>
  <si>
    <t>281</t>
  </si>
  <si>
    <t>725825111RT1</t>
  </si>
  <si>
    <t>Baterie umyvadlová nástěnná ruční, dlouhé raménko 62</t>
  </si>
  <si>
    <t>-1287665601</t>
  </si>
  <si>
    <t>282</t>
  </si>
  <si>
    <t>725860212RT1</t>
  </si>
  <si>
    <t>Sifon umyvadlový 63</t>
  </si>
  <si>
    <t>-1140892362</t>
  </si>
  <si>
    <t>283</t>
  </si>
  <si>
    <t>726211121R00</t>
  </si>
  <si>
    <t>Závěsný modul-WC 64</t>
  </si>
  <si>
    <t>-2146270806</t>
  </si>
  <si>
    <t>284</t>
  </si>
  <si>
    <t>726211142R00</t>
  </si>
  <si>
    <t>Závěsný modul-pisoár ,h 109-127 cm 65</t>
  </si>
  <si>
    <t>708960362</t>
  </si>
  <si>
    <t>285</t>
  </si>
  <si>
    <t>726211312R00</t>
  </si>
  <si>
    <t>Modul-umyvadlo , ZTP, h 82/98 cm 66</t>
  </si>
  <si>
    <t>2031660910</t>
  </si>
  <si>
    <t>286</t>
  </si>
  <si>
    <t>726211313R00</t>
  </si>
  <si>
    <t>Modul-umyvadlo , h 112 cm 67</t>
  </si>
  <si>
    <t>-1538256654</t>
  </si>
  <si>
    <t>287</t>
  </si>
  <si>
    <t>54132292</t>
  </si>
  <si>
    <t>Ohřívač vody el. zásobníkový tlakový 5 l 68</t>
  </si>
  <si>
    <t>-529995096</t>
  </si>
  <si>
    <t>288</t>
  </si>
  <si>
    <t>592278000</t>
  </si>
  <si>
    <t>Žlab  100/110, l=1000 mm + pozink. rošt 69</t>
  </si>
  <si>
    <t>354081003</t>
  </si>
  <si>
    <t>Žlab 100/110, l=1000 mm + pozink. rošt 69</t>
  </si>
  <si>
    <t>289</t>
  </si>
  <si>
    <t>592278001</t>
  </si>
  <si>
    <t>Žlab  100/110, l=500 mm + pozink. tošt 70</t>
  </si>
  <si>
    <t>-1029143085</t>
  </si>
  <si>
    <t>Žlab 100/110, l=500 mm + pozink. tošt 70</t>
  </si>
  <si>
    <t>290</t>
  </si>
  <si>
    <t>592277201</t>
  </si>
  <si>
    <t>Žlab  š=150 mm, l=1000 mm, h=220 mm + pozink. rošt 71</t>
  </si>
  <si>
    <t>-628401162</t>
  </si>
  <si>
    <t>Žlab š=150 mm, l=1000 mm, h=220 mm + pozink. rošt 71</t>
  </si>
  <si>
    <t>291</t>
  </si>
  <si>
    <t>592277203</t>
  </si>
  <si>
    <t>Žlab , š=150 mm, l=500 mm, h=220 mm + pozink. rošt 72</t>
  </si>
  <si>
    <t>-2051819685</t>
  </si>
  <si>
    <t>292</t>
  </si>
  <si>
    <t>592290136</t>
  </si>
  <si>
    <t>Nástavec čistící s odtokem a sifonem 160/500 73</t>
  </si>
  <si>
    <t>2098550341</t>
  </si>
  <si>
    <t>293</t>
  </si>
  <si>
    <t>592277242</t>
  </si>
  <si>
    <t>Žlab polymerbeton , š=250 mm, l=1000 mm, h=280 mm 74</t>
  </si>
  <si>
    <t>-2011161892</t>
  </si>
  <si>
    <t>294</t>
  </si>
  <si>
    <t>592277283</t>
  </si>
  <si>
    <t>Štěrbinový nástavec 1000 mm, pozinkovaný, včetně podkladního roštu 75</t>
  </si>
  <si>
    <t>-2044469200</t>
  </si>
  <si>
    <t>295</t>
  </si>
  <si>
    <t>55162347</t>
  </si>
  <si>
    <t>Vodní zápachová uzávěrka DN 40, pro odvod kondenzátu 76</t>
  </si>
  <si>
    <t>-1403675605</t>
  </si>
  <si>
    <t>296</t>
  </si>
  <si>
    <t>55162530</t>
  </si>
  <si>
    <t>Izol. souprava pro potr prostupy DN110 77</t>
  </si>
  <si>
    <t>-1865318285</t>
  </si>
  <si>
    <t>729</t>
  </si>
  <si>
    <t>Záchytný systém</t>
  </si>
  <si>
    <t>297</t>
  </si>
  <si>
    <t>729100</t>
  </si>
  <si>
    <t>ks</t>
  </si>
  <si>
    <t>1508166185</t>
  </si>
  <si>
    <t>Dodávka systému TSL-700-BSR 10</t>
  </si>
  <si>
    <t>298</t>
  </si>
  <si>
    <t>7129104</t>
  </si>
  <si>
    <t>-747551106</t>
  </si>
  <si>
    <t>Set pro údržbu střechy</t>
  </si>
  <si>
    <t>299</t>
  </si>
  <si>
    <t>729101</t>
  </si>
  <si>
    <t>-1411156903</t>
  </si>
  <si>
    <t>Montáž</t>
  </si>
  <si>
    <t>300</t>
  </si>
  <si>
    <t>729102</t>
  </si>
  <si>
    <t>1041568547</t>
  </si>
  <si>
    <t>Montážnílano</t>
  </si>
  <si>
    <t>301</t>
  </si>
  <si>
    <t>120771839</t>
  </si>
  <si>
    <t>302</t>
  </si>
  <si>
    <t>729103</t>
  </si>
  <si>
    <t>-1491148091</t>
  </si>
  <si>
    <t>St pro údžbu střechy</t>
  </si>
  <si>
    <t>303</t>
  </si>
  <si>
    <t>729105</t>
  </si>
  <si>
    <t>272408579</t>
  </si>
  <si>
    <t>Skří%nka pro uložení</t>
  </si>
  <si>
    <t>304</t>
  </si>
  <si>
    <t>729106</t>
  </si>
  <si>
    <t>2123205414</t>
  </si>
  <si>
    <t>Revize a předání do užívání</t>
  </si>
  <si>
    <t>731</t>
  </si>
  <si>
    <t xml:space="preserve">Ústřední vytápění </t>
  </si>
  <si>
    <t>305</t>
  </si>
  <si>
    <t>Pol24</t>
  </si>
  <si>
    <t>Nástěnný kondenzační kotel pro vytápění, se zobrazovacím modulem a vnějším snímačem teploty. Rozsah výkonu pro vytápění 50/30°C 2,1-15 [kW]</t>
  </si>
  <si>
    <t>-76174252</t>
  </si>
  <si>
    <t xml:space="preserve">Nástěnný kondenzační kotel pro vytápění, se zobrazovacím modulem a vnějším snímačem teploty. Rozsah výkonu pro vytápění 50/30°C 2,1-15 </t>
  </si>
  <si>
    <t>306</t>
  </si>
  <si>
    <t>Pol25</t>
  </si>
  <si>
    <t>Ovládací modul, řízený vnější/interiérovou teplotou, s časovám programem.</t>
  </si>
  <si>
    <t>-564569446</t>
  </si>
  <si>
    <t>307</t>
  </si>
  <si>
    <t>Pol26</t>
  </si>
  <si>
    <t>Nástěnný drřák pro ovládací modul</t>
  </si>
  <si>
    <t>1219652534</t>
  </si>
  <si>
    <t>308</t>
  </si>
  <si>
    <t>Pol27</t>
  </si>
  <si>
    <t xml:space="preserve">Koncentrické připojení spalinovodu přes stěnu s výstupem svisle na fasádu C53x. Provedení s přívodem vzduchu vně místa instalace. DN 60/100                       Obsahuje: revizní koleno 87° pro připojení ke kotli, trubku DN80/125 délky 500 mm, 2 rozety, </t>
  </si>
  <si>
    <t>kpl</t>
  </si>
  <si>
    <t>-1815727753</t>
  </si>
  <si>
    <t>Koncentrické připojení spalinovodu přes stěnu s výstupem svisle na fasádu C53x. Provedení s přívodem vzduchu vně místa instalace. DN 60/100 Obsahuje: revizní koleno 87° pro připojení ke kotli, trubku DN80/125 délky 500 mm, 2 rozety, koncentrický přechod přes stěnu, koncentrickou přípojku na vnější stěnu, koncentrické vyústění s upevňovacím pásem, koncentrickou trubku na fasádu 3x2m, revizní trubku na fasádu, držáky na trubku, trubku s nasáváním a vnější nástěnnou konzoli</t>
  </si>
  <si>
    <t>309</t>
  </si>
  <si>
    <t>732 19-9100.RM1</t>
  </si>
  <si>
    <t>Montáž orientačního štítku včetně dodávky štítku</t>
  </si>
  <si>
    <t>-143866042</t>
  </si>
  <si>
    <t>310</t>
  </si>
  <si>
    <t>998 73-2201.R00</t>
  </si>
  <si>
    <t>Přesun hmot pro strojovny v objektech výšky do 6 m</t>
  </si>
  <si>
    <t>-52155571</t>
  </si>
  <si>
    <t>311</t>
  </si>
  <si>
    <t>733 15-1212.R00</t>
  </si>
  <si>
    <t>Potrubí z trubek ocelových hladkých, spojovaných lisováním, z uhlíkové oceli D 15x1,2 mm</t>
  </si>
  <si>
    <t>1638334446</t>
  </si>
  <si>
    <t>312</t>
  </si>
  <si>
    <t>733 15-1213.R00</t>
  </si>
  <si>
    <t>Potrubí z trubek ocelových hladkých, spojovaných lisováním, z uhlíkové oceli 18x1,2 mm</t>
  </si>
  <si>
    <t>356480491</t>
  </si>
  <si>
    <t>313</t>
  </si>
  <si>
    <t>733 15-1214.R00</t>
  </si>
  <si>
    <t>Potrubí z trubek ocelových hladkých, spojovaných lisováním, z uhlíkové oceli D 22x1,5 mm</t>
  </si>
  <si>
    <t>-377067216</t>
  </si>
  <si>
    <t>314</t>
  </si>
  <si>
    <t>733 15-1215.R00</t>
  </si>
  <si>
    <t>Potrubí z trubek ocelových hladkých, spojovaných lisováním, z uhlíkové oceli D 28x1,5 mm</t>
  </si>
  <si>
    <t>1589250858</t>
  </si>
  <si>
    <t>315</t>
  </si>
  <si>
    <t>733 15-1216.R00</t>
  </si>
  <si>
    <t>Potrubí z trubek ocelových hladkých, spojovaných lisováním, z uhlíkové oceli D 35x1,5 mm</t>
  </si>
  <si>
    <t>1989138252</t>
  </si>
  <si>
    <t>316</t>
  </si>
  <si>
    <t>733 81-1221</t>
  </si>
  <si>
    <t>Ochrana potrubí termoizolačními trubicemi z pěnového PE tl. Izolace přes 9 do 9mm, DN do 22mm</t>
  </si>
  <si>
    <t>491087350</t>
  </si>
  <si>
    <t>317</t>
  </si>
  <si>
    <t>733 81-1222</t>
  </si>
  <si>
    <t>Ochrana potrubí termoizolačními trubicemi z pěnového PE tl. Izolace přes 9 do 9mm, DN přes 22 do 45mm</t>
  </si>
  <si>
    <t>-913923070</t>
  </si>
  <si>
    <t>318</t>
  </si>
  <si>
    <t>733 19-0306.R00</t>
  </si>
  <si>
    <t>Tlaková zkouška potrubí do D 35</t>
  </si>
  <si>
    <t>2130543198</t>
  </si>
  <si>
    <t>319</t>
  </si>
  <si>
    <t>998 73-3201.R00</t>
  </si>
  <si>
    <t>Přesun hmot pro potrubí v objektech výšky přes 6 do 12 m</t>
  </si>
  <si>
    <t>1051815160</t>
  </si>
  <si>
    <t>320</t>
  </si>
  <si>
    <t>734 21-3112.R00</t>
  </si>
  <si>
    <t>Ventil automatický odvzdušňovací DN 15</t>
  </si>
  <si>
    <t>239872497</t>
  </si>
  <si>
    <t>321</t>
  </si>
  <si>
    <t>Pol28</t>
  </si>
  <si>
    <t>Připojovací sada pro plynové kotle                obsahuje: kulový kohout pro plyn, dvojici uzavíracích kulových kohoutů pro otopnou a vratnou vodu, pojistný ventil 3 bary a odpadový trychtýř (plynový kohout s tepelnou pojistkou)</t>
  </si>
  <si>
    <t>1793887515</t>
  </si>
  <si>
    <t>Připojovací sada pro plynové kotle obsahuje: kulový kohout pro plyn, dvojici uzavíracích kulových kohoutů pro otopnou a vratnou vodu, pojistný ventil 3 bary a odpadový trychtýř (plynový kohout s tepelnou pojistkou)</t>
  </si>
  <si>
    <t>322</t>
  </si>
  <si>
    <t>734 23-3111.R00</t>
  </si>
  <si>
    <t>Kohout kulový, vnitř.-vnitř.z. DN15</t>
  </si>
  <si>
    <t>-583702450</t>
  </si>
  <si>
    <t>323</t>
  </si>
  <si>
    <t>734 23-3114.R00</t>
  </si>
  <si>
    <t>Kohout kulový, vnitř.-vnitř.z. DN32</t>
  </si>
  <si>
    <t>1626425426</t>
  </si>
  <si>
    <t>324</t>
  </si>
  <si>
    <t>734 26-3211.R00</t>
  </si>
  <si>
    <t>Šroubení regulační dvoutrub.rohové</t>
  </si>
  <si>
    <t>940241339</t>
  </si>
  <si>
    <t>325</t>
  </si>
  <si>
    <t>734 24-3124.R00</t>
  </si>
  <si>
    <t>Ventil zpětný závitový DN 32</t>
  </si>
  <si>
    <t>671393920</t>
  </si>
  <si>
    <t>326</t>
  </si>
  <si>
    <t>734 29-3224.R00</t>
  </si>
  <si>
    <t>Filtr, vnitřní-vnitřní z. DN 32</t>
  </si>
  <si>
    <t>829645705</t>
  </si>
  <si>
    <t>327</t>
  </si>
  <si>
    <t>734 29-3312.R00</t>
  </si>
  <si>
    <t>Kohout kulový vypouštěcí DN 15</t>
  </si>
  <si>
    <t>1751232723</t>
  </si>
  <si>
    <t>328</t>
  </si>
  <si>
    <t>551200160R</t>
  </si>
  <si>
    <t>Hlavice termostatická kapalinová</t>
  </si>
  <si>
    <t>-822187906</t>
  </si>
  <si>
    <t>329</t>
  </si>
  <si>
    <t>734 20-9101.R00</t>
  </si>
  <si>
    <t>Montáž armatur závitových,s 1závitem, G 1/4</t>
  </si>
  <si>
    <t>-1968089790</t>
  </si>
  <si>
    <t>330</t>
  </si>
  <si>
    <t>Pol29</t>
  </si>
  <si>
    <t>Měřič tepla na přívod, jmenovitý průtok 0,6m3/h</t>
  </si>
  <si>
    <t>1523526371</t>
  </si>
  <si>
    <t>331</t>
  </si>
  <si>
    <t>734 41-9131.R00</t>
  </si>
  <si>
    <t>Montáž kompaktního měřiče tepla závitového 1/2"</t>
  </si>
  <si>
    <t>-504532470</t>
  </si>
  <si>
    <t>332</t>
  </si>
  <si>
    <t>998 73-4202</t>
  </si>
  <si>
    <t>Přesun hmot pro armatury v objektech výšky do 6 m</t>
  </si>
  <si>
    <t>673091851</t>
  </si>
  <si>
    <t>333</t>
  </si>
  <si>
    <t>735 15-7101.R00</t>
  </si>
  <si>
    <t>Výšky tělesa 300 mm, stavební délky 500 mm</t>
  </si>
  <si>
    <t>1331485903</t>
  </si>
  <si>
    <t>334</t>
  </si>
  <si>
    <t>735 15-7141.R00</t>
  </si>
  <si>
    <t>Výšky tělesa 500 mm, stavební délky 500 mm</t>
  </si>
  <si>
    <t>1062885523</t>
  </si>
  <si>
    <t>335</t>
  </si>
  <si>
    <t>735 15-7686.R00</t>
  </si>
  <si>
    <t>Výšky tělesa 900 mm, stavební délky 1000 mm</t>
  </si>
  <si>
    <t>-1058785061</t>
  </si>
  <si>
    <t>336</t>
  </si>
  <si>
    <t>735 15-7687.R00</t>
  </si>
  <si>
    <t>Výšky tělesa 900 mm, stavební délky 1100 mm</t>
  </si>
  <si>
    <t>-2098589320</t>
  </si>
  <si>
    <t>337</t>
  </si>
  <si>
    <t>735 15-7790.R00</t>
  </si>
  <si>
    <t>Výšky tělesa 900 mm, stavební délky 1600 mm</t>
  </si>
  <si>
    <t>896613601</t>
  </si>
  <si>
    <t>338</t>
  </si>
  <si>
    <t>998 73-5201.R00</t>
  </si>
  <si>
    <t>Přesun hmot pro otopná tělesa v objektech výšky do 6 m</t>
  </si>
  <si>
    <t>-1316623140</t>
  </si>
  <si>
    <t>339</t>
  </si>
  <si>
    <t>736 11-0006.R00</t>
  </si>
  <si>
    <t>Podlahové vytápění na systémovou desku</t>
  </si>
  <si>
    <t>-1523644769</t>
  </si>
  <si>
    <t>340</t>
  </si>
  <si>
    <t>736 33-6321.R00</t>
  </si>
  <si>
    <t>Ses.rozd./sběrač, 2cest.bez skř.</t>
  </si>
  <si>
    <t>-1184720548</t>
  </si>
  <si>
    <t>341</t>
  </si>
  <si>
    <t>736 33-6811.R00</t>
  </si>
  <si>
    <t>Skříň rozdělovače pod omítku</t>
  </si>
  <si>
    <t>-1142522991</t>
  </si>
  <si>
    <t>342</t>
  </si>
  <si>
    <t>38822020R</t>
  </si>
  <si>
    <t>Sada pro měřič tepla</t>
  </si>
  <si>
    <t>-400588077</t>
  </si>
  <si>
    <t>343</t>
  </si>
  <si>
    <t>736 33-6324.R00</t>
  </si>
  <si>
    <t>Ses.rozd./sběrač, 5cest.bez skř.</t>
  </si>
  <si>
    <t>-2000641312</t>
  </si>
  <si>
    <t>344</t>
  </si>
  <si>
    <t>736 33-6812.R00</t>
  </si>
  <si>
    <t>1404471409</t>
  </si>
  <si>
    <t>345</t>
  </si>
  <si>
    <t>736 33-6326.R00</t>
  </si>
  <si>
    <t>Ses.rozd./sběrač, 7cest.bez skř.</t>
  </si>
  <si>
    <t>1427434574</t>
  </si>
  <si>
    <t>346</t>
  </si>
  <si>
    <t>735 15-7790.R00.1</t>
  </si>
  <si>
    <t>Skříň rozdělovače nad omítku</t>
  </si>
  <si>
    <t>-1937628597</t>
  </si>
  <si>
    <t>347</t>
  </si>
  <si>
    <t>551281060R</t>
  </si>
  <si>
    <t>Kohout uzavírací 1'</t>
  </si>
  <si>
    <t>set</t>
  </si>
  <si>
    <t>-1045866334</t>
  </si>
  <si>
    <t>348</t>
  </si>
  <si>
    <t>736 33-6911.R00</t>
  </si>
  <si>
    <t>Adaptér 15 x 1,5 mm</t>
  </si>
  <si>
    <t>718770359</t>
  </si>
  <si>
    <t>349</t>
  </si>
  <si>
    <t>Pol30</t>
  </si>
  <si>
    <t>Dotykový LCD displej pro zónovou regulaci</t>
  </si>
  <si>
    <t>1132687679</t>
  </si>
  <si>
    <t>350</t>
  </si>
  <si>
    <t>Pol31</t>
  </si>
  <si>
    <t>Pomocné čidlo teploty podlahy</t>
  </si>
  <si>
    <t>1694179948</t>
  </si>
  <si>
    <t>351</t>
  </si>
  <si>
    <t>Pol32</t>
  </si>
  <si>
    <t>Teplotní čidlo ochrany proti přehřátí</t>
  </si>
  <si>
    <t>1509710483</t>
  </si>
  <si>
    <t>352</t>
  </si>
  <si>
    <t>Pol33</t>
  </si>
  <si>
    <t>Termoelektrická hlavice (NO)</t>
  </si>
  <si>
    <t>-1987780408</t>
  </si>
  <si>
    <t>353</t>
  </si>
  <si>
    <t>Pol34</t>
  </si>
  <si>
    <t>Řídící jednotka pro zónovou regulaci</t>
  </si>
  <si>
    <t>-2039158863</t>
  </si>
  <si>
    <t>354</t>
  </si>
  <si>
    <t>Pol35</t>
  </si>
  <si>
    <t>Programovatelný sběrnicový termostat</t>
  </si>
  <si>
    <t>1968148571</t>
  </si>
  <si>
    <t>355</t>
  </si>
  <si>
    <t>Pol36</t>
  </si>
  <si>
    <t>Prokabelování systému regulace</t>
  </si>
  <si>
    <t>1934863937</t>
  </si>
  <si>
    <t>356</t>
  </si>
  <si>
    <t>998 73-5201.R00.1</t>
  </si>
  <si>
    <t>1937559196</t>
  </si>
  <si>
    <t>357</t>
  </si>
  <si>
    <t>Pol13</t>
  </si>
  <si>
    <t>Zprovoznění, seřízení a vyzkoušení zařízení-Před předáním. Vyhotovení zápisu s popisem postupu zprovoznění, výsledků seřízení, výsledků zkoušek, atd. Zařízení musí být před předáním bez závad.</t>
  </si>
  <si>
    <t>hod</t>
  </si>
  <si>
    <t>1231910181</t>
  </si>
  <si>
    <t>358</t>
  </si>
  <si>
    <t>Pol37</t>
  </si>
  <si>
    <t>Zaučení obsluhy mimo jiné dle návodů výrobců tak, aby obsluha měla celkové technické a funkční informace o zařízení vytápění a uměla jej obsluhovat a reagovat na možné problémy a závady. O zaučení musí být mezi stranami sepsán protokol s obsahem bodů zauč</t>
  </si>
  <si>
    <t>1012874174</t>
  </si>
  <si>
    <t>Zaučení obsluhy mimo jiné dle návodů výrobců tak, aby obsluha měla celkové technické a funkční informace o zařízení vytápění a uměla jej obsluhovat a reagovat na možné problémy a závady. O zaučení musí být mezi stranami sepsán protokol s obsahem bodů zaučení. Zaučen musí být v úměrném rozsahu jak pověřený zástupce Billy, tak zástupce majitele budovy</t>
  </si>
  <si>
    <t>359</t>
  </si>
  <si>
    <t>Pol38</t>
  </si>
  <si>
    <t>Funkční zkoušky včetně vystavení protokolů o zkouškách</t>
  </si>
  <si>
    <t>-169971024</t>
  </si>
  <si>
    <t>360</t>
  </si>
  <si>
    <t>Pol39</t>
  </si>
  <si>
    <t>Vyregulování průtoků  včetně vystavení protokolu</t>
  </si>
  <si>
    <t>1925711118</t>
  </si>
  <si>
    <t>Vyregulování průtoků včetně vystavení protokolu</t>
  </si>
  <si>
    <t>361</t>
  </si>
  <si>
    <t>Pol40</t>
  </si>
  <si>
    <t>Zohlednit zejména firemní know-how dodavatele a potřeby pro řádné provedení díla na stavbě -Bude provedeno před započetím díla a konzultováno a odsouhlaseno investorem. Dopracování zadávací dokumentace na prováděcí a dílenskou dokumentaci</t>
  </si>
  <si>
    <t>-950546377</t>
  </si>
  <si>
    <t>362</t>
  </si>
  <si>
    <t>Pol41</t>
  </si>
  <si>
    <t>Vypracování realizační dokumentace  - Dokumentace bude vypracována dle skutečně použitého materiálu, zařízení a výrobků</t>
  </si>
  <si>
    <t>994184858</t>
  </si>
  <si>
    <t>Vypracování realizační dokumentace - Dokumentace bude vypracována dle skutečně použitého materiálu, zařízení a výrobků</t>
  </si>
  <si>
    <t>363</t>
  </si>
  <si>
    <t>Pol42</t>
  </si>
  <si>
    <t>Vypracování dokumentace skutečného stavu - Dokumentace bude vypracována na úrovni prováděcí dokumentace (textová a výkresová část, specifikace skutečně použitého materiálu, zařízení a výrobků</t>
  </si>
  <si>
    <t>-1941557581</t>
  </si>
  <si>
    <t>364</t>
  </si>
  <si>
    <t>Pol43</t>
  </si>
  <si>
    <t>D+M Popisy a označení rozvodů a zařízení-Popisy a označení především rozvodů, klapek, filtrů a ovládacích prvků MaR, atd. a např. ČSN 13 0072, tak aby byla umožněna snadná orientace v zařízení VTP pro obsluhu, údržbu a servis</t>
  </si>
  <si>
    <t>1416232543</t>
  </si>
  <si>
    <t>365</t>
  </si>
  <si>
    <t>Pol44</t>
  </si>
  <si>
    <t>Likvidace odpadů-Kompletní systém sběru, třídění, odvozu a likvidace odpadu v souladu se zák. č.185/2001 Sb. v platném znění a vyhl. č.381/2001 Sb. v platném znění</t>
  </si>
  <si>
    <t>2071317497</t>
  </si>
  <si>
    <t>366</t>
  </si>
  <si>
    <t>Pol22</t>
  </si>
  <si>
    <t>Závěrečný úklid-Provedení komplexního úklidu po provádění vytápění na úroveň min. původního stavu v návaznosti na likvidaci odpadů a úklid celé stavby</t>
  </si>
  <si>
    <t>508825538</t>
  </si>
  <si>
    <t>367</t>
  </si>
  <si>
    <t>Pol23</t>
  </si>
  <si>
    <t>Koordinační činnost</t>
  </si>
  <si>
    <t>-146147643</t>
  </si>
  <si>
    <t>368</t>
  </si>
  <si>
    <t>Pol45</t>
  </si>
  <si>
    <t>Doprava</t>
  </si>
  <si>
    <t>991947527</t>
  </si>
  <si>
    <t>369</t>
  </si>
  <si>
    <t>Pol46</t>
  </si>
  <si>
    <t>Zařízení staveniště-Především v souladu s NV č. 591/2006 Sb.</t>
  </si>
  <si>
    <t>-107584233</t>
  </si>
  <si>
    <t>741-1</t>
  </si>
  <si>
    <t>Elektroinstalece - dodávka</t>
  </si>
  <si>
    <t>370</t>
  </si>
  <si>
    <t>Pol164</t>
  </si>
  <si>
    <t>kabel silový Cul, PVC izolace 600V/1kV, -40ºC - +70ºC, 1-J-5x10 mm2   odolnost proti šíření plamene dle ČSN EN 60332-1   341581098</t>
  </si>
  <si>
    <t>792482537</t>
  </si>
  <si>
    <t>371</t>
  </si>
  <si>
    <t>Pol165</t>
  </si>
  <si>
    <t>Kabel silový Cu, PVC izolace 600V/1kV, -40ºC - +70ºC, 1-CYKY J  5x1,5 mm2 odolnost proti šíření plamene dle ČSN EN 60332-1 341581092</t>
  </si>
  <si>
    <t>-530596589</t>
  </si>
  <si>
    <t>372</t>
  </si>
  <si>
    <t>Pol166</t>
  </si>
  <si>
    <t>Kabel silový Cu, PVC izolace 600V/1kV, -40ºC - +70ºC, 1-CYKY J  3x2,5mm2 odolnost proti šíření plamene dle ČSN EN 60332-1 341581059</t>
  </si>
  <si>
    <t>-102270794</t>
  </si>
  <si>
    <t>373</t>
  </si>
  <si>
    <t>Pol167</t>
  </si>
  <si>
    <t>Kabel silový Cu, PVC izolace 600V/1kV, -40ºC - +70ºC, 1-CYKY J  3x1,5mm2 odolnost proti šíření plamene dle ČSN EN 60332-1 341581057</t>
  </si>
  <si>
    <t>-1176092215</t>
  </si>
  <si>
    <t>374</t>
  </si>
  <si>
    <t>Pol168</t>
  </si>
  <si>
    <t>Kabel silový Cu, PVC izolace 600V/1kV, -40ºC - +70ºC, 1-CYKY O  3x1,5mm2 odolnost proti šíření plamene dle ČSN EN 60332-1 341581058</t>
  </si>
  <si>
    <t>1847267864</t>
  </si>
  <si>
    <t>375</t>
  </si>
  <si>
    <t>Pol169</t>
  </si>
  <si>
    <t>Kabel silový Cu, PVC izolace 600V/1kV, -40ºC - +70ºC, 1-CYKY 2Ax1,5mm2 odolnost proti šíření plamene dle ČSN EN 60332-1 341581043</t>
  </si>
  <si>
    <t>1284020844</t>
  </si>
  <si>
    <t>376</t>
  </si>
  <si>
    <t>Pol170</t>
  </si>
  <si>
    <t>Kabel  Cu, PVC izolace, duše ovinutá Al laminovanou fólií, 250V/1kV, -30ºC - +70ºC 4 x 1 mm2 341214102</t>
  </si>
  <si>
    <t>-1847320914</t>
  </si>
  <si>
    <t>377</t>
  </si>
  <si>
    <t>Pol171</t>
  </si>
  <si>
    <t>Kabel sdělovací pro vnitřní použití s Al stíněním  SYKFY 5x2x0,5 341214128</t>
  </si>
  <si>
    <t>-783992624</t>
  </si>
  <si>
    <t>378</t>
  </si>
  <si>
    <t>Pol172</t>
  </si>
  <si>
    <t>vodič 4 zž  - PVC izolovaný jednožilový vodič pro vnitřní vedení 341122101</t>
  </si>
  <si>
    <t>1530889282</t>
  </si>
  <si>
    <t>379</t>
  </si>
  <si>
    <t>Pol173</t>
  </si>
  <si>
    <t>vodič 6 zž - PVC izolovaný jednožilový vodič pro vnitřní vedení 341122102</t>
  </si>
  <si>
    <t>908601820</t>
  </si>
  <si>
    <t>380</t>
  </si>
  <si>
    <t>Pol174</t>
  </si>
  <si>
    <t>vodič 10 zž - PVC izolovaný jednožilový vodič pro vnitřní vedení 341122103</t>
  </si>
  <si>
    <t>281210967</t>
  </si>
  <si>
    <t>381</t>
  </si>
  <si>
    <t>Pol175</t>
  </si>
  <si>
    <t>Volající tlačítko-signalizační včetně šňůry FAP 3002, slouží k aktivaci alarmu 345355406</t>
  </si>
  <si>
    <t>-2107443679</t>
  </si>
  <si>
    <t>382</t>
  </si>
  <si>
    <t>Pol176</t>
  </si>
  <si>
    <t>Transformátor  230V/15V, 2 VA, FLM 1000, pro zabudování do elektroinstalační  krabice, slouží jako zdroj  pro signalizační moduly ve WC pro invalidy 345355410</t>
  </si>
  <si>
    <t>-1020766557</t>
  </si>
  <si>
    <t>383</t>
  </si>
  <si>
    <t>Pol177</t>
  </si>
  <si>
    <t>Prosvětlené tlačítko FAP 1001-tlačítko RESET, ruší optický a zvuk. alarm 345355407</t>
  </si>
  <si>
    <t>-1915982785</t>
  </si>
  <si>
    <t>384</t>
  </si>
  <si>
    <t>Pol178</t>
  </si>
  <si>
    <t>Kontrolní modul s alarmem FEH 2001 345355408</t>
  </si>
  <si>
    <t>1176522985</t>
  </si>
  <si>
    <t>385</t>
  </si>
  <si>
    <t>Pol179</t>
  </si>
  <si>
    <t>Šňůra JYTY 7 O1 ( 7Dx1 ) pro signalizaci na WC pro invalidy 341581301</t>
  </si>
  <si>
    <t>-2091831896</t>
  </si>
  <si>
    <t>386</t>
  </si>
  <si>
    <t>Pol180</t>
  </si>
  <si>
    <t>Elektroinstalační trubka pevná PVC o 25 345218948</t>
  </si>
  <si>
    <t>-656316838</t>
  </si>
  <si>
    <t>387</t>
  </si>
  <si>
    <t>Pol181</t>
  </si>
  <si>
    <t>Držák elektroinstalační trubky pevné do pr. 25 345218949</t>
  </si>
  <si>
    <t>-519434203</t>
  </si>
  <si>
    <t>388</t>
  </si>
  <si>
    <t>Pol182</t>
  </si>
  <si>
    <t>Svorky pro pospojení a uzemnění 354411000</t>
  </si>
  <si>
    <t>652947676</t>
  </si>
  <si>
    <t>389</t>
  </si>
  <si>
    <t>Pol183</t>
  </si>
  <si>
    <t>Krabice přístrojová pod omítku  345711232</t>
  </si>
  <si>
    <t>1698802278</t>
  </si>
  <si>
    <t>390</t>
  </si>
  <si>
    <t>Pol184</t>
  </si>
  <si>
    <t>Krabice přístrojová do parapetního kanálu 345711233</t>
  </si>
  <si>
    <t>1718480472</t>
  </si>
  <si>
    <t>391</t>
  </si>
  <si>
    <t>Pol185</t>
  </si>
  <si>
    <t>Krabice odbočná  345711241</t>
  </si>
  <si>
    <t>1040949157</t>
  </si>
  <si>
    <t>392</t>
  </si>
  <si>
    <t>Pol186</t>
  </si>
  <si>
    <t>Upevňovací bod hmoždinkou PVC 314324118</t>
  </si>
  <si>
    <t>-908899406</t>
  </si>
  <si>
    <t>393</t>
  </si>
  <si>
    <t>Pol187</t>
  </si>
  <si>
    <t>Tmel pro utěsnění prostupů komplet 721218223</t>
  </si>
  <si>
    <t>-1486721569</t>
  </si>
  <si>
    <t>394</t>
  </si>
  <si>
    <t>Pol188</t>
  </si>
  <si>
    <t>Plastová lišta vkládací , včetně koncových a ohybových dílů - 40x40mm 345112715</t>
  </si>
  <si>
    <t>550373054</t>
  </si>
  <si>
    <t>395</t>
  </si>
  <si>
    <t>Pol189</t>
  </si>
  <si>
    <t>Svítidlová svorkovnice 345711308</t>
  </si>
  <si>
    <t>-959370867</t>
  </si>
  <si>
    <t>396</t>
  </si>
  <si>
    <t>Pol190</t>
  </si>
  <si>
    <t>Krabice ACIDUR se svorkovnicí    4mm2 345711701</t>
  </si>
  <si>
    <t>2050870745</t>
  </si>
  <si>
    <t>397</t>
  </si>
  <si>
    <t>Pol191</t>
  </si>
  <si>
    <t>Krytka přístroje do parapetního žlabu  202851184</t>
  </si>
  <si>
    <t>1214053157</t>
  </si>
  <si>
    <t>398</t>
  </si>
  <si>
    <t>Pol192</t>
  </si>
  <si>
    <t>Parapetní plastový kanál 170x65 202851303</t>
  </si>
  <si>
    <t>-257708778</t>
  </si>
  <si>
    <t>399</t>
  </si>
  <si>
    <t>Pol193</t>
  </si>
  <si>
    <t>Stíní přepážka plastového parapetního kanálu 358113120</t>
  </si>
  <si>
    <t>1935830877</t>
  </si>
  <si>
    <t>400</t>
  </si>
  <si>
    <t>Pol194</t>
  </si>
  <si>
    <t>Záslepka 202851339</t>
  </si>
  <si>
    <t>651355577</t>
  </si>
  <si>
    <t>401</t>
  </si>
  <si>
    <t>Pol195</t>
  </si>
  <si>
    <t>Řetízky, háky a závěsy pro svítidla 221129801</t>
  </si>
  <si>
    <t>-373330886</t>
  </si>
  <si>
    <t>402</t>
  </si>
  <si>
    <t>Pol196</t>
  </si>
  <si>
    <t>požární prostupy stěnou 246122186</t>
  </si>
  <si>
    <t>2021013511</t>
  </si>
  <si>
    <t>403</t>
  </si>
  <si>
    <t>Pol197</t>
  </si>
  <si>
    <t>požární prostupy stropem 246122187</t>
  </si>
  <si>
    <t>374463128</t>
  </si>
  <si>
    <t>404</t>
  </si>
  <si>
    <t>Pol198</t>
  </si>
  <si>
    <t>Protipožární tmel tuba 400ml HILTI 246122196</t>
  </si>
  <si>
    <t>-201198168</t>
  </si>
  <si>
    <t>405</t>
  </si>
  <si>
    <t>Pol199</t>
  </si>
  <si>
    <t>Spínač jednopólový pod omítku, bílý, 10A/250V, řazení 1 345355146</t>
  </si>
  <si>
    <t>-258347235</t>
  </si>
  <si>
    <t>406</t>
  </si>
  <si>
    <t>Pol200</t>
  </si>
  <si>
    <t>Kryt spínače 345355276</t>
  </si>
  <si>
    <t>-939185777</t>
  </si>
  <si>
    <t>407</t>
  </si>
  <si>
    <t>Pol201</t>
  </si>
  <si>
    <t>Spínač jednopólový pod omítku, bílý, 10A/250V, řazení 1/0 345355158</t>
  </si>
  <si>
    <t>-58034860</t>
  </si>
  <si>
    <t>408</t>
  </si>
  <si>
    <t>Pol202</t>
  </si>
  <si>
    <t>Kryt spínače 345355211</t>
  </si>
  <si>
    <t>-2074749744</t>
  </si>
  <si>
    <t>409</t>
  </si>
  <si>
    <t>Pol203</t>
  </si>
  <si>
    <t>Přepínač střídavý pod omítku, bílý, 10A/250V, řazení 6 345355165</t>
  </si>
  <si>
    <t>1627974534</t>
  </si>
  <si>
    <t>410</t>
  </si>
  <si>
    <t>1787797935</t>
  </si>
  <si>
    <t>411</t>
  </si>
  <si>
    <t>Pol204</t>
  </si>
  <si>
    <t>Přepínač křížový pod omítku, bílý, 10A/250V, řazení 7 345355169</t>
  </si>
  <si>
    <t>1884092134</t>
  </si>
  <si>
    <t>412</t>
  </si>
  <si>
    <t>-708098838</t>
  </si>
  <si>
    <t>413</t>
  </si>
  <si>
    <t>Pol205</t>
  </si>
  <si>
    <t>Doběhové relé do krabice  345355677</t>
  </si>
  <si>
    <t>-1313447835</t>
  </si>
  <si>
    <t>414</t>
  </si>
  <si>
    <t>Pol206</t>
  </si>
  <si>
    <t>Soumrakové čidlo 321126108</t>
  </si>
  <si>
    <t>-1867972698</t>
  </si>
  <si>
    <t>415</t>
  </si>
  <si>
    <t>Pol207</t>
  </si>
  <si>
    <t>Jednozásuvka   230V/16A 358111247</t>
  </si>
  <si>
    <t>1358868147</t>
  </si>
  <si>
    <t>416</t>
  </si>
  <si>
    <t>Pol208</t>
  </si>
  <si>
    <t>Jednozásuvka 230V/16A s přepěťovou ochranou typu D 358111234</t>
  </si>
  <si>
    <t>-1290121857</t>
  </si>
  <si>
    <t>417</t>
  </si>
  <si>
    <t>Pol209</t>
  </si>
  <si>
    <t>Dvojzásuvka    230V/16A 358111232</t>
  </si>
  <si>
    <t>555647031</t>
  </si>
  <si>
    <t>418</t>
  </si>
  <si>
    <t>Pol210</t>
  </si>
  <si>
    <t>Zásuvka do parapetního kanálu 230V/16A, 3p - kompletní 358111304</t>
  </si>
  <si>
    <t>-342693255</t>
  </si>
  <si>
    <t>419</t>
  </si>
  <si>
    <t>Pol211</t>
  </si>
  <si>
    <t>Zásuvka do parapetního kanálu 230V/16A, 3p s přepěťovou ochranou typu D - kompletní 358111197</t>
  </si>
  <si>
    <t>484168190</t>
  </si>
  <si>
    <t>420</t>
  </si>
  <si>
    <t>Pol212</t>
  </si>
  <si>
    <t>Zásuvka 230V/16A IP 44 na omítku ABB 358111269</t>
  </si>
  <si>
    <t>1102498476</t>
  </si>
  <si>
    <t>421</t>
  </si>
  <si>
    <t>Pol213</t>
  </si>
  <si>
    <t>1-NO - Interíérové závěsné LED svítidlo 3k8 840 + nouzový modul t= 1h 348531500</t>
  </si>
  <si>
    <t>-2066783367</t>
  </si>
  <si>
    <t>422</t>
  </si>
  <si>
    <t>Pol214</t>
  </si>
  <si>
    <t>2 - Interíérové závěsné LED svítidlo 4k8 940 348531501</t>
  </si>
  <si>
    <t>1407947213</t>
  </si>
  <si>
    <t>423</t>
  </si>
  <si>
    <t>Pol215</t>
  </si>
  <si>
    <t>2-NO - Interíérové závěsné LED svítidlo 4k8 940 + nouzový modul t=1h 348531502</t>
  </si>
  <si>
    <t>-281352781</t>
  </si>
  <si>
    <t>424</t>
  </si>
  <si>
    <t>Pol216</t>
  </si>
  <si>
    <t>3 - Interíérové závěsné LED svítidlo 6k2 940 348531503</t>
  </si>
  <si>
    <t>1698235434</t>
  </si>
  <si>
    <t>425</t>
  </si>
  <si>
    <t>Pol217</t>
  </si>
  <si>
    <t>3-NO - Interíérové závěsné LED svítidlo 6k2 940 + nouzový modul t=1h 348531504</t>
  </si>
  <si>
    <t>1118012672</t>
  </si>
  <si>
    <t>426</t>
  </si>
  <si>
    <t>Pol218</t>
  </si>
  <si>
    <t>4 - Přísazné Interíérové LED svítidlo 3k7 840 348531505</t>
  </si>
  <si>
    <t>-954880405</t>
  </si>
  <si>
    <t>427</t>
  </si>
  <si>
    <t>Pol219</t>
  </si>
  <si>
    <t>5 -Designové interíérové LED svítidlo do podhledu 35W 840 348531506</t>
  </si>
  <si>
    <t>-626254214</t>
  </si>
  <si>
    <t>428</t>
  </si>
  <si>
    <t>Pol220</t>
  </si>
  <si>
    <t>5-NO -Designové interíérové LED svítidlo do podhledu 35W 840 + nouzový modul t=1h 348531507</t>
  </si>
  <si>
    <t>659982884</t>
  </si>
  <si>
    <t>429</t>
  </si>
  <si>
    <t>Pol221</t>
  </si>
  <si>
    <t>A - Kulaté přísazné LED svítidlo 2k7 840 348531508</t>
  </si>
  <si>
    <t>578870</t>
  </si>
  <si>
    <t>430</t>
  </si>
  <si>
    <t>Pol222</t>
  </si>
  <si>
    <t>A-NO - Kulaté přísazné LED svítidlo 2k7 840 + nouzový modul t=1h 348531509</t>
  </si>
  <si>
    <t>1595181542</t>
  </si>
  <si>
    <t>431</t>
  </si>
  <si>
    <t>Pol223</t>
  </si>
  <si>
    <t>B-NO - Kulaté přísazné LED svítidlo 2k7 840 + PIR čidlo + nouzový modul 348531510</t>
  </si>
  <si>
    <t>251573577</t>
  </si>
  <si>
    <t>432</t>
  </si>
  <si>
    <t>Pol224</t>
  </si>
  <si>
    <t>C-NO - Přísazné interiérové LED svítidlo 3k4 840 + nouzový modul t=1h 348531511</t>
  </si>
  <si>
    <t>-2133196792</t>
  </si>
  <si>
    <t>433</t>
  </si>
  <si>
    <t>Pol225</t>
  </si>
  <si>
    <t>D - Kulaté přísazné LED svítidlo 2k7 840 348531512</t>
  </si>
  <si>
    <t>-878039193</t>
  </si>
  <si>
    <t>434</t>
  </si>
  <si>
    <t>Pol226</t>
  </si>
  <si>
    <t>E - Přísazné LED svítidlo osvětlení fasády a chodníku IP54 830 348531513</t>
  </si>
  <si>
    <t>1647796990</t>
  </si>
  <si>
    <t>435</t>
  </si>
  <si>
    <t>Pol227</t>
  </si>
  <si>
    <t>E-NO - Přísazné LED svítidlo osvětlení fasády a chodníku IP54 830 + nouzový modul t=1h 348531514</t>
  </si>
  <si>
    <t>895659211</t>
  </si>
  <si>
    <t>436</t>
  </si>
  <si>
    <t>Pol228</t>
  </si>
  <si>
    <t>F - Přísazné Interíérové LED svítidlo 4k1 840 IP65 348531515</t>
  </si>
  <si>
    <t>-83737627</t>
  </si>
  <si>
    <t>437</t>
  </si>
  <si>
    <t>Pol229</t>
  </si>
  <si>
    <t>H - Přísazné bodové LED svítidlo 840 348531516</t>
  </si>
  <si>
    <t>206759462</t>
  </si>
  <si>
    <t>438</t>
  </si>
  <si>
    <t>Pol230</t>
  </si>
  <si>
    <t>Y - Nouzové LED svítidlo t=1h + piktogram 348531517</t>
  </si>
  <si>
    <t>2039968941</t>
  </si>
  <si>
    <t>439</t>
  </si>
  <si>
    <t>Pol231</t>
  </si>
  <si>
    <t>Světlomet bodový Led do lišty NEROLID 7,5W/13W 348531518</t>
  </si>
  <si>
    <t>-484253175</t>
  </si>
  <si>
    <t>440</t>
  </si>
  <si>
    <t>Pol232</t>
  </si>
  <si>
    <t>1 fázová světelná lišta 40m 348531519</t>
  </si>
  <si>
    <t>-224971149</t>
  </si>
  <si>
    <t>441</t>
  </si>
  <si>
    <t>Pol233</t>
  </si>
  <si>
    <t>Zápustné stropní venkovní svítidlo bodovka Geos průměr 26cm včetně zdroje  348531520</t>
  </si>
  <si>
    <t>-2099249186</t>
  </si>
  <si>
    <t>442</t>
  </si>
  <si>
    <t>Pol234</t>
  </si>
  <si>
    <t>recyklační poplatek - za svítidla a světelné zdroje zákon č. 7/2005</t>
  </si>
  <si>
    <t>63824022</t>
  </si>
  <si>
    <t>443</t>
  </si>
  <si>
    <t>Pol235</t>
  </si>
  <si>
    <t>RD 1 plastový rozvaděč pod omítku TE 32 354128014</t>
  </si>
  <si>
    <t>-1690098427</t>
  </si>
  <si>
    <t>444</t>
  </si>
  <si>
    <t>Pol236</t>
  </si>
  <si>
    <t>Sběrnice PE/N 321126118</t>
  </si>
  <si>
    <t>-2046667737</t>
  </si>
  <si>
    <t>445</t>
  </si>
  <si>
    <t>Pol237</t>
  </si>
  <si>
    <t>Hlavní jistič 20/3/B 344136185</t>
  </si>
  <si>
    <t>255026577</t>
  </si>
  <si>
    <t>446</t>
  </si>
  <si>
    <t>Pol238</t>
  </si>
  <si>
    <t>Elektroměr 3f  345355626</t>
  </si>
  <si>
    <t>-475859257</t>
  </si>
  <si>
    <t>447</t>
  </si>
  <si>
    <t>Pol239</t>
  </si>
  <si>
    <t>Přepěťová ochrana B+C, SJBC-25E-3-MZS 344136505</t>
  </si>
  <si>
    <t>-316971092</t>
  </si>
  <si>
    <t>448</t>
  </si>
  <si>
    <t>Pol240</t>
  </si>
  <si>
    <t>Jistič 10/1/B 344136143</t>
  </si>
  <si>
    <t>-31128829</t>
  </si>
  <si>
    <t>449</t>
  </si>
  <si>
    <t>Pol241</t>
  </si>
  <si>
    <t>Jistič 10/1/C 344136151</t>
  </si>
  <si>
    <t>1911226450</t>
  </si>
  <si>
    <t>450</t>
  </si>
  <si>
    <t>Pol242</t>
  </si>
  <si>
    <t>Jistič 16/1/B 344136144</t>
  </si>
  <si>
    <t>-1742189516</t>
  </si>
  <si>
    <t>451</t>
  </si>
  <si>
    <t>Pol243</t>
  </si>
  <si>
    <t>Chránič 40A/4/30mA 344136221</t>
  </si>
  <si>
    <t>-829592530</t>
  </si>
  <si>
    <t>452</t>
  </si>
  <si>
    <t>Pol244</t>
  </si>
  <si>
    <t>Ekvipotenciální svorkovnice 346198112</t>
  </si>
  <si>
    <t>168826077</t>
  </si>
  <si>
    <t>453</t>
  </si>
  <si>
    <t>Pol245</t>
  </si>
  <si>
    <t>Popisky 314102104</t>
  </si>
  <si>
    <t>951846917</t>
  </si>
  <si>
    <t>454</t>
  </si>
  <si>
    <t>Pol246</t>
  </si>
  <si>
    <t>Ostatní montážní materiál 345126000</t>
  </si>
  <si>
    <t>-561444981</t>
  </si>
  <si>
    <t>455</t>
  </si>
  <si>
    <t>Pol247</t>
  </si>
  <si>
    <t>RD 2 Plastový rozvaděč pod omítku TE 32 354128014</t>
  </si>
  <si>
    <t>-572490024</t>
  </si>
  <si>
    <t>456</t>
  </si>
  <si>
    <t>229920977</t>
  </si>
  <si>
    <t>457</t>
  </si>
  <si>
    <t>-1450376196</t>
  </si>
  <si>
    <t>458</t>
  </si>
  <si>
    <t>221847490</t>
  </si>
  <si>
    <t>459</t>
  </si>
  <si>
    <t>1842287410</t>
  </si>
  <si>
    <t>460</t>
  </si>
  <si>
    <t>-1191503238</t>
  </si>
  <si>
    <t>461</t>
  </si>
  <si>
    <t>788642187</t>
  </si>
  <si>
    <t>462</t>
  </si>
  <si>
    <t>129519053</t>
  </si>
  <si>
    <t>463</t>
  </si>
  <si>
    <t>511654167</t>
  </si>
  <si>
    <t>464</t>
  </si>
  <si>
    <t>-1465167645</t>
  </si>
  <si>
    <t>465</t>
  </si>
  <si>
    <t>-896171399</t>
  </si>
  <si>
    <t>466</t>
  </si>
  <si>
    <t>18940211</t>
  </si>
  <si>
    <t>467</t>
  </si>
  <si>
    <t>Pol248</t>
  </si>
  <si>
    <t>RD 3 plastový rozvaděč pod omítku TE 32 354128014</t>
  </si>
  <si>
    <t>-502128587</t>
  </si>
  <si>
    <t>468</t>
  </si>
  <si>
    <t>1477595756</t>
  </si>
  <si>
    <t>469</t>
  </si>
  <si>
    <t>1326551360</t>
  </si>
  <si>
    <t>470</t>
  </si>
  <si>
    <t>-884110718</t>
  </si>
  <si>
    <t>471</t>
  </si>
  <si>
    <t>-2000132188</t>
  </si>
  <si>
    <t>472</t>
  </si>
  <si>
    <t>1433874100</t>
  </si>
  <si>
    <t>473</t>
  </si>
  <si>
    <t>1714210003</t>
  </si>
  <si>
    <t>474</t>
  </si>
  <si>
    <t>1707169464</t>
  </si>
  <si>
    <t>475</t>
  </si>
  <si>
    <t>-941594776</t>
  </si>
  <si>
    <t>476</t>
  </si>
  <si>
    <t>159940679</t>
  </si>
  <si>
    <t>477</t>
  </si>
  <si>
    <t>463171658</t>
  </si>
  <si>
    <t>478</t>
  </si>
  <si>
    <t>-2008366438</t>
  </si>
  <si>
    <t>479</t>
  </si>
  <si>
    <t>Pol249</t>
  </si>
  <si>
    <t>RD 4 plastový rozvaděč pod omítku TE 32 354128014</t>
  </si>
  <si>
    <t>-966933064</t>
  </si>
  <si>
    <t>480</t>
  </si>
  <si>
    <t>1882422950</t>
  </si>
  <si>
    <t>481</t>
  </si>
  <si>
    <t>2078498259</t>
  </si>
  <si>
    <t>482</t>
  </si>
  <si>
    <t>-973537873</t>
  </si>
  <si>
    <t>483</t>
  </si>
  <si>
    <t>194031505</t>
  </si>
  <si>
    <t>484</t>
  </si>
  <si>
    <t>1366646111</t>
  </si>
  <si>
    <t>485</t>
  </si>
  <si>
    <t>745752835</t>
  </si>
  <si>
    <t>486</t>
  </si>
  <si>
    <t>2035121596</t>
  </si>
  <si>
    <t>487</t>
  </si>
  <si>
    <t>612988971</t>
  </si>
  <si>
    <t>488</t>
  </si>
  <si>
    <t>686225692</t>
  </si>
  <si>
    <t>489</t>
  </si>
  <si>
    <t>-1658554845</t>
  </si>
  <si>
    <t>490</t>
  </si>
  <si>
    <t>-518400593</t>
  </si>
  <si>
    <t>491</t>
  </si>
  <si>
    <t>Pol250</t>
  </si>
  <si>
    <t>RSS plastový rozvaděč pod omítku TE 54 354128021</t>
  </si>
  <si>
    <t>-952458848</t>
  </si>
  <si>
    <t>492</t>
  </si>
  <si>
    <t>617307789</t>
  </si>
  <si>
    <t>493</t>
  </si>
  <si>
    <t>-249825095</t>
  </si>
  <si>
    <t>494</t>
  </si>
  <si>
    <t>932156252</t>
  </si>
  <si>
    <t>495</t>
  </si>
  <si>
    <t>1332093813</t>
  </si>
  <si>
    <t>496</t>
  </si>
  <si>
    <t>Pol251</t>
  </si>
  <si>
    <t>Jistič 6/1/B 344136142</t>
  </si>
  <si>
    <t>-1646637575</t>
  </si>
  <si>
    <t>497</t>
  </si>
  <si>
    <t>-1932983982</t>
  </si>
  <si>
    <t>498</t>
  </si>
  <si>
    <t>-2129346690</t>
  </si>
  <si>
    <t>499</t>
  </si>
  <si>
    <t>-320551431</t>
  </si>
  <si>
    <t>500</t>
  </si>
  <si>
    <t>1761279625</t>
  </si>
  <si>
    <t>501</t>
  </si>
  <si>
    <t>Pol252</t>
  </si>
  <si>
    <t>Chránič s funkcí jističe 16/2/B/30mA 344136234</t>
  </si>
  <si>
    <t>-1622828389</t>
  </si>
  <si>
    <t>502</t>
  </si>
  <si>
    <t>Pol253</t>
  </si>
  <si>
    <t>Stykač 230V/20A/1f 344136328</t>
  </si>
  <si>
    <t>-1011648203</t>
  </si>
  <si>
    <t>503</t>
  </si>
  <si>
    <t>Pol254</t>
  </si>
  <si>
    <t>Impulsní relé 230V 344136301</t>
  </si>
  <si>
    <t>-388724880</t>
  </si>
  <si>
    <t>504</t>
  </si>
  <si>
    <t>Pol255</t>
  </si>
  <si>
    <t>Přepínač pro ovládání venkovního osvětlení pozice (auto-0-zapnuto) 345354871</t>
  </si>
  <si>
    <t>-89217892</t>
  </si>
  <si>
    <t>505</t>
  </si>
  <si>
    <t>975376257</t>
  </si>
  <si>
    <t>506</t>
  </si>
  <si>
    <t>850287820</t>
  </si>
  <si>
    <t>507</t>
  </si>
  <si>
    <t>Pol256</t>
  </si>
  <si>
    <t>1521002493</t>
  </si>
  <si>
    <t>508</t>
  </si>
  <si>
    <t>Pol257</t>
  </si>
  <si>
    <t>RG plastový rozvaděč pod omítku TE 32 354128014</t>
  </si>
  <si>
    <t>-2104144667</t>
  </si>
  <si>
    <t>509</t>
  </si>
  <si>
    <t>272545609</t>
  </si>
  <si>
    <t>510</t>
  </si>
  <si>
    <t>2030684729</t>
  </si>
  <si>
    <t>511</t>
  </si>
  <si>
    <t>1784323565</t>
  </si>
  <si>
    <t>512</t>
  </si>
  <si>
    <t>707812541</t>
  </si>
  <si>
    <t>513</t>
  </si>
  <si>
    <t>-508320221</t>
  </si>
  <si>
    <t>514</t>
  </si>
  <si>
    <t>-216785979</t>
  </si>
  <si>
    <t>515</t>
  </si>
  <si>
    <t>-1344615754</t>
  </si>
  <si>
    <t>516</t>
  </si>
  <si>
    <t>-304602713</t>
  </si>
  <si>
    <t>517</t>
  </si>
  <si>
    <t>4080282</t>
  </si>
  <si>
    <t>518</t>
  </si>
  <si>
    <t>-1928498477</t>
  </si>
  <si>
    <t>519</t>
  </si>
  <si>
    <t>1465676505</t>
  </si>
  <si>
    <t>520</t>
  </si>
  <si>
    <t>Pol258</t>
  </si>
  <si>
    <t>Oceloplechový rozvaděč  pod omítku uzamykatelný 18 modulů 354128007</t>
  </si>
  <si>
    <t>-1835337020</t>
  </si>
  <si>
    <t>521</t>
  </si>
  <si>
    <t>Pol259</t>
  </si>
  <si>
    <t>Zásuvka 230V/16A na DIN lištu s ochranným kolikem 358111304</t>
  </si>
  <si>
    <t>1019152302</t>
  </si>
  <si>
    <t>522</t>
  </si>
  <si>
    <t>Pol260</t>
  </si>
  <si>
    <t>Jímací vedení AlMgSi 8 354411132</t>
  </si>
  <si>
    <t>-1235442164</t>
  </si>
  <si>
    <t>523</t>
  </si>
  <si>
    <t>Pol261</t>
  </si>
  <si>
    <t>DRAT FeZn 10 354411099</t>
  </si>
  <si>
    <t>585953282</t>
  </si>
  <si>
    <t>524</t>
  </si>
  <si>
    <t>Pol262</t>
  </si>
  <si>
    <t>Pásek FeZn30/4 354411132</t>
  </si>
  <si>
    <t>-185642388</t>
  </si>
  <si>
    <t>525</t>
  </si>
  <si>
    <t>Pol263</t>
  </si>
  <si>
    <t>SU SVORKA univerzální 354411098</t>
  </si>
  <si>
    <t>-1581717461</t>
  </si>
  <si>
    <t>526</t>
  </si>
  <si>
    <t>Pol264</t>
  </si>
  <si>
    <t>SS  SVORKA spojovací 354411018</t>
  </si>
  <si>
    <t>1717421404</t>
  </si>
  <si>
    <t>527</t>
  </si>
  <si>
    <t>Pol265</t>
  </si>
  <si>
    <t>SK SVORKA křížová 354411036</t>
  </si>
  <si>
    <t>142379531</t>
  </si>
  <si>
    <t>528</t>
  </si>
  <si>
    <t>Pol266</t>
  </si>
  <si>
    <t>SZ  SVORKA zkušební 354411042</t>
  </si>
  <si>
    <t>-1459731932</t>
  </si>
  <si>
    <t>529</t>
  </si>
  <si>
    <t>Pol267</t>
  </si>
  <si>
    <t>SP  SVORKA připojovací 354411012</t>
  </si>
  <si>
    <t>-1815277202</t>
  </si>
  <si>
    <t>530</t>
  </si>
  <si>
    <t>Pol268</t>
  </si>
  <si>
    <t>OÚ ochranný úhelník/trubka 354411346</t>
  </si>
  <si>
    <t>1674091693</t>
  </si>
  <si>
    <t>531</t>
  </si>
  <si>
    <t>Pol269</t>
  </si>
  <si>
    <t>DOÚ držák 354411349</t>
  </si>
  <si>
    <t>377895271</t>
  </si>
  <si>
    <t>532</t>
  </si>
  <si>
    <t>Pol270</t>
  </si>
  <si>
    <t>Štítek 354411347</t>
  </si>
  <si>
    <t>1104516501</t>
  </si>
  <si>
    <t>533</t>
  </si>
  <si>
    <t>Pol271</t>
  </si>
  <si>
    <t>SR02  SVORKA 354411312</t>
  </si>
  <si>
    <t>1205484433</t>
  </si>
  <si>
    <t>534</t>
  </si>
  <si>
    <t>Pol272</t>
  </si>
  <si>
    <t>SR03  SVORKA 354411351</t>
  </si>
  <si>
    <t>984847800</t>
  </si>
  <si>
    <t>535</t>
  </si>
  <si>
    <t>Pol273</t>
  </si>
  <si>
    <t>Podpěry vedení do zdi 354411398</t>
  </si>
  <si>
    <t>-1686543592</t>
  </si>
  <si>
    <t>536</t>
  </si>
  <si>
    <t>Pol274</t>
  </si>
  <si>
    <t>Podpěra vedení po atice 354411344</t>
  </si>
  <si>
    <t>121193451</t>
  </si>
  <si>
    <t>537</t>
  </si>
  <si>
    <t>Pol275</t>
  </si>
  <si>
    <t>Gumoasfaltový nátěr 348444171</t>
  </si>
  <si>
    <t>kg</t>
  </si>
  <si>
    <t>-270916776</t>
  </si>
  <si>
    <t>538</t>
  </si>
  <si>
    <t>Pol276</t>
  </si>
  <si>
    <t>Jímací tyč včetně podstavce 2 m 354411099</t>
  </si>
  <si>
    <t>1009543314</t>
  </si>
  <si>
    <t>539</t>
  </si>
  <si>
    <t>Pol277</t>
  </si>
  <si>
    <t>SJ svorka k jímací tyči 354411321</t>
  </si>
  <si>
    <t>-1973289134</t>
  </si>
  <si>
    <t>540</t>
  </si>
  <si>
    <t>Pol278</t>
  </si>
  <si>
    <t xml:space="preserve">Drobný jednicový materiál, jehož podíl na celkových materiálových nákladech je malý, a proto se nespecifikuje, jako: vývodky spojky vodičové do průžezu 16 mm2. sponky, příchytky, drát vázací a svařovací, spojovací materiál,nýty, elektrody…   5% z nosného </t>
  </si>
  <si>
    <t>300640393</t>
  </si>
  <si>
    <t>Drobný jednicový materiál, jehož podíl na celkových materiálových nákladech je malý, a proto se nespecifikuje, jako: vývodky spojky vodičové do průžezu 16 mm2. sponky, příchytky, drát vázací a svařovací, spojovací materiál,nýty, elektrody…   5% z nosného materiálu 341000000</t>
  </si>
  <si>
    <t>741-2</t>
  </si>
  <si>
    <t>Elektroinstalace - montáž</t>
  </si>
  <si>
    <t>541</t>
  </si>
  <si>
    <t>Pol279</t>
  </si>
  <si>
    <t>Montáž kabelů měděných bez ukončení uložených pevně plných kulatých nebo bezhalogenových (CYKY) počtu a průřezu žil 5x10 mm2 741122643</t>
  </si>
  <si>
    <t>906175589</t>
  </si>
  <si>
    <t>542</t>
  </si>
  <si>
    <t>Pol280</t>
  </si>
  <si>
    <t>Montáž kabelů měděných bez ukončení uložených pevně plných kulatých nebo bezhalogenových (CYKY) počtu a průřezu žil 5x1,5 až 2,5  mm2 741122641</t>
  </si>
  <si>
    <t>210810791</t>
  </si>
  <si>
    <t>Montáž kabelů měděných bez ukončení uložených pevně plných kulatých nebo bezhalogenových (CYKY) počtu a průřezu žil 5x1,5 až 2,5 mm2 741122641</t>
  </si>
  <si>
    <t>543</t>
  </si>
  <si>
    <t>Pol281</t>
  </si>
  <si>
    <t>Montáž kabelů měděných bez ukončení uložených pevně plných kulatých nebo bezhalogenových (CYKY) počtu a průřezu žil 3x1,5 až 6  mm2 741122611</t>
  </si>
  <si>
    <t>1554182429</t>
  </si>
  <si>
    <t>Montáž kabelů měděných bez ukončení uložených pevně plných kulatých nebo bezhalogenových (CYKY) počtu a průřezu žil 3x1,5 až 6 mm2 741122611</t>
  </si>
  <si>
    <t>544</t>
  </si>
  <si>
    <t>Pol282</t>
  </si>
  <si>
    <t>Montáž kabelů měděných bez ukončení uložených pevně plných kulatých nebo bezhalogenových (CYKY) počtu a průřezu žil 2x1,5 až 6  mm2 741122601</t>
  </si>
  <si>
    <t>-777717722</t>
  </si>
  <si>
    <t>Montáž kabelů měděných bez ukončení uložených pevně plných kulatých nebo bezhalogenových (CYKY) počtu a průřezu žil 2x1,5 až 6 mm2 741122601</t>
  </si>
  <si>
    <t>545</t>
  </si>
  <si>
    <t>Pol283</t>
  </si>
  <si>
    <t>Montáž kabelů sdělovacích pro vnitřní rozvody do 15 žil 742121001</t>
  </si>
  <si>
    <t>1233625203</t>
  </si>
  <si>
    <t>546</t>
  </si>
  <si>
    <t>Pol284</t>
  </si>
  <si>
    <t>Montáž vodič Cu izolovaný plný a laněný s PVC pláštěm žíla 0,55-16 mm2 pevně (CY, CHAH-R(V)) 741120301</t>
  </si>
  <si>
    <t>-653991657</t>
  </si>
  <si>
    <t>547</t>
  </si>
  <si>
    <t>Pol285</t>
  </si>
  <si>
    <t>Montáž volacího tlačítka do výšky 900 mm a táhla do výšky 150 mm k zařízení pro ZTP 742350003</t>
  </si>
  <si>
    <t>551398885</t>
  </si>
  <si>
    <t>548</t>
  </si>
  <si>
    <t>Pol286</t>
  </si>
  <si>
    <t>Montáž napájecího zdroje 24 V k zařízení pro ZTP 742350004</t>
  </si>
  <si>
    <t>-1039565046</t>
  </si>
  <si>
    <t>549</t>
  </si>
  <si>
    <t>Pol287</t>
  </si>
  <si>
    <t>prosvětlené tlačítko FAP 1001-tlačítko RESET, ruší optický a zvuk. alarm 742350002</t>
  </si>
  <si>
    <t>-364206533</t>
  </si>
  <si>
    <t>550</t>
  </si>
  <si>
    <t>Pol288</t>
  </si>
  <si>
    <t>Montáž signalizačního světla s elektronikou a akustickou signalizací k zařízení pro ZTP 742350001</t>
  </si>
  <si>
    <t>-491255401</t>
  </si>
  <si>
    <t>551</t>
  </si>
  <si>
    <t>2140735531</t>
  </si>
  <si>
    <t>552</t>
  </si>
  <si>
    <t>Pol289</t>
  </si>
  <si>
    <t>Montáž trubek elektroinstalačních s nasunutím nebo našroubováním do krabic plastových pevných, uložených pevně, vnější Ø přes 16 do 23 mm 741110001</t>
  </si>
  <si>
    <t>110520559</t>
  </si>
  <si>
    <t>553</t>
  </si>
  <si>
    <t>Pol290</t>
  </si>
  <si>
    <t>Montáž hromosvodného vedení  svorek se 3 a více šrouby    741420022</t>
  </si>
  <si>
    <t>1419196411</t>
  </si>
  <si>
    <t>Montáž hromosvodného vedení svorek se 3 a více šrouby 741420022</t>
  </si>
  <si>
    <t>554</t>
  </si>
  <si>
    <t>Pol291</t>
  </si>
  <si>
    <t>Montáž krabic elektroinstalačních bez napojení na trubky a lišty, demontáže a montáže víčka a přístroje přístrojových zapuštěných plastových kruhových  741112061</t>
  </si>
  <si>
    <t>-2100724268</t>
  </si>
  <si>
    <t>Montáž krabic elektroinstalačních bez napojení na trubky a lišty, demontáže a montáže víčka a přístroje přístrojových zapuštěných plastových kruhových 741112061</t>
  </si>
  <si>
    <t>555</t>
  </si>
  <si>
    <t>Pol292</t>
  </si>
  <si>
    <t>Montáž krabic elektroinstalačních bez napojení na trubky a lišty, demontáže a montáže víčka a přístroje protahovacích nebo odbočných zapuštěných plastových kruhových 741112001</t>
  </si>
  <si>
    <t>1486259859</t>
  </si>
  <si>
    <t>556</t>
  </si>
  <si>
    <t>Pol293</t>
  </si>
  <si>
    <t>Osazení kotevních prvků  hmoždinek včetně vyvrtání otvorů, pro upevnění elektroinstalací ve stěnách cihelných, vnějšího průměru do 8 mm    460690031</t>
  </si>
  <si>
    <t>510710157</t>
  </si>
  <si>
    <t>Osazení kotevních prvků hmoždinek včetně vyvrtání otvorů, pro upevnění elektroinstalací ve stěnách cihelných, vnějšího průměru do 8 mm 460690031</t>
  </si>
  <si>
    <t>557</t>
  </si>
  <si>
    <t>Pol294</t>
  </si>
  <si>
    <t>Utěsnění prostupů komplet HZS</t>
  </si>
  <si>
    <t>2137133299</t>
  </si>
  <si>
    <t>558</t>
  </si>
  <si>
    <t>Pol295</t>
  </si>
  <si>
    <t>Montáž lišt a kanálků elektroinstalačních se spojkami, ohyby a rohy s nasunutím do krabic, vkládacích s víčkem šířky přes 120 do 180 mm 741110513</t>
  </si>
  <si>
    <t>-324312721</t>
  </si>
  <si>
    <t>559</t>
  </si>
  <si>
    <t>Pol296</t>
  </si>
  <si>
    <t>Montáž lišt a kanálků elektroinstalačních se spojkami, ohyby a rohy s nasunutím do krabic, doplňkové prvky, přepážky podélné oddělovací 741110541</t>
  </si>
  <si>
    <t>-1212936345</t>
  </si>
  <si>
    <t>560</t>
  </si>
  <si>
    <t>Pol297</t>
  </si>
  <si>
    <t>Montáž lišt a kanálků elektroinstalačních se spojkami ohyby a rohy, vkládacích s víčkem šířky do 60 mm 741110511</t>
  </si>
  <si>
    <t>1446796831</t>
  </si>
  <si>
    <t>561</t>
  </si>
  <si>
    <t>Pol298</t>
  </si>
  <si>
    <t>Svítidlová svorkovnice  87 ks HZS</t>
  </si>
  <si>
    <t>1201739371</t>
  </si>
  <si>
    <t>Svítidlová svorkovnice 87 ks HZS</t>
  </si>
  <si>
    <t>562</t>
  </si>
  <si>
    <t>Pol299</t>
  </si>
  <si>
    <t>Montáž rozvodek se zapojením vodičů na svorkovnici nástěnných plastových čtyřhranných pro vodiče do o 4 mm2 741112111</t>
  </si>
  <si>
    <t>234264927</t>
  </si>
  <si>
    <t>563</t>
  </si>
  <si>
    <t>Pol300</t>
  </si>
  <si>
    <t>Krytka přístroje do parapetního žlabu 42 ks HZS</t>
  </si>
  <si>
    <t>26308483</t>
  </si>
  <si>
    <t>564</t>
  </si>
  <si>
    <t>Pol301</t>
  </si>
  <si>
    <t>požární prostupy stěnou 741920052</t>
  </si>
  <si>
    <t>503163910</t>
  </si>
  <si>
    <t>565</t>
  </si>
  <si>
    <t>Pol302</t>
  </si>
  <si>
    <t>požární prostupy stropem 741920062</t>
  </si>
  <si>
    <t>1278529918</t>
  </si>
  <si>
    <t>566</t>
  </si>
  <si>
    <t>Pol303</t>
  </si>
  <si>
    <t>Montáž spínačů jedno nebo dvoupólových polozapuštěných nebo zapuštěných,šroubové připojení,  vypínačů řazení 1 - jednopólových 741310201</t>
  </si>
  <si>
    <t>-1668956702</t>
  </si>
  <si>
    <t>Montáž spínačů jedno nebo dvoupólových polozapuštěných nebo zapuštěných,šroubové připojení, vypínačů řazení 1 - jednopólových 741310201</t>
  </si>
  <si>
    <t>567</t>
  </si>
  <si>
    <t>Pol304</t>
  </si>
  <si>
    <t>Montáž spínačů jedno nebo dvoupólových polozapuštěných nebo zapuštěných, šroubové připojení,ovladačů řazení 1/0  - zapínacích 741310211</t>
  </si>
  <si>
    <t>1203904995</t>
  </si>
  <si>
    <t>Montáž spínačů jedno nebo dvoupólových polozapuštěných nebo zapuštěných, šroubové připojení,ovladačů řazení 1/0 - zapínacích 741310211</t>
  </si>
  <si>
    <t>568</t>
  </si>
  <si>
    <t>Pol305</t>
  </si>
  <si>
    <t>Montáž spínačů jedno nebo dvoupólových polozapuštěných nebo zapuštěných, šroubové připojení, přepínačů řazení 6 - střídavých 741310233</t>
  </si>
  <si>
    <t>-1767532463</t>
  </si>
  <si>
    <t>569</t>
  </si>
  <si>
    <t>Pol306</t>
  </si>
  <si>
    <t>Montáž spínačů jedno nebo dvoupólových polozapuštěných nebo zapuštěných, šroubové připojení, přepínačů řazení 7 - křížových 741310233</t>
  </si>
  <si>
    <t>278605036</t>
  </si>
  <si>
    <t>570</t>
  </si>
  <si>
    <t>Pol307</t>
  </si>
  <si>
    <t>Montáž doběhového relé do krabice  HZS</t>
  </si>
  <si>
    <t>-1981308051</t>
  </si>
  <si>
    <t>Montáž doběhového relé do krabice HZS</t>
  </si>
  <si>
    <t>571</t>
  </si>
  <si>
    <t>Pol308</t>
  </si>
  <si>
    <t>Montáž soumrakového čidla 741311002</t>
  </si>
  <si>
    <t>-1739700253</t>
  </si>
  <si>
    <t>572</t>
  </si>
  <si>
    <t>Pol309</t>
  </si>
  <si>
    <t>Montáž zásuvek domovních se zapojením vodičů šroubové připojení polozapuštěných nebo zapuštěných 10/16 A, provedení 2P + PE pro průběžnou montáž 741313042</t>
  </si>
  <si>
    <t>271721770</t>
  </si>
  <si>
    <t>573</t>
  </si>
  <si>
    <t>Pol310</t>
  </si>
  <si>
    <t>Montáž zásuvek domovních se zapojením vodičů šroubové připojení polozapuštěných nebo zapuštěných 10/16 A, provedení 2x (2P + PE) dvojnásobná 741313043</t>
  </si>
  <si>
    <t>666651559</t>
  </si>
  <si>
    <t>574</t>
  </si>
  <si>
    <t>Pol311</t>
  </si>
  <si>
    <t>Montáž zásuvek nástěnných IP 44 230V/16A  2 ks HZS</t>
  </si>
  <si>
    <t>640608482</t>
  </si>
  <si>
    <t>Montáž zásuvek nástěnných IP 44 230V/16A 2 ks HZS</t>
  </si>
  <si>
    <t>575</t>
  </si>
  <si>
    <t>Pol312</t>
  </si>
  <si>
    <t>Montáž svítidel LED se zapojením vodičů bytových nebo společenských místností stropních panelových obsahu přes 0,09 do 0,36 m2 741372062</t>
  </si>
  <si>
    <t>1991578024</t>
  </si>
  <si>
    <t>576</t>
  </si>
  <si>
    <t>Pol313</t>
  </si>
  <si>
    <t>Montáž svítidel LED se zapojením vodičů bytových nebo společenských místností stropních panelových obsahu do 0,09 m2 741372061</t>
  </si>
  <si>
    <t>-313576984</t>
  </si>
  <si>
    <t>577</t>
  </si>
  <si>
    <t>Pol314</t>
  </si>
  <si>
    <t>Montáž svítidel LED se zapojením vodičů bytových nebo společenských místností  lištový systém 741372002</t>
  </si>
  <si>
    <t>-2059911308</t>
  </si>
  <si>
    <t>Montáž svítidel LED se zapojením vodičů bytových nebo společenských místností lištový systém 741372002</t>
  </si>
  <si>
    <t>578</t>
  </si>
  <si>
    <t>Pol315</t>
  </si>
  <si>
    <t>Montáž světlometu do lišty 30 ks HZS</t>
  </si>
  <si>
    <t>-2053709370</t>
  </si>
  <si>
    <t>579</t>
  </si>
  <si>
    <t>Pol316</t>
  </si>
  <si>
    <t>Montáž zápustného stropnhoí venkovního svítidla bodovka Geos průměr 26cm včetně zdroje   4 ks HZS</t>
  </si>
  <si>
    <t>162718317</t>
  </si>
  <si>
    <t>Montáž zápustného stropnhoí venkovního svítidla bodovka Geos průměr 26cm včetně zdroje 4 ks HZS</t>
  </si>
  <si>
    <t>580</t>
  </si>
  <si>
    <t>Pol317</t>
  </si>
  <si>
    <t>Montáž rozvodnic oceloplechových nebo plastových bez zapojení vodičů běžných, hmotnosti do 20 kg    741210001</t>
  </si>
  <si>
    <t>1281168479</t>
  </si>
  <si>
    <t>Montáž rozvodnic oceloplechových nebo plastových bez zapojení vodičů běžných, hmotnosti do 20 kg 741210001</t>
  </si>
  <si>
    <t>581</t>
  </si>
  <si>
    <t>Pol318</t>
  </si>
  <si>
    <t>Montáž sběrnice PE/N HZS</t>
  </si>
  <si>
    <t>-1346326159</t>
  </si>
  <si>
    <t>582</t>
  </si>
  <si>
    <t>Pol319</t>
  </si>
  <si>
    <t>Montáž jističů se zapojením vodičů třípólových nn do 25 A s krytem    741320163</t>
  </si>
  <si>
    <t>-2003536658</t>
  </si>
  <si>
    <t>Montáž jističů se zapojením vodičů třípólových nn do 25 A s krytem 741320163</t>
  </si>
  <si>
    <t>583</t>
  </si>
  <si>
    <t>Pol320</t>
  </si>
  <si>
    <t>Montáž elektroměru 3f  HZS</t>
  </si>
  <si>
    <t>-932653475</t>
  </si>
  <si>
    <t>Montáž elektroměru 3f HZS</t>
  </si>
  <si>
    <t>584</t>
  </si>
  <si>
    <t>Pol321</t>
  </si>
  <si>
    <t>Montáž přepěťových ochran se zapojením vodičů 741322022</t>
  </si>
  <si>
    <t>-1153273677</t>
  </si>
  <si>
    <t>585</t>
  </si>
  <si>
    <t>Pol322</t>
  </si>
  <si>
    <t>Montáž jističů se zapojením vodičů jednopólových nn do 25 A s krytem    741320101</t>
  </si>
  <si>
    <t>-879663155</t>
  </si>
  <si>
    <t>Montáž jističů se zapojením vodičů jednopólových nn do 25 A s krytem 741320101</t>
  </si>
  <si>
    <t>586</t>
  </si>
  <si>
    <t>Pol323</t>
  </si>
  <si>
    <t>Montáž proudových chráničů čtyřpólových nn do 63 A s krytem 741321042</t>
  </si>
  <si>
    <t>1900375560</t>
  </si>
  <si>
    <t>587</t>
  </si>
  <si>
    <t>Pol324</t>
  </si>
  <si>
    <t>Montáž ekvipotenciální svorkovnice HZS</t>
  </si>
  <si>
    <t>-472325781</t>
  </si>
  <si>
    <t>588</t>
  </si>
  <si>
    <t>Pol325</t>
  </si>
  <si>
    <t>Popisky 10 ks HZS</t>
  </si>
  <si>
    <t>115090562</t>
  </si>
  <si>
    <t>589</t>
  </si>
  <si>
    <t>Pol326</t>
  </si>
  <si>
    <t>Montáž ostatního montážního materiálu HZS</t>
  </si>
  <si>
    <t>535725981</t>
  </si>
  <si>
    <t>590</t>
  </si>
  <si>
    <t>-836299222</t>
  </si>
  <si>
    <t>591</t>
  </si>
  <si>
    <t>699648790</t>
  </si>
  <si>
    <t>592</t>
  </si>
  <si>
    <t>1265629631</t>
  </si>
  <si>
    <t>593</t>
  </si>
  <si>
    <t>-1417509286</t>
  </si>
  <si>
    <t>594</t>
  </si>
  <si>
    <t>-617935115</t>
  </si>
  <si>
    <t>595</t>
  </si>
  <si>
    <t>544210350</t>
  </si>
  <si>
    <t>596</t>
  </si>
  <si>
    <t>-1802773915</t>
  </si>
  <si>
    <t>597</t>
  </si>
  <si>
    <t>504217809</t>
  </si>
  <si>
    <t>598</t>
  </si>
  <si>
    <t>-1599832659</t>
  </si>
  <si>
    <t>599</t>
  </si>
  <si>
    <t>-1715698019</t>
  </si>
  <si>
    <t>600</t>
  </si>
  <si>
    <t>-1272630664</t>
  </si>
  <si>
    <t>601</t>
  </si>
  <si>
    <t>-2046741911</t>
  </si>
  <si>
    <t>602</t>
  </si>
  <si>
    <t>1332682051</t>
  </si>
  <si>
    <t>603</t>
  </si>
  <si>
    <t>817848768</t>
  </si>
  <si>
    <t>604</t>
  </si>
  <si>
    <t>-1182932906</t>
  </si>
  <si>
    <t>605</t>
  </si>
  <si>
    <t>-573894444</t>
  </si>
  <si>
    <t>606</t>
  </si>
  <si>
    <t>228928048</t>
  </si>
  <si>
    <t>607</t>
  </si>
  <si>
    <t>-2133345383</t>
  </si>
  <si>
    <t>608</t>
  </si>
  <si>
    <t>320907376</t>
  </si>
  <si>
    <t>609</t>
  </si>
  <si>
    <t>439738266</t>
  </si>
  <si>
    <t>610</t>
  </si>
  <si>
    <t>2100816799</t>
  </si>
  <si>
    <t>611</t>
  </si>
  <si>
    <t>-245972649</t>
  </si>
  <si>
    <t>612</t>
  </si>
  <si>
    <t>-2014068874</t>
  </si>
  <si>
    <t>613</t>
  </si>
  <si>
    <t>1058684473</t>
  </si>
  <si>
    <t>614</t>
  </si>
  <si>
    <t>1636039737</t>
  </si>
  <si>
    <t>615</t>
  </si>
  <si>
    <t>-1750441313</t>
  </si>
  <si>
    <t>616</t>
  </si>
  <si>
    <t>-1730067466</t>
  </si>
  <si>
    <t>617</t>
  </si>
  <si>
    <t>-1241112146</t>
  </si>
  <si>
    <t>618</t>
  </si>
  <si>
    <t>2045168318</t>
  </si>
  <si>
    <t>619</t>
  </si>
  <si>
    <t>-1077352842</t>
  </si>
  <si>
    <t>620</t>
  </si>
  <si>
    <t>-1631188514</t>
  </si>
  <si>
    <t>621</t>
  </si>
  <si>
    <t>-1943976309</t>
  </si>
  <si>
    <t>622</t>
  </si>
  <si>
    <t>1049117216</t>
  </si>
  <si>
    <t>623</t>
  </si>
  <si>
    <t>1253056406</t>
  </si>
  <si>
    <t>624</t>
  </si>
  <si>
    <t>-134478793</t>
  </si>
  <si>
    <t>625</t>
  </si>
  <si>
    <t>671865685</t>
  </si>
  <si>
    <t>626</t>
  </si>
  <si>
    <t>961265009</t>
  </si>
  <si>
    <t>627</t>
  </si>
  <si>
    <t>Pol327</t>
  </si>
  <si>
    <t>Stykač 230V/20A/1f  2 ks HZS</t>
  </si>
  <si>
    <t>-1400908945</t>
  </si>
  <si>
    <t>Stykač 230V/20A/1f 2 ks HZS</t>
  </si>
  <si>
    <t>628</t>
  </si>
  <si>
    <t>Pol328</t>
  </si>
  <si>
    <t>Montáž impulsního relé 230V 1 ks HZS</t>
  </si>
  <si>
    <t>770063860</t>
  </si>
  <si>
    <t>629</t>
  </si>
  <si>
    <t>Pol329</t>
  </si>
  <si>
    <t>Montáž přepínače pro ovládání osvětlení 1 ks HZS</t>
  </si>
  <si>
    <t>1816088835</t>
  </si>
  <si>
    <t>630</t>
  </si>
  <si>
    <t>884369435</t>
  </si>
  <si>
    <t>631</t>
  </si>
  <si>
    <t>-628013829</t>
  </si>
  <si>
    <t>632</t>
  </si>
  <si>
    <t>-115328056</t>
  </si>
  <si>
    <t>633</t>
  </si>
  <si>
    <t>-1839797201</t>
  </si>
  <si>
    <t>634</t>
  </si>
  <si>
    <t>1681716559</t>
  </si>
  <si>
    <t>635</t>
  </si>
  <si>
    <t>-547532996</t>
  </si>
  <si>
    <t>636</t>
  </si>
  <si>
    <t>2094270085</t>
  </si>
  <si>
    <t>637</t>
  </si>
  <si>
    <t>1814798752</t>
  </si>
  <si>
    <t>638</t>
  </si>
  <si>
    <t>81670825</t>
  </si>
  <si>
    <t>639</t>
  </si>
  <si>
    <t>1416466765</t>
  </si>
  <si>
    <t>640</t>
  </si>
  <si>
    <t>1999324542</t>
  </si>
  <si>
    <t>641</t>
  </si>
  <si>
    <t>Pol330</t>
  </si>
  <si>
    <t>Popisky 12 ks HZS</t>
  </si>
  <si>
    <t>206698455</t>
  </si>
  <si>
    <t>642</t>
  </si>
  <si>
    <t>1560515738</t>
  </si>
  <si>
    <t>643</t>
  </si>
  <si>
    <t>Pol331</t>
  </si>
  <si>
    <t>Úprava stávjícího rozvaděče RS HZS</t>
  </si>
  <si>
    <t>96571279</t>
  </si>
  <si>
    <t>644</t>
  </si>
  <si>
    <t>71053967</t>
  </si>
  <si>
    <t>645</t>
  </si>
  <si>
    <t>Pol332</t>
  </si>
  <si>
    <t>Montáž zásuvek 230V/16A na DIN lištu 4 ks HZS</t>
  </si>
  <si>
    <t>-159904528</t>
  </si>
  <si>
    <t>646</t>
  </si>
  <si>
    <t>Pol333</t>
  </si>
  <si>
    <t>Montáž hromosvodného vedení svodových drátů nebo lan s podpěrami, Ø do 10 mm 741420001</t>
  </si>
  <si>
    <t>713269828</t>
  </si>
  <si>
    <t>647</t>
  </si>
  <si>
    <t>Pol334</t>
  </si>
  <si>
    <t>-1491943471</t>
  </si>
  <si>
    <t>648</t>
  </si>
  <si>
    <t>Pol335</t>
  </si>
  <si>
    <t>Montáž uzemňovacího vedení s upevněním, propojením a připojením pomocí svorek v zemi s izolací spojů pásku průřezu do 120 mm2 v městské zástavbě 741410021</t>
  </si>
  <si>
    <t>-300713305</t>
  </si>
  <si>
    <t>649</t>
  </si>
  <si>
    <t>Pol336</t>
  </si>
  <si>
    <t>Montáž hromosvodného vedení  svorek se 2  šrouby    741420022</t>
  </si>
  <si>
    <t>165558216</t>
  </si>
  <si>
    <t>Montáž hromosvodného vedení svorek se 2 šrouby 741420022</t>
  </si>
  <si>
    <t>650</t>
  </si>
  <si>
    <t>1720512602</t>
  </si>
  <si>
    <t>651</t>
  </si>
  <si>
    <t>Pol337</t>
  </si>
  <si>
    <t>Montáž hromosvodného vedení  ochranných prvků úhelníků nebo trubek s držáky do zdiva 741420052</t>
  </si>
  <si>
    <t>1231613671</t>
  </si>
  <si>
    <t>Montáž hromosvodného vedení ochranných prvků úhelníků nebo trubek s držáky do zdiva 741420052</t>
  </si>
  <si>
    <t>652</t>
  </si>
  <si>
    <t>Pol338</t>
  </si>
  <si>
    <t>Montáž hromosvodného vedení  ochranných prvků a doplňků štítků k označení svodů    741420083</t>
  </si>
  <si>
    <t>670137800</t>
  </si>
  <si>
    <t>Montáž hromosvodného vedení ochranných prvků a doplňků štítků k označení svodů 741420083</t>
  </si>
  <si>
    <t>653</t>
  </si>
  <si>
    <t>Pol339</t>
  </si>
  <si>
    <t>Ochrana zemní svorky asfaltovým nátěrem HZS</t>
  </si>
  <si>
    <t>495348153</t>
  </si>
  <si>
    <t>654</t>
  </si>
  <si>
    <t>Pol340</t>
  </si>
  <si>
    <t>Montáž jímacích tyčí délky do 3m  741430003</t>
  </si>
  <si>
    <t>-80415601</t>
  </si>
  <si>
    <t>Montáž jímacích tyčí délky do 3m 741430003</t>
  </si>
  <si>
    <t>655</t>
  </si>
  <si>
    <t>Pol341</t>
  </si>
  <si>
    <t>Montáž hromosvodného vedení  ochranných prvků a doplňků napínacích šroubů s okem s vypnutím svodového vodiče 741420082</t>
  </si>
  <si>
    <t>-347763755</t>
  </si>
  <si>
    <t>Montáž hromosvodného vedení ochranných prvků a doplňků napínacích šroubů s okem s vypnutím svodového vodiče 741420082</t>
  </si>
  <si>
    <t>656</t>
  </si>
  <si>
    <t>Pol342</t>
  </si>
  <si>
    <t>Demontáž stávajícího osvětlení včetně likvidace  15 ks HZS</t>
  </si>
  <si>
    <t>-1761324640</t>
  </si>
  <si>
    <t>Demontáž stávajícího osvětlení včetně likvidace 15 ks HZS</t>
  </si>
  <si>
    <t>657</t>
  </si>
  <si>
    <t>Pol343</t>
  </si>
  <si>
    <t>Demontáž stávající elektroinstace včetně  likvidace HZS</t>
  </si>
  <si>
    <t>-1798082840</t>
  </si>
  <si>
    <t>Demontáž stávající elektroinstace včetně likvidace HZS</t>
  </si>
  <si>
    <t>658</t>
  </si>
  <si>
    <t>Pol344</t>
  </si>
  <si>
    <t>Demontáž stávající kabeláže včetně likvidace  500m HZS</t>
  </si>
  <si>
    <t>-485461622</t>
  </si>
  <si>
    <t>Demontáž stávající kabeláže včetně likvidace 500m HZS</t>
  </si>
  <si>
    <t>659</t>
  </si>
  <si>
    <t>Pol345</t>
  </si>
  <si>
    <t>Vytyčení stávajících rozvodů HZS</t>
  </si>
  <si>
    <t>-1649908441</t>
  </si>
  <si>
    <t>660</t>
  </si>
  <si>
    <t>Pol346</t>
  </si>
  <si>
    <t>Ukončení celoplastových kabelů HZS</t>
  </si>
  <si>
    <t>-1223587438</t>
  </si>
  <si>
    <t>661</t>
  </si>
  <si>
    <t>Pol347</t>
  </si>
  <si>
    <t>Práce nezahrnuté v cenících 21M.46M, zapsané do montážního deníku a potvrzené investorem HZS</t>
  </si>
  <si>
    <t>252049000</t>
  </si>
  <si>
    <t>662</t>
  </si>
  <si>
    <t>Pol348</t>
  </si>
  <si>
    <t>Zakreslení skutečného stavu  HZS</t>
  </si>
  <si>
    <t>1477257218</t>
  </si>
  <si>
    <t>Zakreslení skutečného stavu HZS</t>
  </si>
  <si>
    <t>663</t>
  </si>
  <si>
    <t>Pol349</t>
  </si>
  <si>
    <t>Podíl prací jiných profesí než elektro /zednické výpomoce, zámečnické práce/ HZS</t>
  </si>
  <si>
    <t>-1507891536</t>
  </si>
  <si>
    <t>664</t>
  </si>
  <si>
    <t>Pol350</t>
  </si>
  <si>
    <t>Koordinace profesí HZS</t>
  </si>
  <si>
    <t>-324370642</t>
  </si>
  <si>
    <t>665</t>
  </si>
  <si>
    <t>Pol351</t>
  </si>
  <si>
    <t>Měření osvětlovacího zařízení intenzity osvětlení na pracovišti do 50 svítidel 741820102</t>
  </si>
  <si>
    <t>606252865</t>
  </si>
  <si>
    <t>666</t>
  </si>
  <si>
    <t>Pol352</t>
  </si>
  <si>
    <t>Zkoušky a prohlídky elektrických rozvodů a zařízení celková prohlídka a vyhotovení revizní zprávy pro objem montážních prací do 500 000,-Kč 741810002</t>
  </si>
  <si>
    <t>-1348911357</t>
  </si>
  <si>
    <t>742-1</t>
  </si>
  <si>
    <t>Slaboproud dodávka</t>
  </si>
  <si>
    <t>667</t>
  </si>
  <si>
    <t>RM7-27-60/60-B</t>
  </si>
  <si>
    <t>Stojanový rozvaděč montovaný, 19", v.27U (1311mm), h.600mm, š.600mm, černý</t>
  </si>
  <si>
    <t>-2046403163</t>
  </si>
  <si>
    <t>668</t>
  </si>
  <si>
    <t>ORVE-01-250-H</t>
  </si>
  <si>
    <t>Optická vana, výsuvná, 1U, 19", hl. 250mm, bez čela, včetně trnu,černá</t>
  </si>
  <si>
    <t>-1011507780</t>
  </si>
  <si>
    <t>669</t>
  </si>
  <si>
    <t>OR-12SC-H</t>
  </si>
  <si>
    <t>Čelo optické vany Conteg, 12 pozic SC, 1U, černé</t>
  </si>
  <si>
    <t>-228030350</t>
  </si>
  <si>
    <t>670</t>
  </si>
  <si>
    <t>KFM-24</t>
  </si>
  <si>
    <t>Kazeta na sváry, 170x116x8mm, držáky pro 24 smršťovacích ochran, černá, bez víčka</t>
  </si>
  <si>
    <t>-335464432</t>
  </si>
  <si>
    <t>671</t>
  </si>
  <si>
    <t>KFM-24-V</t>
  </si>
  <si>
    <t>Víčko optické kazety</t>
  </si>
  <si>
    <t>1067941650</t>
  </si>
  <si>
    <t>672</t>
  </si>
  <si>
    <t>OR-SC-ZASL</t>
  </si>
  <si>
    <t>Plastová záslepka SC otvorů optické vany, 9.9/13.3mm, černá</t>
  </si>
  <si>
    <t>1296489105</t>
  </si>
  <si>
    <t>673</t>
  </si>
  <si>
    <t>SP-LC-02</t>
  </si>
  <si>
    <t>Optická spojka LC, duplex, SM, modrá</t>
  </si>
  <si>
    <t>472414560</t>
  </si>
  <si>
    <t>674</t>
  </si>
  <si>
    <t>Pol60</t>
  </si>
  <si>
    <t>Optický pigtail SM LC včetně optického sváru</t>
  </si>
  <si>
    <t>-667603695</t>
  </si>
  <si>
    <t>675</t>
  </si>
  <si>
    <t>Pol61</t>
  </si>
  <si>
    <t>Ochrana svár 45 mm</t>
  </si>
  <si>
    <t>-1256834908</t>
  </si>
  <si>
    <t>676</t>
  </si>
  <si>
    <t>Pol62</t>
  </si>
  <si>
    <t>Měření optického vlákna metodou OTDR</t>
  </si>
  <si>
    <t>-935237635</t>
  </si>
  <si>
    <t>677</t>
  </si>
  <si>
    <t>ORO-PG11</t>
  </si>
  <si>
    <t>Průchodka a matice, PG11, 5 - 10mm, IP68, šedá</t>
  </si>
  <si>
    <t>2048410721</t>
  </si>
  <si>
    <t>678</t>
  </si>
  <si>
    <t>ORO-ZPG16</t>
  </si>
  <si>
    <t>Záslepka a matice, PG16</t>
  </si>
  <si>
    <t>1076878019</t>
  </si>
  <si>
    <t>679</t>
  </si>
  <si>
    <t>DP-VEL-02-H</t>
  </si>
  <si>
    <t>Ventilační jednotka, 2x ventilátor, 230V, s termostatem, černá</t>
  </si>
  <si>
    <t>-1098598136</t>
  </si>
  <si>
    <t>680</t>
  </si>
  <si>
    <t>DP-RP-09-UTE</t>
  </si>
  <si>
    <t>Napájecí panel, 9x230V, 19", 1U, UTE, 3m</t>
  </si>
  <si>
    <t>-1314208693</t>
  </si>
  <si>
    <t>681</t>
  </si>
  <si>
    <t>DP-VP-M2-H</t>
  </si>
  <si>
    <t>Vázací panel, 1U, 5x kovové oko 44x55mm, 19", černý</t>
  </si>
  <si>
    <t>-165734721</t>
  </si>
  <si>
    <t>682</t>
  </si>
  <si>
    <t>SX24L-6-UTP-BK</t>
  </si>
  <si>
    <t>Patch panel UTP 24xRJ45 kat. 6, 1U, 19", osazený, s vyvazovací lištou, černý</t>
  </si>
  <si>
    <t>295339316</t>
  </si>
  <si>
    <t>683</t>
  </si>
  <si>
    <t>DP-UL-33U</t>
  </si>
  <si>
    <t>Zemnící vertikální lišta, 33U, 25x5mm, 5 x svorka DP-ZE-CL</t>
  </si>
  <si>
    <t>-47314782</t>
  </si>
  <si>
    <t>684</t>
  </si>
  <si>
    <t>EL1600USBFR</t>
  </si>
  <si>
    <t>Záložní zdroj UPS , 1600VA/1000W, 8x UTE, jistič, USB</t>
  </si>
  <si>
    <t>-1562392450</t>
  </si>
  <si>
    <t>685</t>
  </si>
  <si>
    <t>ELRACK</t>
  </si>
  <si>
    <t>Montážní sada Eaton Ellipse ECO/PRO pro 19” montáž, výška 2U, hloubka 400mm</t>
  </si>
  <si>
    <t>2067729145</t>
  </si>
  <si>
    <t>686</t>
  </si>
  <si>
    <t>TANGO 5513A-C02357 B</t>
  </si>
  <si>
    <t>Zásuvka dvojnásobná bezšroubová, s clonkami, s natočenou dutinou | bílá || IP 40. 16 A, 250 V AC</t>
  </si>
  <si>
    <t>-3397244</t>
  </si>
  <si>
    <t>687</t>
  </si>
  <si>
    <t>TANGO 5593A-C02357 B</t>
  </si>
  <si>
    <t>Zásuvka s ochranou před přepětím, dvojnásobná bezšroubová, s optickou signalizací | bílá || Optická signalizace p oruchy. IP 40. 16 A, 230 V AC</t>
  </si>
  <si>
    <t>-1853424658</t>
  </si>
  <si>
    <t>688</t>
  </si>
  <si>
    <t>Pol63</t>
  </si>
  <si>
    <t>Krabice pro dvozásuvku</t>
  </si>
  <si>
    <t>2027538073</t>
  </si>
  <si>
    <t>689</t>
  </si>
  <si>
    <t>ROLINE UTP6-2-GY</t>
  </si>
  <si>
    <t>Propojovací kabel RJ45/RJ45, U/UTP, 2m, kat. 6, šedý</t>
  </si>
  <si>
    <t>1967515502</t>
  </si>
  <si>
    <t>690</t>
  </si>
  <si>
    <t>SX9-2-6-UTP-WH</t>
  </si>
  <si>
    <t>zásuvka pod omítku 2xRJ45, UTP, kat. 6, bílá šikmé vyvedení konektorů</t>
  </si>
  <si>
    <t>-1711683920</t>
  </si>
  <si>
    <t>691</t>
  </si>
  <si>
    <t>SX9-1-6-UTP-WH</t>
  </si>
  <si>
    <t>zásuvka pod omítku 1xRJ45, UTP, kat. 6, bílá šikmé vyvedení konektorů</t>
  </si>
  <si>
    <t>501289350</t>
  </si>
  <si>
    <t>692</t>
  </si>
  <si>
    <t>SOLARIX SX9-0-WH</t>
  </si>
  <si>
    <t>Povrchová krabice</t>
  </si>
  <si>
    <t>-1582200901</t>
  </si>
  <si>
    <t>693</t>
  </si>
  <si>
    <t>KPR68</t>
  </si>
  <si>
    <t>Krabice KPR 68 přístrojová hluboká, barva šedá</t>
  </si>
  <si>
    <t>1445421149</t>
  </si>
  <si>
    <t>694</t>
  </si>
  <si>
    <t>UTP Cat 6</t>
  </si>
  <si>
    <t>kabel U/UTP, AWG23, kat. 6, LSZH, Dca s2 d2 a1, 1000m cívka, modrý UTP kabel CAT 6 s podélně konstantní symetrií páru, odolný narušení symetrie vlivem ostrých ohybů, torzního namáhání (zkrutu), axiálního namáhání i zlomu kabelu až o 180</t>
  </si>
  <si>
    <t>1992190573</t>
  </si>
  <si>
    <t>695</t>
  </si>
  <si>
    <t>GF008PDC12LU-B2ca</t>
  </si>
  <si>
    <t>B2ca optický kabel, PDC - těsná ochrana, 12x9um OS2, univerzální, HFFR-LS, černý</t>
  </si>
  <si>
    <t>1036769824</t>
  </si>
  <si>
    <t>696</t>
  </si>
  <si>
    <t>EKE 100x60</t>
  </si>
  <si>
    <t>Kanál 100x60 včetně víka, barva bílá, délka 2m, včteně spojek a ohybových dílů.</t>
  </si>
  <si>
    <t>-1435654685</t>
  </si>
  <si>
    <t>697</t>
  </si>
  <si>
    <t>SH25</t>
  </si>
  <si>
    <t>Příchytka 25 kabelová</t>
  </si>
  <si>
    <t>-1746558725</t>
  </si>
  <si>
    <t>698</t>
  </si>
  <si>
    <t>KF 09050</t>
  </si>
  <si>
    <t>Trubka vapovaná pr.50 do betoru.</t>
  </si>
  <si>
    <t>-492181696</t>
  </si>
  <si>
    <t>699</t>
  </si>
  <si>
    <t>1440</t>
  </si>
  <si>
    <t>Trubka pr.40 pod omítku</t>
  </si>
  <si>
    <t>-1808777638</t>
  </si>
  <si>
    <t>700</t>
  </si>
  <si>
    <t>1425</t>
  </si>
  <si>
    <t>Trubka pr.25 pod omítku</t>
  </si>
  <si>
    <t>-150800648</t>
  </si>
  <si>
    <t>701</t>
  </si>
  <si>
    <t>KT 250/1</t>
  </si>
  <si>
    <t>Krabice 250 pro omítku, včetně sekání niky pro krabici</t>
  </si>
  <si>
    <t>-1990606909</t>
  </si>
  <si>
    <t>702</t>
  </si>
  <si>
    <t>KO 125E</t>
  </si>
  <si>
    <t>Krabice 125 pro omítku, včetně sekání niky pro krabici</t>
  </si>
  <si>
    <t>400693150</t>
  </si>
  <si>
    <t>703</t>
  </si>
  <si>
    <t>Pol64</t>
  </si>
  <si>
    <t>Sekání drážky pro trubku</t>
  </si>
  <si>
    <t>464549649</t>
  </si>
  <si>
    <t>704</t>
  </si>
  <si>
    <t>Pol65</t>
  </si>
  <si>
    <t>Začištěný drážky</t>
  </si>
  <si>
    <t>100267125</t>
  </si>
  <si>
    <t>705</t>
  </si>
  <si>
    <t>Pol66</t>
  </si>
  <si>
    <t>Zhotovení otvoru do 300x250 ve stropu</t>
  </si>
  <si>
    <t>-1189257306</t>
  </si>
  <si>
    <t>706</t>
  </si>
  <si>
    <t>Pol67</t>
  </si>
  <si>
    <t>Ucpávka protipožární, průchod stropem tl.40 cm</t>
  </si>
  <si>
    <t>1756799418</t>
  </si>
  <si>
    <t>707</t>
  </si>
  <si>
    <t>Pol68</t>
  </si>
  <si>
    <t>Ucpávka protipožární oboustranná tmelová</t>
  </si>
  <si>
    <t>2052933372</t>
  </si>
  <si>
    <t>708</t>
  </si>
  <si>
    <t>Pol69</t>
  </si>
  <si>
    <t>Drobný el.instalační materiál</t>
  </si>
  <si>
    <t>-2103325484</t>
  </si>
  <si>
    <t>709</t>
  </si>
  <si>
    <t>Pol70</t>
  </si>
  <si>
    <t>Dopravné</t>
  </si>
  <si>
    <t>km</t>
  </si>
  <si>
    <t>1126327608</t>
  </si>
  <si>
    <t>710</t>
  </si>
  <si>
    <t>Pol71</t>
  </si>
  <si>
    <t>Dokumentace skutečného stavu (3 paré).</t>
  </si>
  <si>
    <t>671396543</t>
  </si>
  <si>
    <t>Pol72</t>
  </si>
  <si>
    <t>-1044774156</t>
  </si>
  <si>
    <t>Pol73</t>
  </si>
  <si>
    <t>Příprava stávajících kabelových tras pro protažení optického kabelu</t>
  </si>
  <si>
    <t>bm</t>
  </si>
  <si>
    <t>-2030648741</t>
  </si>
  <si>
    <t>742-2</t>
  </si>
  <si>
    <t>Slaboproud - montáž</t>
  </si>
  <si>
    <t>1681378423</t>
  </si>
  <si>
    <t>714</t>
  </si>
  <si>
    <t>-1896777966</t>
  </si>
  <si>
    <t>715</t>
  </si>
  <si>
    <t>-124624524</t>
  </si>
  <si>
    <t>716</t>
  </si>
  <si>
    <t>1063684172</t>
  </si>
  <si>
    <t>717</t>
  </si>
  <si>
    <t>-1516638664</t>
  </si>
  <si>
    <t>718</t>
  </si>
  <si>
    <t>-80068913</t>
  </si>
  <si>
    <t>719</t>
  </si>
  <si>
    <t>-822567329</t>
  </si>
  <si>
    <t>720</t>
  </si>
  <si>
    <t>Pol74</t>
  </si>
  <si>
    <t>1909490891</t>
  </si>
  <si>
    <t>721</t>
  </si>
  <si>
    <t>Pol75</t>
  </si>
  <si>
    <t>2050176353</t>
  </si>
  <si>
    <t>722</t>
  </si>
  <si>
    <t>Pol76</t>
  </si>
  <si>
    <t>1121270824</t>
  </si>
  <si>
    <t>1919277479</t>
  </si>
  <si>
    <t>724</t>
  </si>
  <si>
    <t>1354651125</t>
  </si>
  <si>
    <t>965052182</t>
  </si>
  <si>
    <t>1446495578</t>
  </si>
  <si>
    <t>727</t>
  </si>
  <si>
    <t>709482219</t>
  </si>
  <si>
    <t>728</t>
  </si>
  <si>
    <t>-510472503</t>
  </si>
  <si>
    <t>95433185</t>
  </si>
  <si>
    <t>730</t>
  </si>
  <si>
    <t>592553368</t>
  </si>
  <si>
    <t>-122921298</t>
  </si>
  <si>
    <t>732</t>
  </si>
  <si>
    <t>-1095609566</t>
  </si>
  <si>
    <t>733</t>
  </si>
  <si>
    <t>1761026796</t>
  </si>
  <si>
    <t>734</t>
  </si>
  <si>
    <t>Pol77</t>
  </si>
  <si>
    <t>-387308877</t>
  </si>
  <si>
    <t>735</t>
  </si>
  <si>
    <t>1347470423</t>
  </si>
  <si>
    <t>736</t>
  </si>
  <si>
    <t>570061894</t>
  </si>
  <si>
    <t>737</t>
  </si>
  <si>
    <t>1934455269</t>
  </si>
  <si>
    <t>738</t>
  </si>
  <si>
    <t>-1769115896</t>
  </si>
  <si>
    <t>739</t>
  </si>
  <si>
    <t>-2048604955</t>
  </si>
  <si>
    <t>740</t>
  </si>
  <si>
    <t>91272606</t>
  </si>
  <si>
    <t>741</t>
  </si>
  <si>
    <t>980684576</t>
  </si>
  <si>
    <t>742</t>
  </si>
  <si>
    <t>-1112453861</t>
  </si>
  <si>
    <t>743</t>
  </si>
  <si>
    <t>-802263624</t>
  </si>
  <si>
    <t>744</t>
  </si>
  <si>
    <t>160687469</t>
  </si>
  <si>
    <t>745</t>
  </si>
  <si>
    <t>1533197326</t>
  </si>
  <si>
    <t>746</t>
  </si>
  <si>
    <t>-1041175960</t>
  </si>
  <si>
    <t>747</t>
  </si>
  <si>
    <t>1471620691</t>
  </si>
  <si>
    <t>748</t>
  </si>
  <si>
    <t>2050026810</t>
  </si>
  <si>
    <t>749</t>
  </si>
  <si>
    <t>Pol78</t>
  </si>
  <si>
    <t>-1646698884</t>
  </si>
  <si>
    <t>750</t>
  </si>
  <si>
    <t>Pol79</t>
  </si>
  <si>
    <t>1987084577</t>
  </si>
  <si>
    <t>751</t>
  </si>
  <si>
    <t>Pol80</t>
  </si>
  <si>
    <t>928513694</t>
  </si>
  <si>
    <t>752</t>
  </si>
  <si>
    <t>Pol81</t>
  </si>
  <si>
    <t>1388468981</t>
  </si>
  <si>
    <t>753</t>
  </si>
  <si>
    <t>Pol82</t>
  </si>
  <si>
    <t>-1760707048</t>
  </si>
  <si>
    <t>754</t>
  </si>
  <si>
    <t>Pol87</t>
  </si>
  <si>
    <t>-1604002934</t>
  </si>
  <si>
    <t>Vzduchotechnika</t>
  </si>
  <si>
    <t>755</t>
  </si>
  <si>
    <t>1.1.1</t>
  </si>
  <si>
    <t>VZT jednotka včetně autonomní regulace. Vp=Vo=800 m3/hod, ext. tlak 300 Pa, el příkon ventilátorů 312 + 272 V, napětí 230 V, max proud 2x 2,5 A, ventilátory s EC motory, deskový rekuperátor s účinností 89 %, elektrický ohřívač příkon 0,9 kW (max. 1,8 kW),</t>
  </si>
  <si>
    <t>296125069</t>
  </si>
  <si>
    <t>VZT jednotka včetně autonomní regulace. Vp=Vo=800 m3/hod, ext. tlak 300 Pa, el příkon ventilátorů 312 + 272 V, napětí 230 V, max proud 2x 2,5 A, ventilátory s EC motory, deskový rekuperátor s účinností 89 %, elektrický ohřívač příkon 0,9 kW (max. 1,8 kW), napětí 230 V, přímý chladič 2,67 kW, chladivo R32, vypařovací teplota 9°C, filtrace M5. Celkové napětí VZT jednotky 400 V, proud 5+8 A, doporučené jištění 2x10 A (C)</t>
  </si>
  <si>
    <t>756</t>
  </si>
  <si>
    <t>1.9</t>
  </si>
  <si>
    <t>KONDENZAČNÍ JEDNOTKA, Qch=1,5/4,7kW, Qt=1,8/4,9 kW, JMENOVITÝ PŘÍKON 1,84 kW, JMENOVITÝ/STARTOVACÍ PROUD  4,8 A, NAPĚTÍ 230 V, AKUSTICKÝ TLAK V 1,5 M-35 dB(A), HMOTNOST 18 KG, PŘIPOJENÍ 6,35/9,52 MM</t>
  </si>
  <si>
    <t>1569795022</t>
  </si>
  <si>
    <t>KONDENZAČNÍ JEDNOTKA, Qch=1,5/4,7kW, Qt=1,8/4,9 kW, JMENOVITÝ PŘÍKON 1,84 kW, JMENOVITÝ/STARTOVACÍ PROUD 4,8 A, NAPĚTÍ 230 V, AKUSTICKÝ TLAK V 1,5 M-35 dB(A), HMOTNOST 18 KG, PŘIPOJENÍ 6,35/9,52 MM</t>
  </si>
  <si>
    <t>757</t>
  </si>
  <si>
    <t>1.1.2</t>
  </si>
  <si>
    <t>Řídící box</t>
  </si>
  <si>
    <t>1584650335</t>
  </si>
  <si>
    <t>758</t>
  </si>
  <si>
    <t>1.1.3</t>
  </si>
  <si>
    <t>Expanzní ventil</t>
  </si>
  <si>
    <t>-1705522594</t>
  </si>
  <si>
    <t>759</t>
  </si>
  <si>
    <t>1.1.4</t>
  </si>
  <si>
    <t>Cu potrubí chladiva kapalina/plyn včetně paropropustné izolace a sdělovacího kabelu 6,35/9,52</t>
  </si>
  <si>
    <t>-289555271</t>
  </si>
  <si>
    <t>760</t>
  </si>
  <si>
    <t>1.1.5</t>
  </si>
  <si>
    <t>Doplnění chladiva R32</t>
  </si>
  <si>
    <t>g</t>
  </si>
  <si>
    <t>1338985527</t>
  </si>
  <si>
    <t>761</t>
  </si>
  <si>
    <t>1.1.6</t>
  </si>
  <si>
    <t>Modul omezení výkonu</t>
  </si>
  <si>
    <t>-966499362</t>
  </si>
  <si>
    <t>762</t>
  </si>
  <si>
    <t>1.2</t>
  </si>
  <si>
    <t>VK1 325x125 včetně regulace</t>
  </si>
  <si>
    <t>-1445758400</t>
  </si>
  <si>
    <t>763</t>
  </si>
  <si>
    <t>1.3</t>
  </si>
  <si>
    <t>SMU 12,5 325x125</t>
  </si>
  <si>
    <t>140099581</t>
  </si>
  <si>
    <t>764</t>
  </si>
  <si>
    <t>1.5</t>
  </si>
  <si>
    <t>400x200</t>
  </si>
  <si>
    <t>-68978865</t>
  </si>
  <si>
    <t>765</t>
  </si>
  <si>
    <t>1.7</t>
  </si>
  <si>
    <t>THP-400x200-500/2 2 vložky</t>
  </si>
  <si>
    <t>-1875279805</t>
  </si>
  <si>
    <t>766</t>
  </si>
  <si>
    <t>1.8</t>
  </si>
  <si>
    <t>THP-400x200-1000/2 2 vložky</t>
  </si>
  <si>
    <t>-443831035</t>
  </si>
  <si>
    <t>767</t>
  </si>
  <si>
    <t>1.10</t>
  </si>
  <si>
    <t>d 200 TPM 075/09 .01</t>
  </si>
  <si>
    <t>-2112598392</t>
  </si>
  <si>
    <t>768</t>
  </si>
  <si>
    <t>1.10.1</t>
  </si>
  <si>
    <t>Revize požárních klapek oprávněnou osobou, vystavení protokolu o revizi PK</t>
  </si>
  <si>
    <t>-352508098</t>
  </si>
  <si>
    <t>769</t>
  </si>
  <si>
    <t>Pol1</t>
  </si>
  <si>
    <t>do obvodu 1050 20% tvarovek</t>
  </si>
  <si>
    <t>-977995890</t>
  </si>
  <si>
    <t>770</t>
  </si>
  <si>
    <t>Pol2</t>
  </si>
  <si>
    <t>do obvodu 1500 40% tvarovek</t>
  </si>
  <si>
    <t>-1383746609</t>
  </si>
  <si>
    <t>771</t>
  </si>
  <si>
    <t>Pol3</t>
  </si>
  <si>
    <t>do průměru200 10% tvarovek</t>
  </si>
  <si>
    <t>1864198960</t>
  </si>
  <si>
    <t>772</t>
  </si>
  <si>
    <t>Pol4</t>
  </si>
  <si>
    <t>do průměru280 30% tvarovek</t>
  </si>
  <si>
    <t>2030440984</t>
  </si>
  <si>
    <t>773</t>
  </si>
  <si>
    <t>Pol5</t>
  </si>
  <si>
    <t>( 2,6% z dodávky potrubí)</t>
  </si>
  <si>
    <t>47524521</t>
  </si>
  <si>
    <t>774</t>
  </si>
  <si>
    <t>2.1</t>
  </si>
  <si>
    <t>DN 160 ultra tichý ventilátor s doběhem</t>
  </si>
  <si>
    <t>1282738981</t>
  </si>
  <si>
    <t>775</t>
  </si>
  <si>
    <t>2.2</t>
  </si>
  <si>
    <t>DN 160  rychloup.spona</t>
  </si>
  <si>
    <t>1016821796</t>
  </si>
  <si>
    <t>DN 160 rychloup.spona</t>
  </si>
  <si>
    <t>776</t>
  </si>
  <si>
    <t>2.3</t>
  </si>
  <si>
    <t>DN 160 motýlková zpětná klapka</t>
  </si>
  <si>
    <t>843387914</t>
  </si>
  <si>
    <t>777</t>
  </si>
  <si>
    <t>2.4</t>
  </si>
  <si>
    <t>DN 125  tal.vent.pl.univerzál</t>
  </si>
  <si>
    <t>-484812399</t>
  </si>
  <si>
    <t>DN 125 tal.vent.pl.univerzál</t>
  </si>
  <si>
    <t>778</t>
  </si>
  <si>
    <t>2.5</t>
  </si>
  <si>
    <t>s tepelnou a hlukovou izolací z vrstvy ekologické nedráždivé minerální vaty tloušťky 25 mm, 16 kg/m3, parozábrana – zpevněný Al laminát</t>
  </si>
  <si>
    <t>-1200014912</t>
  </si>
  <si>
    <t>779</t>
  </si>
  <si>
    <t>2.7</t>
  </si>
  <si>
    <t>DN 160  protidešťová stříška na spiro</t>
  </si>
  <si>
    <t>-782512083</t>
  </si>
  <si>
    <t>DN 160 protidešťová stříška na spiro</t>
  </si>
  <si>
    <t>780</t>
  </si>
  <si>
    <t>Pol6</t>
  </si>
  <si>
    <t>Odvaděč kondenzátu osazením záslepky na odbočku DN 160. Na záslepce je osazen nátrubek 1/2"</t>
  </si>
  <si>
    <t>1059392337</t>
  </si>
  <si>
    <t>781</t>
  </si>
  <si>
    <t>Pol7</t>
  </si>
  <si>
    <t>Těsnění prostupu požárně dělící konstrukce certifikovaným materiálem. DN 160. Prostup označen štítkem.</t>
  </si>
  <si>
    <t>1340868420</t>
  </si>
  <si>
    <t>782</t>
  </si>
  <si>
    <t>Pol8</t>
  </si>
  <si>
    <t>do průměru140 70% tvarovek</t>
  </si>
  <si>
    <t>2070662791</t>
  </si>
  <si>
    <t>783</t>
  </si>
  <si>
    <t>Pol9</t>
  </si>
  <si>
    <t>do průměru200 30% tvarovek</t>
  </si>
  <si>
    <t>-1476354724</t>
  </si>
  <si>
    <t>784</t>
  </si>
  <si>
    <t>Pol10</t>
  </si>
  <si>
    <t>-584654629</t>
  </si>
  <si>
    <t>785</t>
  </si>
  <si>
    <t>1.6</t>
  </si>
  <si>
    <t>tl 30mm</t>
  </si>
  <si>
    <t>-338322945</t>
  </si>
  <si>
    <t>786</t>
  </si>
  <si>
    <t>Pol12</t>
  </si>
  <si>
    <t>LEŠENÍ, ZVEDACÍ PLOŠINA</t>
  </si>
  <si>
    <t>KS</t>
  </si>
  <si>
    <t>1867685244</t>
  </si>
  <si>
    <t>787</t>
  </si>
  <si>
    <t>514293369</t>
  </si>
  <si>
    <t>788</t>
  </si>
  <si>
    <t>Pol14</t>
  </si>
  <si>
    <t>1004281208</t>
  </si>
  <si>
    <t>789</t>
  </si>
  <si>
    <t>Pol15</t>
  </si>
  <si>
    <t>Vyregulování průtoků vzduchu včetně vystavení protokolu</t>
  </si>
  <si>
    <t>-922860670</t>
  </si>
  <si>
    <t>790</t>
  </si>
  <si>
    <t>Pol16</t>
  </si>
  <si>
    <t>Ostatní zúčtovatelný drobný, pomocný, doplňkový a ostatní materiál v potřebném rozsahu pro řádné dokončení díla + finanční rezerva - min. 4 % z ceny-Např. přizpůsobování nových rozvodů a zařízení ostatním stávajícícm zařízením a stavební části, drobný mat</t>
  </si>
  <si>
    <t>-2080208553</t>
  </si>
  <si>
    <t>Ostatní zúčtovatelný drobný, pomocný, doplňkový a ostatní materiál v potřebném rozsahu pro řádné dokončení díla + finanční rezerva - min. 4 % z ceny-Např. přizpůsobování nových rozvodů a zařízení ostatním stávajícícm zařízením a stavební části, drobný materiál jako např. těsnění, atd., tedy veškerý ostatní materiál a výrobky potřebné pro řádné dokončení díla + finanční rezerva (mimo jiné ohled na nutnost přizpůsobování, práce a koordinace se stavební částí a TZB stávajícího stavu) - čáska bude podrobně zúčtována a dodavatelem využita pouze do objektivně doložené výše</t>
  </si>
  <si>
    <t>791</t>
  </si>
  <si>
    <t>Pol17</t>
  </si>
  <si>
    <t xml:space="preserve">Ostatní zúčtovatelné stavební, montážní, pomocné a doplňkové práce v potřebném rozsahu + finanční rezerva - min. 4 % z ceny-např. přizpůsobování nových rozvodů a zařízení ostatním zařízením a stavební části, provádění funkčních zkoušek a montáže s vazbou </t>
  </si>
  <si>
    <t>-5277933</t>
  </si>
  <si>
    <t>Ostatní zúčtovatelné stavební, montážní, pomocné a doplňkové práce v potřebném rozsahu + finanční rezerva - min. 4 % z ceny-např. přizpůsobování nových rozvodů a zařízení ostatním zařízením a stavební části, provádění funkčních zkoušek a montáže s vazbou na zkoušky a montáž ostatních částí stavby, atd., tedy veškeré ostatní práce potřebné pro řádné dokončení díla + finanční rezerva (mimo jiné ohled na nutnost přizpůsobování, práce a koordinace se stavební částí a TZB stávajícího stavu) - čáska bude podrobně zúčtována a dodavatelem využita pouze do objektivně doložené výše</t>
  </si>
  <si>
    <t>792</t>
  </si>
  <si>
    <t>Pol18</t>
  </si>
  <si>
    <t>Vypracování dílenské dokumentace  - Dokumentace bude vypracována na úrovni realizační dokumentace (textová a výkresová část, specifikace skutečně použitého materiálu, zařízení a výrobků</t>
  </si>
  <si>
    <t>-1914631939</t>
  </si>
  <si>
    <t>Vypracování dílenské dokumentace - Dokumentace bude vypracována na úrovni realizační dokumentace (textová a výkresová část, specifikace skutečně použitého materiálu, zařízení a výrobků</t>
  </si>
  <si>
    <t>793</t>
  </si>
  <si>
    <t>Pol19</t>
  </si>
  <si>
    <t>-1294501106</t>
  </si>
  <si>
    <t>794</t>
  </si>
  <si>
    <t>Pol20</t>
  </si>
  <si>
    <t>D+M Popisy a označení rozvodů a zařízení-Popisy a označení především rozvodů, ventilátorů, klapek, filtrů a ovládacích prvků MaR, atd. a např. ČSN 13 0072, tak aby byla umožněna snadná orientace v zařízení VZT pro obsluhu, údržbu a servis</t>
  </si>
  <si>
    <t>644176730</t>
  </si>
  <si>
    <t>795</t>
  </si>
  <si>
    <t>Pol21</t>
  </si>
  <si>
    <t>775800466</t>
  </si>
  <si>
    <t>796</t>
  </si>
  <si>
    <t>381090025</t>
  </si>
  <si>
    <t>797</t>
  </si>
  <si>
    <t>-1184545907</t>
  </si>
  <si>
    <t>Konstrukce tesařské</t>
  </si>
  <si>
    <t>798</t>
  </si>
  <si>
    <t>762341027</t>
  </si>
  <si>
    <t>Bednění střech rovných z desek OSB tl 25 mm na pero a drážku šroubovaných na krokve</t>
  </si>
  <si>
    <t>-1057407450</t>
  </si>
  <si>
    <t>Bednění a laťování bednění střech rovných sklonu do 60° s vyřezáním otvorů z dřevoštěpkových desek OSB šroubovaných na krokve na pero a drážku, tloušťky desky 25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</si>
  <si>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</si>
  <si>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střecha mad venkovním schodištěm</t>
  </si>
  <si>
    <t>7,05+1,865</t>
  </si>
  <si>
    <t>799</t>
  </si>
  <si>
    <t>998762201</t>
  </si>
  <si>
    <t>Přesun hmot procentní pro kce tesařské v objektech v do 6 m</t>
  </si>
  <si>
    <t>828946794</t>
  </si>
  <si>
    <t>Přesun hmot pro konstrukce tesařské stanovený procentní sazbou (%) z ceny vodorovná dopravní vzdálenost do 50 m v objektech výšky do 6 m</t>
  </si>
  <si>
    <t>Konstrukce suché výstavby</t>
  </si>
  <si>
    <t>800</t>
  </si>
  <si>
    <t>763111323</t>
  </si>
  <si>
    <t>SDK příčka tl 100 mm profil CW+UW 75 desky 1xDF 12,5 s izolací EI 45 Rw do 49 dB</t>
  </si>
  <si>
    <t>915616625</t>
  </si>
  <si>
    <t>Příčka ze sádrokartonových desek s nosnou konstrukcí z jednoduchých ocelových profilů UW, CW jednoduše opláštěná deskou protipožární DF tl. 12,5 mm s izolací, EI 45, příčka tl. 100 mm, profil 75, Rw do 49 dB</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</si>
  <si>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</si>
  <si>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(1,125+3,005+0,25)*3,12-0,90*2,00</t>
  </si>
  <si>
    <t>801</t>
  </si>
  <si>
    <t>763111417</t>
  </si>
  <si>
    <t>SDK příčka tl 150 mm profil CW+UW 100 desky 2xA 12,5 s izolací EI 60 Rw do 56 dB</t>
  </si>
  <si>
    <t>1990626249</t>
  </si>
  <si>
    <t>Příčka ze sádrokartonových desek s nosnou konstrukcí z jednoduchých ocelových profilů UW, CW dvojitě opláštěná deskami standardními A tl. 2 x 12,5 mm s izolací, EI 60, příčka tl. 150 mm, profil 100, Rw do 56 dB</t>
  </si>
  <si>
    <t>2,89*3,12*1,10*2,75</t>
  </si>
  <si>
    <t>802</t>
  </si>
  <si>
    <t>763111741</t>
  </si>
  <si>
    <t>Montáž parotěsné zábrany do SDK příčky</t>
  </si>
  <si>
    <t>1402939884</t>
  </si>
  <si>
    <t>Příčka ze sádrokartonových desek ostatní konstrukce a práce na příčkách ze sádrokartonových desek montáž parotěsné zábrany</t>
  </si>
  <si>
    <t>11,87+27,28</t>
  </si>
  <si>
    <t>803</t>
  </si>
  <si>
    <t>28329274</t>
  </si>
  <si>
    <t>fólie PE vyztužená pro parotěsnou vrstvu (reakce na oheň - třída E) 110g/m2</t>
  </si>
  <si>
    <t>-935298166</t>
  </si>
  <si>
    <t>39,15+32,88</t>
  </si>
  <si>
    <t>72,03*1,1 'Přepočtené koeficientem množství</t>
  </si>
  <si>
    <t>804</t>
  </si>
  <si>
    <t>763121415</t>
  </si>
  <si>
    <t>SDK stěna předsazená tl 112,5 mm profil CW+UW 100 deska 1xA 12,5 bez izolace EI 15</t>
  </si>
  <si>
    <t>-832266532</t>
  </si>
  <si>
    <t>Stěna předsazená ze sádrokartonových desek s nosnou konstrukcí z ocelových profilů CW, UW jednoduše opláštěná deskou standardní A tl. 12,5 mm bez izolace, EI 15, stěna tl. 112,5 mm, profil 100</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</si>
  <si>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</si>
  <si>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0,73*3,12</t>
  </si>
  <si>
    <t>805</t>
  </si>
  <si>
    <t>763131411</t>
  </si>
  <si>
    <t>SDK podhled desky 1xA 12,5 bez izolace dvouvrstvá spodní kce profil CD+UD</t>
  </si>
  <si>
    <t>-1092508695</t>
  </si>
  <si>
    <t>Podhled ze sádrokartonových desek dvouvrstvá zavěšená spodní konstrukce z ocelových profilů CD, UD jednoduše opláštěná deskou standardní A, tl. 12,5 mm, bez izolace</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</si>
  <si>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</si>
  <si>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"dílna 1.03"29,30+8,94*0,40</t>
  </si>
  <si>
    <t>806</t>
  </si>
  <si>
    <t>763131751</t>
  </si>
  <si>
    <t>Montáž parotěsné zábrany do SDK podhledu</t>
  </si>
  <si>
    <t>-1907137471</t>
  </si>
  <si>
    <t>Podhled ze sádrokartonových desek ostatní práce a konstrukce na podhledech ze sádrokartonových desek montáž parotěsné zábrany</t>
  </si>
  <si>
    <t>807</t>
  </si>
  <si>
    <t>763164736</t>
  </si>
  <si>
    <t>SDK obklad kcí uzavřeného tvaru š do 1,6 m desky 1xDF 15</t>
  </si>
  <si>
    <t>-1994866484</t>
  </si>
  <si>
    <t>Obklad konstrukcí sádrokartonovými deskami včetně ochranných úhelníků uzavřeného tvaru rozvinuté šíře přes 0,8 do 1,6 m, opláštěný deskou protipožární DF, tl. 15 mm</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</si>
  <si>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</si>
  <si>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"obklad ocelového sloupku v 1.NP"3,60</t>
  </si>
  <si>
    <t>808</t>
  </si>
  <si>
    <t>763181311</t>
  </si>
  <si>
    <t>Montáž jednokřídlové kovové zárubně SDK příčka</t>
  </si>
  <si>
    <t>474736608</t>
  </si>
  <si>
    <t>Výplně otvorů konstrukcí ze sádrokartonových desek montáž zárubně kovové s konstrukcí jednokřídlové</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</si>
  <si>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</si>
  <si>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"2.NP pol. D14L"1</t>
  </si>
  <si>
    <t>809</t>
  </si>
  <si>
    <t>55331305</t>
  </si>
  <si>
    <t>zárubeň ocelová pro sádrokarton s drážkou 100 levá/pravá 900</t>
  </si>
  <si>
    <t>1932953994</t>
  </si>
  <si>
    <t>810</t>
  </si>
  <si>
    <t>998763401</t>
  </si>
  <si>
    <t>Přesun hmot procentní pro sádrokartonové konstrukce v objektech v do 6 m</t>
  </si>
  <si>
    <t>749983254</t>
  </si>
  <si>
    <t>Přesun hmot pro konstrukce montované z desek stanovený procentní sazbou (%) z ceny vodorovná dopravní vzdálenost do 50 m v objektech výšky do 6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</si>
  <si>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</si>
  <si>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Konstrukce klempířské</t>
  </si>
  <si>
    <t>811</t>
  </si>
  <si>
    <t>764011623</t>
  </si>
  <si>
    <t>Dilatační připojovací lišta z Pz s povrchovou úpravou včetně tmelení rš 150 mm</t>
  </si>
  <si>
    <t>1700598498</t>
  </si>
  <si>
    <t>Dilatační lišta z pozinkovaného plechu s povrchovou úpravou připojovací, včetně tmelení rš 150 mm</t>
  </si>
  <si>
    <t>"pol. K2"13,50</t>
  </si>
  <si>
    <t>"pol.K5"9,50</t>
  </si>
  <si>
    <t>812</t>
  </si>
  <si>
    <t>764111641</t>
  </si>
  <si>
    <t>Krytina střechy rovné drážkováním ze svitků z Pz plechu s povrchovou úpravou do rš 670 mm sklonu do 30°</t>
  </si>
  <si>
    <t>-809636514</t>
  </si>
  <si>
    <t>Krytina ze svitků nebo z taškových tabulí z pozinkovaného plechu s povrchovou úpravou s úpravou u okapů, prostupů a výčnělků střechy rovné drážkováním ze svitků do rš 670 mm, sklon střechy do 30°</t>
  </si>
  <si>
    <t>813</t>
  </si>
  <si>
    <t>764214605</t>
  </si>
  <si>
    <t>Oplechování horních ploch a atik bez rohů z Pz s povrch úpravou mechanicky kotvené rš 400 mm</t>
  </si>
  <si>
    <t>16525473</t>
  </si>
  <si>
    <t>Oplechování horních ploch zdí a nadezdívek (atik) z pozinkovaného plechu s povrchovou úpravou mechanicky kotvené rš 400 mm</t>
  </si>
  <si>
    <t>"pol. K8"45,00</t>
  </si>
  <si>
    <t>814</t>
  </si>
  <si>
    <t>764214606</t>
  </si>
  <si>
    <t>Oplechování horních ploch a atik bez rohů z Pz s povrch úpravou mechanicky kotvené rš 500 mm</t>
  </si>
  <si>
    <t>1235946047</t>
  </si>
  <si>
    <t>Oplechování horních ploch zdí a nadezdívek (atik) z pozinkovaného plechu s povrchovou úpravou mechanicky kotvené rš 500 mm (rš 550 mm)</t>
  </si>
  <si>
    <t>"pol. K4"5,40</t>
  </si>
  <si>
    <t>815</t>
  </si>
  <si>
    <t>764214607</t>
  </si>
  <si>
    <t>Oplechování horních ploch a atik bez rohů z Pz s povrch úpravou mechanicky kotvené rš 670 mm (rš 600 mm)</t>
  </si>
  <si>
    <t>-1280261355</t>
  </si>
  <si>
    <t>Oplechování horních ploch zdí a nadezdívek (atik) z pozinkovaného plechu s povrchovou úpravou mechanicky kotvené rš 670 mm (600 mm)</t>
  </si>
  <si>
    <t>"pol. K3"9,00</t>
  </si>
  <si>
    <t>816</t>
  </si>
  <si>
    <t>764214611</t>
  </si>
  <si>
    <t>Oplechování horních ploch a atik bez rohů z Pz s povrch úpravou mechanicky kotvené rš přes 800mm</t>
  </si>
  <si>
    <t>-576009391</t>
  </si>
  <si>
    <t>Oplechování horních ploch zdí a nadezdívek (atik) z pozinkovaného plechu s povrchovou úpravou mechanicky kotvené přes rš 800 mm</t>
  </si>
  <si>
    <t>"pol. K1"45,00*1,05</t>
  </si>
  <si>
    <t>817</t>
  </si>
  <si>
    <t>764218604</t>
  </si>
  <si>
    <t>Oplechování rovné římsy mechanicky kotvené z Pz s upraveným povrchem rš 330 mm (rš 300 mm)</t>
  </si>
  <si>
    <t>2851812</t>
  </si>
  <si>
    <t>Oplechování říms a ozdobných prvků z pozinkovaného plechu s povrchovou úpravou rovných, bez rohů mechanicky kotvené rš 330 mm (rš 300 mm)</t>
  </si>
  <si>
    <t xml:space="preserve">Poznámka k souboru cen:_x000D_
1. Ceny lze použít pro ocenění oplechování římsy pod nadřímsovým žlabem._x000D_
</t>
  </si>
  <si>
    <t>"pol. K7"9,60*2</t>
  </si>
  <si>
    <t>818</t>
  </si>
  <si>
    <t>764226442</t>
  </si>
  <si>
    <t>Oplechování parapetů rovných celoplošně lepené z Al plechu rš 200 mm</t>
  </si>
  <si>
    <t>1719455624</t>
  </si>
  <si>
    <t>Oplechování parapetů z hliníkového plechu rovných celoplošně lepené, bez rohů rš 200 mm</t>
  </si>
  <si>
    <t>0,96+1,38</t>
  </si>
  <si>
    <t>819</t>
  </si>
  <si>
    <t>764311619</t>
  </si>
  <si>
    <t>Lemování rovných zdí střech s krytinou skládanou z Pz s povrchovou úpravou rš 800 mm</t>
  </si>
  <si>
    <t>-1539482335</t>
  </si>
  <si>
    <t>Lemování zdí z pozinkovaného plechu s povrchovou úpravou boční nebo horní rovné, střech s krytinou skládanou mimo prejzovou rš 800 mm</t>
  </si>
  <si>
    <t>820</t>
  </si>
  <si>
    <t>998764201</t>
  </si>
  <si>
    <t>Přesun hmot procentní pro konstrukce klempířské v objektech v do 6 m</t>
  </si>
  <si>
    <t>-1925397701</t>
  </si>
  <si>
    <t>Přesun hmot pro konstrukce klempířské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</si>
  <si>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</si>
  <si>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Konstrukce truhlářské</t>
  </si>
  <si>
    <t>821</t>
  </si>
  <si>
    <t>766621212</t>
  </si>
  <si>
    <t>Montáž dřevěných oken plochy přes 1 m2 otevíravých výšky do 2,5 m s rámem do zdiva</t>
  </si>
  <si>
    <t>-1151040711</t>
  </si>
  <si>
    <t>Montáž oken dřevěných včetně montáže rámu plochy přes 1 m2 otevíravých do zdiva, výšky přes 1,5 do 2,5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</si>
  <si>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</si>
  <si>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0,91*1,95</t>
  </si>
  <si>
    <t>822</t>
  </si>
  <si>
    <t>61110014</t>
  </si>
  <si>
    <t>okno dřevěné otevíravé/sklopné dvojsklo přes plochu 1m2 přes v 2,5m (U=0,7) parametry dle PD</t>
  </si>
  <si>
    <t>226933960</t>
  </si>
  <si>
    <t>"pol. O1"0,91*1,95</t>
  </si>
  <si>
    <t>823</t>
  </si>
  <si>
    <t>766660001</t>
  </si>
  <si>
    <t>Montáž dveřních křídel otvíravých jednokřídlových š do 0,8 m do ocelové zárubně</t>
  </si>
  <si>
    <t>491652605</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</si>
  <si>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</si>
  <si>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</si>
  <si>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2+1+1+1+1</t>
  </si>
  <si>
    <t>824</t>
  </si>
  <si>
    <t>766660002</t>
  </si>
  <si>
    <t>Montáž dveřních křídel otvíravých jednokřídlových š přes 0,8 m do ocelové zárubně</t>
  </si>
  <si>
    <t>-665686964</t>
  </si>
  <si>
    <t>Montáž dveřních křídel dřevěných nebo plastových otevíravých do ocelové zárubně povrchově upravených jednokřídlových, šířky přes 800 mm</t>
  </si>
  <si>
    <t>825</t>
  </si>
  <si>
    <t>611101</t>
  </si>
  <si>
    <t>Dveře vnitřní laminátové jednokřídlové otočné plné 900x2100, pol. D/1L, kování pro WC klika+klika</t>
  </si>
  <si>
    <t>-1509364606</t>
  </si>
  <si>
    <t>826</t>
  </si>
  <si>
    <t>611102</t>
  </si>
  <si>
    <t>Dveře vnitřní laminátové jednokřídlové otočné plné 800x2100, pol. D/1L, kování pro WC klika+klika</t>
  </si>
  <si>
    <t>999192103</t>
  </si>
  <si>
    <t>827</t>
  </si>
  <si>
    <t>611103</t>
  </si>
  <si>
    <t>Dveře vnitřní laminátové jednokřídlové otočné prosklené 800x2100, pol. D/3L, kování  klika+klika</t>
  </si>
  <si>
    <t>2107389772</t>
  </si>
  <si>
    <t>828</t>
  </si>
  <si>
    <t>611104</t>
  </si>
  <si>
    <t>Dveře vnitřní laminátové jednokřídlové otočné plné 900x2100, pol. D/4L, kování  klika+klika</t>
  </si>
  <si>
    <t>2139428035</t>
  </si>
  <si>
    <t>829</t>
  </si>
  <si>
    <t>611105</t>
  </si>
  <si>
    <t>Dveře vnitřní laminátové jednokřídlové otočné plné 700x2100, pol. D/5L, kování  klika+klika</t>
  </si>
  <si>
    <t>1010398109</t>
  </si>
  <si>
    <t>830</t>
  </si>
  <si>
    <t>611106</t>
  </si>
  <si>
    <t>Dveře vnitřní laminátové jednokřídlové otočné plné 700x2100 protipožární, pol. D/6L, kování klika+klika</t>
  </si>
  <si>
    <t>-1823436372</t>
  </si>
  <si>
    <t>831</t>
  </si>
  <si>
    <t>611107</t>
  </si>
  <si>
    <t>Dveře vnitřní laminátové jednokřídlové otočné plné 700x2100, pol. D/7O, kování pro WC klika+klika</t>
  </si>
  <si>
    <t>-1602871145</t>
  </si>
  <si>
    <t>832</t>
  </si>
  <si>
    <t>611108</t>
  </si>
  <si>
    <t>Dveře vnitřní laminátové jednokřídlové otočné olné 900x2100 protipožární EW 60 DP3-C, pol. D/8P, kování  klika+klika</t>
  </si>
  <si>
    <t>1133019753</t>
  </si>
  <si>
    <t>833</t>
  </si>
  <si>
    <t>611109</t>
  </si>
  <si>
    <t>Dveře vnitřní laminátové jednokřídlové otočné plné 800x1930 protipožární EW 60 DP3, pol. D/9P, kování  klika+klika,zámek FAB</t>
  </si>
  <si>
    <t>1790036070</t>
  </si>
  <si>
    <t>834</t>
  </si>
  <si>
    <t>611114</t>
  </si>
  <si>
    <t>Dveře vnitřní laminátové jednokřídlové otočné plné 900x2000 protipožární EW 60 DP3-C, pol. D/8P, kování  klika+klika, zámek FAB</t>
  </si>
  <si>
    <t>724168546</t>
  </si>
  <si>
    <t>835</t>
  </si>
  <si>
    <t>611115</t>
  </si>
  <si>
    <t>Dveře vnitřní laminátové jednokřídlové otočné olné 800x2000 protipožární EW 60 DP3, pol. D/15L, kování  klika+klika, zámek FAB</t>
  </si>
  <si>
    <t>89764977</t>
  </si>
  <si>
    <t>836</t>
  </si>
  <si>
    <t>766660021</t>
  </si>
  <si>
    <t>Montáž dveřních křídel otvíravých jednokřídlových š do 0,8 m požárních do ocelové zárubně</t>
  </si>
  <si>
    <t>747165050</t>
  </si>
  <si>
    <t>Montáž dveřních křídel dřevěných nebo plastových otevíravých do ocelové zárubně protipožárních jednokřídlových, šířky do 800 mm</t>
  </si>
  <si>
    <t>837</t>
  </si>
  <si>
    <t>766660022</t>
  </si>
  <si>
    <t>Montáž dveřních křídel otvíravých jednokřídlových š přes 0,8 m požárních do ocelové zárubně</t>
  </si>
  <si>
    <t>75202251</t>
  </si>
  <si>
    <t>Montáž dveřních křídel dřevěných nebo plastových otevíravých do ocelové zárubně protipožárních jednokřídlových, šířky přes 800 mm</t>
  </si>
  <si>
    <t>838</t>
  </si>
  <si>
    <t>766694111</t>
  </si>
  <si>
    <t>Montáž parapetních desek dřevěných nebo plastových šířky do 30 cm délky do 1,0 m</t>
  </si>
  <si>
    <t>-37992132</t>
  </si>
  <si>
    <t>Montáž ostatních truhlářských konstrukcí parapetních desek dřevěných nebo plastových šířky do 300 mm, délky do 1000 mm</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</si>
  <si>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</si>
  <si>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"pol. O1"1</t>
  </si>
  <si>
    <t>839</t>
  </si>
  <si>
    <t>61140080</t>
  </si>
  <si>
    <t>parapet plastový vnitřní – š 300mm, barva bílá</t>
  </si>
  <si>
    <t>1858843175</t>
  </si>
  <si>
    <t>0,91</t>
  </si>
  <si>
    <t>840</t>
  </si>
  <si>
    <t>998766201</t>
  </si>
  <si>
    <t>Přesun hmot procentní pro konstrukce truhlářské v objektech v do 6 m</t>
  </si>
  <si>
    <t>989784601</t>
  </si>
  <si>
    <t>Přesun hmot pro konstrukce truhlářské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</si>
  <si>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</si>
  <si>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Konstrukce zámečnické</t>
  </si>
  <si>
    <t>841</t>
  </si>
  <si>
    <t>553500</t>
  </si>
  <si>
    <t>Dodávka a montáž hliníkového výkladce 5750x2750 s dveřmi, trojsklo, bezpečnostní, protipožární pol. O6</t>
  </si>
  <si>
    <t>-813484846</t>
  </si>
  <si>
    <t>842</t>
  </si>
  <si>
    <t>553600</t>
  </si>
  <si>
    <t>Dodávka a montáž hliníkového výkladce 3540x2750  s dveřmi, trojsklo, bezpečnostní, protipožární pol. O7</t>
  </si>
  <si>
    <t>407653352</t>
  </si>
  <si>
    <t>Dodávka a montáž hliníkového výkladce 3540x2750 s dveřmi, trojsklo, bezpečnostní, protipožární pol. O7</t>
  </si>
  <si>
    <t>843</t>
  </si>
  <si>
    <t>767100</t>
  </si>
  <si>
    <t>-1933436950</t>
  </si>
  <si>
    <t>Dodávka a montáž tubusový světlovod oz. ZS 1 330 mm dp ploché střechy se čtvercovým stropním difuzorem, protipožární provedení 30 min,</t>
  </si>
  <si>
    <t>844</t>
  </si>
  <si>
    <t>767101</t>
  </si>
  <si>
    <t>-791202918</t>
  </si>
  <si>
    <t>Dodávka a mobtáž ocelového sloupků 108x8 mm v 1. NP</t>
  </si>
  <si>
    <t>845</t>
  </si>
  <si>
    <t>767102</t>
  </si>
  <si>
    <t>-218084621</t>
  </si>
  <si>
    <t>Dodávka a montáž fasády z ocelových lamel na ocelovém roštu s povrchovou úpravou</t>
  </si>
  <si>
    <t>846</t>
  </si>
  <si>
    <t>553601</t>
  </si>
  <si>
    <t>Dodávka ocelového madla pol. Z1, pozinkování + lakování</t>
  </si>
  <si>
    <t>-1059169663</t>
  </si>
  <si>
    <t>847</t>
  </si>
  <si>
    <t>553602</t>
  </si>
  <si>
    <t>Dodávka ocelového madla pol. Z2, pozinkování + lakování</t>
  </si>
  <si>
    <t>954354113</t>
  </si>
  <si>
    <t>848</t>
  </si>
  <si>
    <t>553603</t>
  </si>
  <si>
    <t>Ocelové zábradlí na vitřním schodišti pol. Z3, pozinkováno + lakování</t>
  </si>
  <si>
    <t>1521587771</t>
  </si>
  <si>
    <t>849</t>
  </si>
  <si>
    <t>553604</t>
  </si>
  <si>
    <t>Ocelové zábradlí na venkovním schodišti pol. Z4, pozinkováno + lakování</t>
  </si>
  <si>
    <t>-1449223161</t>
  </si>
  <si>
    <t>850</t>
  </si>
  <si>
    <t>553605</t>
  </si>
  <si>
    <t>Ocelové zábradlí na vitřním schodišti pol. Z5, pozinkováno + lakování</t>
  </si>
  <si>
    <t>167591530</t>
  </si>
  <si>
    <t>851</t>
  </si>
  <si>
    <t>553606</t>
  </si>
  <si>
    <t>Ocelové vrata pol. Z6, základní nátěr, 2x vrchní nátěr</t>
  </si>
  <si>
    <t>927122487</t>
  </si>
  <si>
    <t>852</t>
  </si>
  <si>
    <t>553700</t>
  </si>
  <si>
    <t>Dodávka kotevních prvků pro uchycení střešní konstrukce pol. Z1´</t>
  </si>
  <si>
    <t>2117758799</t>
  </si>
  <si>
    <t>853</t>
  </si>
  <si>
    <t>553701</t>
  </si>
  <si>
    <t>Dodávka kotevních prvků pro uchycení zábradlí terasy pol. Z2´</t>
  </si>
  <si>
    <t>1663306100</t>
  </si>
  <si>
    <t>854</t>
  </si>
  <si>
    <t>767103</t>
  </si>
  <si>
    <t>Kč</t>
  </si>
  <si>
    <t>-756122845</t>
  </si>
  <si>
    <t>Dodávka amontáž čistích zon u vstupů</t>
  </si>
  <si>
    <t>855</t>
  </si>
  <si>
    <t>767161111</t>
  </si>
  <si>
    <t>Montáž zábradlí rovného z trubek do zdi hmotnosti do 20 kg</t>
  </si>
  <si>
    <t>-789035294</t>
  </si>
  <si>
    <t>Montáž zábradlí rovného z trubek nebo tenkostěnných profilů do zdiva, hmotnosti 1 m zábradlí do 20 kg</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</si>
  <si>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</si>
  <si>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"pol. Z3" 5,90</t>
  </si>
  <si>
    <t>856</t>
  </si>
  <si>
    <t>767161114</t>
  </si>
  <si>
    <t>Montáž zábradlí rovného z trubek do zdi hmotnosti do 30 kg</t>
  </si>
  <si>
    <t>1424525930</t>
  </si>
  <si>
    <t>Montáž zábradlí rovného z trubek nebo tenkostěnných profilů do zdiva, hmotnosti 1 m zábradlí přes 20 do 30 kg</t>
  </si>
  <si>
    <t>"pol. Z4"22,45</t>
  </si>
  <si>
    <t>857</t>
  </si>
  <si>
    <t>767161117</t>
  </si>
  <si>
    <t>Montáž zábradlí rovného z trubek do zdi hmotnosti do 45 kg</t>
  </si>
  <si>
    <t>-1566010025</t>
  </si>
  <si>
    <t>Montáž zábradlí rovného z trubek nebo tenkostěnných profilů do zdiva, hmotnosti 1 m zábradlí přes 30 do 45 kg</t>
  </si>
  <si>
    <t>"pol. Z6"19,22</t>
  </si>
  <si>
    <t>858</t>
  </si>
  <si>
    <t>767165111</t>
  </si>
  <si>
    <t>Montáž zábradlí rovného madla z trubek nebo tenkostěnných profilů šroubovaného</t>
  </si>
  <si>
    <t>-721125918</t>
  </si>
  <si>
    <t>Montáž zábradlí rovného madel z trubek nebo tenkostěnných profilů šroubováním</t>
  </si>
  <si>
    <t>"pol. Z1"3,40</t>
  </si>
  <si>
    <t>"pol.Z2"4,00</t>
  </si>
  <si>
    <t>859</t>
  </si>
  <si>
    <t>767583341</t>
  </si>
  <si>
    <t>Montáž podhledů lamelových š 150 plochy do 10 m2</t>
  </si>
  <si>
    <t>-922992176</t>
  </si>
  <si>
    <t>Montáž kovových podhledů lamelových šířky 150, plochy do 10 m2</t>
  </si>
  <si>
    <t xml:space="preserve">Poznámka k souboru cen:_x000D_
1. Cenami -5114 a -5115 se oceňuje jen úprava lamel a kazet na obvodu ploch projektovaných kosoúhlých nebo zakřivených konstrukcí._x000D_
2. Cenami -5101 až -5103 nelze oceňovat pomocné konstrukce z profilů; tyto práce se oceňují cenami souboru cen 767 99- Montáž ostatních atypických zámečnických konstrukcí._x000D_
3. V cenách -3341 až -4703 není započtena montáž doplňků podhledů; tyto práce se oceňují cenami souboru cen 767 58-51 Montáž doplňků podhledů pomocných konstrukcí._x000D_
</t>
  </si>
  <si>
    <t>6,75*1,565</t>
  </si>
  <si>
    <t>860</t>
  </si>
  <si>
    <t>553200</t>
  </si>
  <si>
    <t>-1454199928</t>
  </si>
  <si>
    <t>Dodávka ocelový lamelový podhled</t>
  </si>
  <si>
    <t>podhled nad venkovním schodištěm</t>
  </si>
  <si>
    <t>861</t>
  </si>
  <si>
    <t>767620127</t>
  </si>
  <si>
    <t>Montáž oken kovových zdvojených otevíravých do zdiva plochy do 2,5 m2</t>
  </si>
  <si>
    <t>-928818261</t>
  </si>
  <si>
    <t>Montáž oken zdvojených z hliníkových nebo ocelových profilů na polyuretanovou pěnu otevíravých do zdiva, plochy přes 1,5 do 2,5 m2</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</si>
  <si>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</si>
  <si>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"pol. O2"1,33*1,35</t>
  </si>
  <si>
    <t>862</t>
  </si>
  <si>
    <t>55341013</t>
  </si>
  <si>
    <t>okno Al otevíravé/sklopné trojsklo přes plochu 1m2 v 1,5-2,5m U=0,7</t>
  </si>
  <si>
    <t>1061095357</t>
  </si>
  <si>
    <t>863</t>
  </si>
  <si>
    <t>55341015</t>
  </si>
  <si>
    <t>okno Al otevíravé/sklopné trojsklo přes plochu 1m2 přes v 2,5m U= 0,60</t>
  </si>
  <si>
    <t>-1838132383</t>
  </si>
  <si>
    <t>okno Al otevíravé/sklopné trojsklo přes plochu 1m2 přes v 2,5m U=0,6</t>
  </si>
  <si>
    <t>6,15</t>
  </si>
  <si>
    <t>864</t>
  </si>
  <si>
    <t>767620128</t>
  </si>
  <si>
    <t>Montáž oken kovových zdvojených otevíravých do zdiva plochy přes 2,5 m2</t>
  </si>
  <si>
    <t>-1674634132</t>
  </si>
  <si>
    <t>Montáž oken zdvojených z hliníkových nebo ocelových profilů na polyuretanovou pěnu otevíravých do zdiva, plochy přes 2,5 m2</t>
  </si>
  <si>
    <t>"popl. O3"2,215*2,775</t>
  </si>
  <si>
    <t>865</t>
  </si>
  <si>
    <t>767640111</t>
  </si>
  <si>
    <t>Montáž dveří ocelových vchodových jednokřídlových bez nadsvětlíku</t>
  </si>
  <si>
    <t>2060241252</t>
  </si>
  <si>
    <t>Montáž dveří ocelových vchodových jednokřídlových bez nadsvětlíku</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</si>
  <si>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</si>
  <si>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"pol. O4"1</t>
  </si>
  <si>
    <t>"pol.D/11P"1</t>
  </si>
  <si>
    <t>"pol.D/12P"1</t>
  </si>
  <si>
    <t>866</t>
  </si>
  <si>
    <t>553300</t>
  </si>
  <si>
    <t>Dveře vchodové hliníkové  1500x2595 mm, trojsklo U=0,6 pol. O4, bezpečnostní, protipožární</t>
  </si>
  <si>
    <t>1385383917</t>
  </si>
  <si>
    <t>867</t>
  </si>
  <si>
    <t>53400</t>
  </si>
  <si>
    <t>Dveře vchodové hliníkové 2890x2775 mm, jednoduché zasklení pol. O5, bezpečnostní, protipožární</t>
  </si>
  <si>
    <t>-743188222</t>
  </si>
  <si>
    <t>868</t>
  </si>
  <si>
    <t>553401</t>
  </si>
  <si>
    <t>Dveře vchodové hliníkové s nadsvětlíkem jednokřídlové1100/2100 levé pol.D/10L, prosklené, světlík otevíravý, obložková zárubeň</t>
  </si>
  <si>
    <t>-139378980</t>
  </si>
  <si>
    <t>869</t>
  </si>
  <si>
    <t>553402</t>
  </si>
  <si>
    <t>Dveře vchodové hliníkové  jednokřídlové1100/2390 pol.D/11P, prosklené,  obložková zárubeň</t>
  </si>
  <si>
    <t>735913845</t>
  </si>
  <si>
    <t>870</t>
  </si>
  <si>
    <t>553403</t>
  </si>
  <si>
    <t>Dveře vchodové hliníkové  jednokřídlové1030/2050 pol.D/12P, plné,  protipožární EW 30 DP3 C, protipožární zárubeň</t>
  </si>
  <si>
    <t>-1893952541</t>
  </si>
  <si>
    <t>871</t>
  </si>
  <si>
    <t>553404</t>
  </si>
  <si>
    <t>Dveře vchodové hliníkové  dvoukřídlé s větrací mřížkou 1480/2020 pol.D/13P, plné,  protipožární EW 30 DP3 C, protipožární zárubeň</t>
  </si>
  <si>
    <t>-788127842</t>
  </si>
  <si>
    <t>872</t>
  </si>
  <si>
    <t>767640112</t>
  </si>
  <si>
    <t>Montáž dveří ocelových vchodových jednokřídlových s nadsvětlíkem</t>
  </si>
  <si>
    <t>-1131990983</t>
  </si>
  <si>
    <t>Montáž dveří ocelových vchodových jednokřídlových s nadsvětlíkem</t>
  </si>
  <si>
    <t>"pol. D/10L"1</t>
  </si>
  <si>
    <t>873</t>
  </si>
  <si>
    <t>767640221</t>
  </si>
  <si>
    <t>Montáž dveří ocelových vchodových dvoukřídlových bez nadsvětlíku</t>
  </si>
  <si>
    <t>-1614667295</t>
  </si>
  <si>
    <t>Montáž dveří ocelových vchodových dvoukřídlové bez nadsvětlíku</t>
  </si>
  <si>
    <t>"pol. O5"1</t>
  </si>
  <si>
    <t>"pol.D/13"1</t>
  </si>
  <si>
    <t>874</t>
  </si>
  <si>
    <t>767651220</t>
  </si>
  <si>
    <t>Montáž vrat garážových otvíravých do ocelové zárubně plochy do 9 m2</t>
  </si>
  <si>
    <t>-428621579</t>
  </si>
  <si>
    <t>Montáž vrat garážových nebo průmyslových otvíravých do ocelové zárubně z dílů, plochy přes 6 do 9 m2</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</si>
  <si>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</si>
  <si>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"pol. Z6"1</t>
  </si>
  <si>
    <t>875</t>
  </si>
  <si>
    <t>767995111</t>
  </si>
  <si>
    <t>Montáž atypických zámečnických konstrukcí hmotnosti do 5 kg</t>
  </si>
  <si>
    <t>275409098</t>
  </si>
  <si>
    <t>Montáž ostatních atypických zámečnických konstrukcí hmotnosti do 5 kg</t>
  </si>
  <si>
    <t xml:space="preserve">Poznámka k souboru cen:_x000D_
1. Určení cen se řídí hmotností jednotlivě montovaného dílu konstrukce._x000D_
</t>
  </si>
  <si>
    <t>"pol. Z1´"43,96</t>
  </si>
  <si>
    <t>"pol.Z1´"43,96</t>
  </si>
  <si>
    <t>"pol. Z2´"35,33</t>
  </si>
  <si>
    <t>876</t>
  </si>
  <si>
    <t>767995112</t>
  </si>
  <si>
    <t>Montáž atypických zámečnických konstrukcí hmotnosti do 10 kg</t>
  </si>
  <si>
    <t>-1593434284</t>
  </si>
  <si>
    <t>Montáž ostatních atypických zámečnických konstrukcí hmotnosti přes 5 do 10 kg</t>
  </si>
  <si>
    <t>877</t>
  </si>
  <si>
    <t>767995114</t>
  </si>
  <si>
    <t>Montáž atypických zámečnických konstrukcí hmotnosti do 50 kg</t>
  </si>
  <si>
    <t>1312980459</t>
  </si>
  <si>
    <t>Montáž ostatních atypických zámečnických konstrukcí hmotnosti přes 20 do 50 kg</t>
  </si>
  <si>
    <t>konstrukce nad venkovním schodištěm dke výpisu</t>
  </si>
  <si>
    <t>289,22</t>
  </si>
  <si>
    <t>878</t>
  </si>
  <si>
    <t>553800</t>
  </si>
  <si>
    <t>Dodávka ocelové konstrukce nad venkovním schodištěm</t>
  </si>
  <si>
    <t>-1914733782</t>
  </si>
  <si>
    <t>879</t>
  </si>
  <si>
    <t>767995115</t>
  </si>
  <si>
    <t>Montáž atypických zámečnických konstrukcí hmotnosti do 100 kg</t>
  </si>
  <si>
    <t>632647866</t>
  </si>
  <si>
    <t>Montáž ostatních atypických zámečnických konstrukcí hmotnosti přes 50 do 100 kg</t>
  </si>
  <si>
    <t>"ocelový nosník I 180 v 1.NP"3,20*21,90</t>
  </si>
  <si>
    <t>880</t>
  </si>
  <si>
    <t>553100</t>
  </si>
  <si>
    <t>-1909277903</t>
  </si>
  <si>
    <t>Dodávka ocelového nosníku I 180 v 1.NP včetně nátěru</t>
  </si>
  <si>
    <t>881</t>
  </si>
  <si>
    <t>998767201</t>
  </si>
  <si>
    <t>Přesun hmot procentní pro zámečnické konstrukce v objektech v do 6 m</t>
  </si>
  <si>
    <t>-517821856</t>
  </si>
  <si>
    <t>Přesun hmot pro zámečnické konstrukce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</si>
  <si>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</si>
  <si>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Podlahy z dlaždic</t>
  </si>
  <si>
    <t>882</t>
  </si>
  <si>
    <t>771121011</t>
  </si>
  <si>
    <t>Nátěr penetrační na podlahu</t>
  </si>
  <si>
    <t>-949859964</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</si>
  <si>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</si>
  <si>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</si>
  <si>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18,50+79,50</t>
  </si>
  <si>
    <t>883</t>
  </si>
  <si>
    <t>771474112</t>
  </si>
  <si>
    <t>Montáž soklů z dlaždic keramických rovných flexibilní lepidlo v do 90 mm</t>
  </si>
  <si>
    <t>1277068323</t>
  </si>
  <si>
    <t>Montáž soklů z dlaždic keramických lepených flexibilním lepidlem rovných, výšky přes 65 do 90 mm</t>
  </si>
  <si>
    <t>"obchod 1.01"(7,20+3,7+0,57)*2</t>
  </si>
  <si>
    <t>"kolárna 1.02a"(3,70+3,57)*2</t>
  </si>
  <si>
    <t>"odpady1.02b"(2,50+3,57)*2</t>
  </si>
  <si>
    <t>"schodiště 1.05"(2,46+2,50)*2</t>
  </si>
  <si>
    <t>"komora 1.12"(1,10+1,30)*2</t>
  </si>
  <si>
    <t>1. NP (velkoformátová dlažba)</t>
  </si>
  <si>
    <t>"WC předsíň 1.07"(2,225+2,15)*2</t>
  </si>
  <si>
    <t>"WC ženy 1.08"(1,95+0,95)*2</t>
  </si>
  <si>
    <t>"WC umývání 1.09"(1,95+1,70)*2</t>
  </si>
  <si>
    <t>"WC muži 1.10"(1,95+1,87)*2</t>
  </si>
  <si>
    <t>"WC invalidé 1.11"(2,15+1,70)*2</t>
  </si>
  <si>
    <t>"sklad exponátů 2.01")2,80+0,90)*2</t>
  </si>
  <si>
    <t>"techn.místnost 2.02"(2,70+1,30)*2</t>
  </si>
  <si>
    <t>"podesta 2.03"(1,50+2,50)*2</t>
  </si>
  <si>
    <t>"nika 2.04"(1,125+1,29)*2</t>
  </si>
  <si>
    <t>"chodba 2.05"(2,80+2,89)*2</t>
  </si>
  <si>
    <t>884</t>
  </si>
  <si>
    <t>771574112</t>
  </si>
  <si>
    <t>Montáž podlah keramických hladkých lepených flexibilním lepidlem do 12 ks/ m2</t>
  </si>
  <si>
    <t>403268611</t>
  </si>
  <si>
    <t>Montáž podlah z dlaždic keramických lepených flexibilním lepidlem maloformátových hladkých přes 9 do 12 ks/m2</t>
  </si>
  <si>
    <t xml:space="preserve">Poznámka k souboru cen:_x000D_
1. Položky jsou učeny pro všechy druhy povrchových úprav._x000D_
</t>
  </si>
  <si>
    <t>25,00+12,00+9,00+11,90+1,00+2,00</t>
  </si>
  <si>
    <t>2,60+2,70+3,30+0,80+9,50</t>
  </si>
  <si>
    <t>885</t>
  </si>
  <si>
    <t>59761003</t>
  </si>
  <si>
    <t>dlažba keramická hutná hladká do interiéru přes 9 do 12ks/m2</t>
  </si>
  <si>
    <t>-564901557</t>
  </si>
  <si>
    <t>"dlažba"79,80</t>
  </si>
  <si>
    <t>"soklík"(64,34+32,21)*0,10</t>
  </si>
  <si>
    <t>89,46*1,1 'Přepočtené koeficientem množství</t>
  </si>
  <si>
    <t>886</t>
  </si>
  <si>
    <t>771574153</t>
  </si>
  <si>
    <t>Montáž podlah keramických velkoformátových hladkých lepených flexibilním lepidlem do 4 ks/m2</t>
  </si>
  <si>
    <t>-2049853276</t>
  </si>
  <si>
    <t>Montáž podlah z dlaždic keramických lepených flexibilním lepidlem velkoformátových hladkých přes 2 do 4 ks/m2</t>
  </si>
  <si>
    <t>6,50+1,60+3,30+3,30+3,80</t>
  </si>
  <si>
    <t>887</t>
  </si>
  <si>
    <t>59761008</t>
  </si>
  <si>
    <t>dlažba velkoformátová keramická slinutá hladká do interiéru i exteriéru přes 2 do 4ks/m2</t>
  </si>
  <si>
    <t>1295494335</t>
  </si>
  <si>
    <t>"dlažba"18,50</t>
  </si>
  <si>
    <t>"soklík"37,19*0,10</t>
  </si>
  <si>
    <t>22,22*1,15 'Přepočtené koeficientem množství</t>
  </si>
  <si>
    <t>888</t>
  </si>
  <si>
    <t>771577131</t>
  </si>
  <si>
    <t>Příplatek k montáži podlah keramických lepených standardním lepidlem za plochu do 5 m2</t>
  </si>
  <si>
    <t>1002966018</t>
  </si>
  <si>
    <t>Montáž podlah z dlaždic keramických lepených standardním lepidlem Příplatek k cenám za plochu do 5 m2 jednotlivě</t>
  </si>
  <si>
    <t>1,00+2,00</t>
  </si>
  <si>
    <t>2,60+2,70+3,30+0,80</t>
  </si>
  <si>
    <t>1,60+3,30+3,30+3,80</t>
  </si>
  <si>
    <t>889</t>
  </si>
  <si>
    <t>771591185</t>
  </si>
  <si>
    <t>Podlahy pracnější řezání keramických dlaždic rovné</t>
  </si>
  <si>
    <t>-797018159</t>
  </si>
  <si>
    <t>Podlahy - dokončovací práce pracnější řezání dlaždic keramických rovné</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</si>
  <si>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</si>
  <si>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řezání soklíku</t>
  </si>
  <si>
    <t>(64,34+32,21)*3,30+37,19*1,70</t>
  </si>
  <si>
    <t>890</t>
  </si>
  <si>
    <t>771592011</t>
  </si>
  <si>
    <t>Čištění vnitřních ploch podlah nebo schodišť po položení dlažby chemickými prostředky</t>
  </si>
  <si>
    <t>1254894884</t>
  </si>
  <si>
    <t>Čištění vnitřních ploch po položení dlažby podlah nebo schodišť chemickými prostředky</t>
  </si>
  <si>
    <t>891</t>
  </si>
  <si>
    <t>998771201</t>
  </si>
  <si>
    <t>Přesun hmot procentní pro podlahy z dlaždic v objektech v do 6 m</t>
  </si>
  <si>
    <t>-2632400</t>
  </si>
  <si>
    <t>Přesun hmot pro podlahy z dlaždic stanovený procentní sazbou (%) z ceny vodorovná dopravní vzdálenost do 50 m v objektech výšky do 6 m</t>
  </si>
  <si>
    <t>Podlahy lité</t>
  </si>
  <si>
    <t>892</t>
  </si>
  <si>
    <t>777521105.R</t>
  </si>
  <si>
    <t>Krycí stěrka dekorativní polyuretanová, tloušťky přes 2 do 4 mm</t>
  </si>
  <si>
    <t>-1036092727</t>
  </si>
  <si>
    <t>29,30+22,40++35,40</t>
  </si>
  <si>
    <t>90,80</t>
  </si>
  <si>
    <t>8,82*2,40</t>
  </si>
  <si>
    <t>893</t>
  </si>
  <si>
    <t>998777201</t>
  </si>
  <si>
    <t>Přesun hmot procentní pro podlahy lité v objektech v do 6 m</t>
  </si>
  <si>
    <t>-2034754282</t>
  </si>
  <si>
    <t>Přesun hmot pro podlahy lité stanovený procentní sazbou (%) z ceny vodorovná dopravní vzdálenost do 50 m v objektech výšky do 6 m</t>
  </si>
  <si>
    <t>Dokončovací práce - obklady</t>
  </si>
  <si>
    <t>894</t>
  </si>
  <si>
    <t>781121011</t>
  </si>
  <si>
    <t>Nátěr penetrační na stěnu</t>
  </si>
  <si>
    <t>1067861619</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</si>
  <si>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</si>
  <si>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</si>
  <si>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56,39</t>
  </si>
  <si>
    <t>895</t>
  </si>
  <si>
    <t>781474112</t>
  </si>
  <si>
    <t>Montáž obkladů vnitřních keramických hladkých do 12 ks/m2 lepených flexibilním lepidlem</t>
  </si>
  <si>
    <t>1312760496</t>
  </si>
  <si>
    <t>Montáž obkladů vnitřních stěn z dlaždic keramických lepených flexibilním lepidlem maloformátových hladkých přes 9 do 12 ks/m2</t>
  </si>
  <si>
    <t xml:space="preserve">Poznámka k souboru cen:_x000D_
1. Položky jsou určeny pro všechny druhy povrchových úprav._x000D_
</t>
  </si>
  <si>
    <t>"WC ženy 1.08"(1,95+0,95)*2,20-0,70*2,10</t>
  </si>
  <si>
    <t>"WC umývání 1.09"(1,95+1,70)*2*2,20-(0,70*2,10+0,80*2,10*2)</t>
  </si>
  <si>
    <t>"WC muži 1.10"(1,00+1,87)*2*2,20+(0,85+1,87)*2*2,20-0,80*2,10*2</t>
  </si>
  <si>
    <t>"WC invalidé 1.11"(2,15+1,70)*2*2,20-0,80*2,10</t>
  </si>
  <si>
    <t>"za linkou"(1,70+0,60+0,20)*1,50</t>
  </si>
  <si>
    <t>896</t>
  </si>
  <si>
    <t>59761026</t>
  </si>
  <si>
    <t>obklad keramický hladký do 12ks/m2</t>
  </si>
  <si>
    <t>1287734010</t>
  </si>
  <si>
    <t>56,39*1,1 'Přepočtené koeficientem množství</t>
  </si>
  <si>
    <t>897</t>
  </si>
  <si>
    <t>781477111</t>
  </si>
  <si>
    <t>Příplatek k montáži obkladů vnitřních keramických hladkých za plochu do 10 m2</t>
  </si>
  <si>
    <t>-5486911</t>
  </si>
  <si>
    <t>Montáž obkladů vnitřních stěn z dlaždic keramických Příplatek k cenám za plochu do 10 m2 jednotlivě</t>
  </si>
  <si>
    <t>898</t>
  </si>
  <si>
    <t>781494111</t>
  </si>
  <si>
    <t>Plastové profily rohové lepené flexibilním lepidlem</t>
  </si>
  <si>
    <t>-605970606</t>
  </si>
  <si>
    <t>Obklad - dokončující práce profily ukončovací lepené flexibilním lepidlem rohové</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</si>
  <si>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</si>
  <si>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2,20*2+2,20*4+2,20*4*2+2,20*4+1,50*6</t>
  </si>
  <si>
    <t>899</t>
  </si>
  <si>
    <t>781495211</t>
  </si>
  <si>
    <t>Čištění vnitřních ploch stěn po provedení obkladu chemickými prostředky</t>
  </si>
  <si>
    <t>1807902268</t>
  </si>
  <si>
    <t>Čištění vnitřních ploch po provedení obkladu stěn chemickými prostředky</t>
  </si>
  <si>
    <t>900</t>
  </si>
  <si>
    <t>998781201</t>
  </si>
  <si>
    <t>Přesun hmot procentní pro obklady keramické v objektech v do 6 m</t>
  </si>
  <si>
    <t>854794297</t>
  </si>
  <si>
    <t>Přesun hmot pro obklady keramické stanovený procentní sazbou (%) z ceny vodorovná dopravní vzdálenost do 50 m v objektech výšky do 6 m</t>
  </si>
  <si>
    <t>Dokončovací práce - nátěry</t>
  </si>
  <si>
    <t>901</t>
  </si>
  <si>
    <t>783314101</t>
  </si>
  <si>
    <t>Základní jednonásobný syntetický nátěr zámečnických konstrukcí</t>
  </si>
  <si>
    <t>473395635</t>
  </si>
  <si>
    <t>Základní nátěr zámečnických konstrukcí jednonásobný syntetický</t>
  </si>
  <si>
    <t>zárubně</t>
  </si>
  <si>
    <t>(0,90+2,20*2)*0,20*4+(0,80+2,20*2)*0,20*3+(0,70+2,20*2)*0,20*4+(0,60+2,00*2)*0,20*2+(1,48+2,000*2)*0,20</t>
  </si>
  <si>
    <t>902</t>
  </si>
  <si>
    <t>783314201</t>
  </si>
  <si>
    <t>Základní antikorozní jednonásobný syntetický standardní nátěr zámečnických konstrukcí</t>
  </si>
  <si>
    <t>-1076397522</t>
  </si>
  <si>
    <t>Základní antikorozní nátěr zámečnických konstrukcí jednonásobný syntetický standardní</t>
  </si>
  <si>
    <t>903</t>
  </si>
  <si>
    <t>783315101</t>
  </si>
  <si>
    <t>Mezinátěr jednonásobný syntetický standardní zámečnických konstrukcí</t>
  </si>
  <si>
    <t>-716156843</t>
  </si>
  <si>
    <t>Mezinátěr zámečnických konstrukcí jednonásobný syntetický standardní</t>
  </si>
  <si>
    <t>904</t>
  </si>
  <si>
    <t>783317101</t>
  </si>
  <si>
    <t>Krycí jednonásobný syntetický standardní nátěr zámečnických konstrukcí</t>
  </si>
  <si>
    <t>445065856</t>
  </si>
  <si>
    <t>Krycí nátěr (email) zámečnických konstrukcí jednonásobný syntetický standardní</t>
  </si>
  <si>
    <t>Dokončovací práce - malby a tapety</t>
  </si>
  <si>
    <t>905</t>
  </si>
  <si>
    <t>784181101</t>
  </si>
  <si>
    <t>Základní akrylátová jednonásobná penetrace podkladu v místnostech výšky do 3,80m</t>
  </si>
  <si>
    <t>-338769489</t>
  </si>
  <si>
    <t>Penetrace podkladu jednonásobná základní akrylátová v místnostech výšky do 3,80 m</t>
  </si>
  <si>
    <t>106,19+207,70+474,26+500,77+20,80</t>
  </si>
  <si>
    <t>906</t>
  </si>
  <si>
    <t>784181111</t>
  </si>
  <si>
    <t>Základní silikátová jednonásobná penetrace podkladu v místnostech výšky do 3,80m</t>
  </si>
  <si>
    <t>473201313</t>
  </si>
  <si>
    <t>Penetrace podkladu jednonásobná základní silikátová v místnostech výšky do 3,80 m</t>
  </si>
  <si>
    <t>11,07*2+27,28*2+39,15*2+2,28+32,88</t>
  </si>
  <si>
    <t>907</t>
  </si>
  <si>
    <t>784221101</t>
  </si>
  <si>
    <t>Dvojnásobné bílé malby ze směsí za sucha dobře otěruvzdorných v místnostech do 3,80 m</t>
  </si>
  <si>
    <t>-1580309933</t>
  </si>
  <si>
    <t>Malby z malířských směsí otěruvzdorných za sucha dvojnásobné, bílé za sucha otěruvzdorné dobře v místnostech výšky do 3,80 m</t>
  </si>
  <si>
    <t>1309,72</t>
  </si>
  <si>
    <t>908</t>
  </si>
  <si>
    <t>784321031</t>
  </si>
  <si>
    <t>Dvojnásobné silikátové bílé malby v místnosti výšky do 3,80 m</t>
  </si>
  <si>
    <t>998076352</t>
  </si>
  <si>
    <t>Malby silikátové dvojnásobné, bílé v místnostech výšky do 3,80 m</t>
  </si>
  <si>
    <t>190,16</t>
  </si>
  <si>
    <t>HZS</t>
  </si>
  <si>
    <t>Hodinové zúčtovací sazby</t>
  </si>
  <si>
    <t>909</t>
  </si>
  <si>
    <t>HZS2222</t>
  </si>
  <si>
    <t>Hodinová zúčtovací sazba elektrikář odborný</t>
  </si>
  <si>
    <t>-1558758035</t>
  </si>
  <si>
    <t>Hodinové zúčtovací sazby profesí PSV provádění stavebních instalací elektrikář odborný</t>
  </si>
  <si>
    <t>"vytýčení podzemních sítí"45</t>
  </si>
  <si>
    <t>910</t>
  </si>
  <si>
    <t>HZS2491</t>
  </si>
  <si>
    <t>Hodinová zúčtovací sazba dělník zednických výpomocí</t>
  </si>
  <si>
    <t>-597462532</t>
  </si>
  <si>
    <t>Hodinové zúčtovací sazby profesí PSV zednické výpomoci a pomocné práce PSV dělník zednických výpomocí</t>
  </si>
  <si>
    <t>"zednické výpomoce pro PSV"120</t>
  </si>
  <si>
    <t>911</t>
  </si>
  <si>
    <t>HZS4221</t>
  </si>
  <si>
    <t>Hodinová zúčtovací sazba geodet</t>
  </si>
  <si>
    <t>485024100</t>
  </si>
  <si>
    <t>Hodinové zúčtovací sazby ostatních profesí revizní a kontrolní činnost geodet</t>
  </si>
  <si>
    <t>"vytýčení stavby"10</t>
  </si>
  <si>
    <t>912</t>
  </si>
  <si>
    <t>HZS4232</t>
  </si>
  <si>
    <t>Hodinová zúčtovací sazba technik odborný</t>
  </si>
  <si>
    <t>-742698636</t>
  </si>
  <si>
    <t>Hodinové zúčtovací sazby ostatních profesí revizní a kontrolní činnost technik odborný</t>
  </si>
  <si>
    <t>"odpojení od inženýrských sítí"15</t>
  </si>
  <si>
    <t>VRN</t>
  </si>
  <si>
    <t>Vedlejší rozpočtové náklady</t>
  </si>
  <si>
    <t>VRN3</t>
  </si>
  <si>
    <t>Zařízení staveniště</t>
  </si>
  <si>
    <t>913</t>
  </si>
  <si>
    <t>030001000</t>
  </si>
  <si>
    <t>1024</t>
  </si>
  <si>
    <t>1803635053</t>
  </si>
  <si>
    <t>VRN7</t>
  </si>
  <si>
    <t>Provozní vlivy</t>
  </si>
  <si>
    <t>914</t>
  </si>
  <si>
    <t>070001000</t>
  </si>
  <si>
    <t>-733713788</t>
  </si>
  <si>
    <t>02 - SO 02 Demolice</t>
  </si>
  <si>
    <t>981013314</t>
  </si>
  <si>
    <t>Demolice budov zděných na MVC podíl konstrukcí do 25 % těžkou mechanizací</t>
  </si>
  <si>
    <t>1159339749</t>
  </si>
  <si>
    <t>Demolice budov těžkými mechanizačními prostředky z cihel, kamene, smíšeného nebo hrázděného zdiva, tvárnic na maltu vápennou nebo vápenocementovou s podílem konstrukcí přes 20 do 25 %</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</si>
  <si>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</si>
  <si>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(13,50*12,00+2,00*6,80)*7,00</t>
  </si>
  <si>
    <t>981513116</t>
  </si>
  <si>
    <t>Demolice konstrukcí objektů z betonu prostého těžkou mechanizací</t>
  </si>
  <si>
    <t>1060771969</t>
  </si>
  <si>
    <t>Demolice konstrukcí objektů těžkými mechanizačními prostředky konstrukcí z betonu prostého</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</si>
  <si>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</si>
  <si>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bourání základů</t>
  </si>
  <si>
    <t>(12,00+13,50+3,50+6,45+2,00+3,00+4,80+3,50+3,50+10,40+3,10*3)*0,60*1,00</t>
  </si>
  <si>
    <t>997006512</t>
  </si>
  <si>
    <t>Vodorovné doprava suti s naložením a složením na skládku do 1 km</t>
  </si>
  <si>
    <t>-1721273260</t>
  </si>
  <si>
    <t>Vodorovná doprava suti na skládku s naložením na dopravní prostředek a složením přes 100 m do 1 km</t>
  </si>
  <si>
    <t xml:space="preserve">Poznámka k souboru cen:_x000D_
1. Pro volbu ceny je rozhodující dopravní vzdálenost těžiště skládky a půdorysné plochy objektu._x000D_
</t>
  </si>
  <si>
    <t>997006519</t>
  </si>
  <si>
    <t>Příplatek k vodorovnému přemístění suti na skládku ZKD 1 km přes 1 km</t>
  </si>
  <si>
    <t>-931671500</t>
  </si>
  <si>
    <t>Vodorovná doprava suti na skládku s naložením na dopravní prostředek a složením Příplatek k ceně za každý další i započatý 1 km</t>
  </si>
  <si>
    <t>648,11*9</t>
  </si>
  <si>
    <t>997013601</t>
  </si>
  <si>
    <t>Poplatek za uložení na skládce (skládkovné) stavebního odpadu betonového kód odpadu 17 01 01</t>
  </si>
  <si>
    <t>-1190165424</t>
  </si>
  <si>
    <t>Poplatek za uložení stavebního odpadu na skládce (skládkovné) z prostého betonu zatříděného do Katalogu odpadů pod kódem 17 01 01</t>
  </si>
  <si>
    <t>997013603</t>
  </si>
  <si>
    <t>Poplatek za uložení na skládce (skládkovné) stavebního odpadu cihelného kód odpadu 17 01 02</t>
  </si>
  <si>
    <t>707769135</t>
  </si>
  <si>
    <t>Poplatek za uložení stavebního odpadu na skládce (skládkovné) cihelného zatříděného do Katalogu odpadů pod kódem 17 01 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</si>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</sst>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dd\.mm\.yyyy"/>
    <numFmt numFmtId="166" formatCode="#,##0.0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9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4"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4"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8" t="s">
        <v>0</v>
      </c>
      <c r="AZ1" s="18" t="s">
        <v>1</v>
      </c>
      <c r="BA1" s="18" t="s">
        <v>2</v>
      </c>
      <c r="BB1" s="18" t="s">
        <v>3</v>
      </c>
      <c r="BT1" s="18" t="s">
        <v>4</v>
      </c>
      <c r="BU1" s="18" t="s">
        <v>4</v>
      </c>
      <c r="BV1" s="18" t="s">
        <v>5</v>
      </c>
    </row>
    <row r="2" spans="1:74" s="1" customFormat="1" ht="36.9" customHeight="1">
      <c r="AR2" s="379"/>
      <c r="AS2" s="379"/>
      <c r="AT2" s="379"/>
      <c r="AU2" s="379"/>
      <c r="AV2" s="379"/>
      <c r="AW2" s="379"/>
      <c r="AX2" s="379"/>
      <c r="AY2" s="379"/>
      <c r="AZ2" s="379"/>
      <c r="BA2" s="379"/>
      <c r="BB2" s="379"/>
      <c r="BC2" s="379"/>
      <c r="BD2" s="379"/>
      <c r="BE2" s="379"/>
      <c r="BS2" s="19" t="s">
        <v>6</v>
      </c>
      <c r="BT2" s="19" t="s">
        <v>7</v>
      </c>
    </row>
    <row r="3" spans="1:74" s="1" customFormat="1"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6</v>
      </c>
    </row>
    <row r="5" spans="1:74" s="1" customFormat="1" ht="12" customHeight="1">
      <c r="B5" s="23"/>
      <c r="C5" s="24"/>
      <c r="D5" s="28" t="s">
        <v>12</v>
      </c>
      <c r="E5" s="24"/>
      <c r="F5" s="24"/>
      <c r="G5" s="24"/>
      <c r="H5" s="24"/>
      <c r="I5" s="24"/>
      <c r="J5" s="24"/>
      <c r="K5" s="343" t="s">
        <v>13</v>
      </c>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24"/>
      <c r="AQ5" s="24"/>
      <c r="AR5" s="22"/>
      <c r="BE5" s="340" t="s">
        <v>14</v>
      </c>
      <c r="BS5" s="19" t="s">
        <v>6</v>
      </c>
    </row>
    <row r="6" spans="1:74" s="1" customFormat="1" ht="36.9" customHeight="1">
      <c r="B6" s="23"/>
      <c r="C6" s="24"/>
      <c r="D6" s="30" t="s">
        <v>15</v>
      </c>
      <c r="E6" s="24"/>
      <c r="F6" s="24"/>
      <c r="G6" s="24"/>
      <c r="H6" s="24"/>
      <c r="I6" s="24"/>
      <c r="J6" s="24"/>
      <c r="K6" s="345" t="s">
        <v>16</v>
      </c>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24"/>
      <c r="AQ6" s="24"/>
      <c r="AR6" s="22"/>
      <c r="BE6" s="341"/>
      <c r="BS6" s="19" t="s">
        <v>17</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41"/>
      <c r="BS7" s="19" t="s">
        <v>21</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41"/>
      <c r="BS8" s="19" t="s">
        <v>26</v>
      </c>
    </row>
    <row r="9" spans="1:74"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41"/>
      <c r="BS9" s="19" t="s">
        <v>26</v>
      </c>
    </row>
    <row r="10" spans="1:74" s="1" customFormat="1" ht="12" customHeight="1">
      <c r="B10" s="23"/>
      <c r="C10" s="24"/>
      <c r="D10" s="31" t="s">
        <v>27</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28</v>
      </c>
      <c r="AL10" s="24"/>
      <c r="AM10" s="24"/>
      <c r="AN10" s="29" t="s">
        <v>19</v>
      </c>
      <c r="AO10" s="24"/>
      <c r="AP10" s="24"/>
      <c r="AQ10" s="24"/>
      <c r="AR10" s="22"/>
      <c r="BE10" s="341"/>
      <c r="BS10" s="19" t="s">
        <v>17</v>
      </c>
    </row>
    <row r="11" spans="1:74" s="1" customFormat="1" ht="18.45" customHeight="1">
      <c r="B11" s="23"/>
      <c r="C11" s="24"/>
      <c r="D11" s="24"/>
      <c r="E11" s="29" t="s">
        <v>23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19</v>
      </c>
      <c r="AO11" s="24"/>
      <c r="AP11" s="24"/>
      <c r="AQ11" s="24"/>
      <c r="AR11" s="22"/>
      <c r="BE11" s="341"/>
      <c r="BS11" s="19" t="s">
        <v>17</v>
      </c>
    </row>
    <row r="12" spans="1:74" s="1" customFormat="1" ht="6.9"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41"/>
      <c r="BS12" s="19" t="s">
        <v>17</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28</v>
      </c>
      <c r="AL13" s="24"/>
      <c r="AM13" s="24"/>
      <c r="AN13" s="33" t="s">
        <v>31</v>
      </c>
      <c r="AO13" s="24"/>
      <c r="AP13" s="24"/>
      <c r="AQ13" s="24"/>
      <c r="AR13" s="22"/>
      <c r="BE13" s="341"/>
      <c r="BS13" s="19" t="s">
        <v>17</v>
      </c>
    </row>
    <row r="14" spans="1:74" ht="13.2">
      <c r="B14" s="23"/>
      <c r="C14" s="24"/>
      <c r="D14" s="24"/>
      <c r="E14" s="346" t="s">
        <v>31</v>
      </c>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1" t="s">
        <v>29</v>
      </c>
      <c r="AL14" s="24"/>
      <c r="AM14" s="24"/>
      <c r="AN14" s="33" t="s">
        <v>31</v>
      </c>
      <c r="AO14" s="24"/>
      <c r="AP14" s="24"/>
      <c r="AQ14" s="24"/>
      <c r="AR14" s="22"/>
      <c r="BE14" s="341"/>
      <c r="BS14" s="19" t="s">
        <v>17</v>
      </c>
    </row>
    <row r="15" spans="1:74" s="1" customFormat="1" ht="6.9"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41"/>
      <c r="BS15" s="19" t="s">
        <v>32</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28</v>
      </c>
      <c r="AL16" s="24"/>
      <c r="AM16" s="24"/>
      <c r="AN16" s="29" t="s">
        <v>19</v>
      </c>
      <c r="AO16" s="24"/>
      <c r="AP16" s="24"/>
      <c r="AQ16" s="24"/>
      <c r="AR16" s="22"/>
      <c r="BE16" s="341"/>
      <c r="BS16" s="19" t="s">
        <v>4</v>
      </c>
    </row>
    <row r="17" spans="1:71" s="1" customFormat="1" ht="18.45" customHeight="1">
      <c r="B17" s="23"/>
      <c r="C17" s="24"/>
      <c r="D17" s="24"/>
      <c r="E17" s="29" t="s">
        <v>23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19</v>
      </c>
      <c r="AO17" s="24"/>
      <c r="AP17" s="24"/>
      <c r="AQ17" s="24"/>
      <c r="AR17" s="22"/>
      <c r="BE17" s="341"/>
      <c r="BS17" s="19" t="s">
        <v>32</v>
      </c>
    </row>
    <row r="18" spans="1:71" s="1" customFormat="1" ht="6.9"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41"/>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28</v>
      </c>
      <c r="AL19" s="24"/>
      <c r="AM19" s="24"/>
      <c r="AN19" s="29" t="s">
        <v>19</v>
      </c>
      <c r="AO19" s="24"/>
      <c r="AP19" s="24"/>
      <c r="AQ19" s="24"/>
      <c r="AR19" s="22"/>
      <c r="BE19" s="341"/>
      <c r="BS19" s="19" t="s">
        <v>26</v>
      </c>
    </row>
    <row r="20" spans="1:71" s="1" customFormat="1" ht="18.45" customHeight="1">
      <c r="B20" s="23"/>
      <c r="C20" s="24"/>
      <c r="D20" s="24"/>
      <c r="E20" s="29" t="s">
        <v>23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41"/>
      <c r="BS20" s="19" t="s">
        <v>32</v>
      </c>
    </row>
    <row r="21" spans="1:71" s="1" customFormat="1" ht="6.9"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41"/>
    </row>
    <row r="22" spans="1:71" s="1" customFormat="1" ht="12" customHeight="1">
      <c r="B22" s="23"/>
      <c r="C22" s="24"/>
      <c r="D22" s="31" t="s">
        <v>35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41"/>
    </row>
    <row r="23" spans="1:71" s="1" customFormat="1" ht="47.25" customHeight="1">
      <c r="B23" s="23"/>
      <c r="C23" s="24"/>
      <c r="D23" s="24"/>
      <c r="E23" s="348" t="s">
        <v>36</v>
      </c>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24"/>
      <c r="AP23" s="24"/>
      <c r="AQ23" s="24"/>
      <c r="AR23" s="22"/>
      <c r="BE23" s="341"/>
    </row>
    <row r="24" spans="1:71" s="1" customFormat="1" ht="6.9"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41"/>
    </row>
    <row r="25" spans="1:71" s="1" customFormat="1" ht="6.9"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41"/>
    </row>
    <row r="26" spans="1:71" s="2" customFormat="1" ht="25.95" customHeight="1">
      <c r="A26" s="36"/>
      <c r="B26" s="37"/>
      <c r="C26" s="38"/>
      <c r="D26" s="39" t="s">
        <v>37</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49">
        <f>ROUND(AG54,2)</f>
        <v>0</v>
      </c>
      <c r="AL26" s="350"/>
      <c r="AM26" s="350"/>
      <c r="AN26" s="350"/>
      <c r="AO26" s="350"/>
      <c r="AP26" s="38"/>
      <c r="AQ26" s="38"/>
      <c r="AR26" s="41"/>
      <c r="BE26" s="341"/>
    </row>
    <row r="27" spans="1:71" s="2" customFormat="1" ht="6.9"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41"/>
    </row>
    <row r="28" spans="1:71" s="2" customFormat="1" ht="13.2">
      <c r="A28" s="36"/>
      <c r="B28" s="37"/>
      <c r="C28" s="38"/>
      <c r="D28" s="38"/>
      <c r="E28" s="38"/>
      <c r="F28" s="38"/>
      <c r="G28" s="38"/>
      <c r="H28" s="38"/>
      <c r="I28" s="38"/>
      <c r="J28" s="38"/>
      <c r="K28" s="38"/>
      <c r="L28" s="351" t="s">
        <v>38</v>
      </c>
      <c r="M28" s="351"/>
      <c r="N28" s="351"/>
      <c r="O28" s="351"/>
      <c r="P28" s="351"/>
      <c r="Q28" s="38"/>
      <c r="R28" s="38"/>
      <c r="S28" s="38"/>
      <c r="T28" s="38"/>
      <c r="U28" s="38"/>
      <c r="V28" s="38"/>
      <c r="W28" s="351" t="s">
        <v>39</v>
      </c>
      <c r="X28" s="351"/>
      <c r="Y28" s="351"/>
      <c r="Z28" s="351"/>
      <c r="AA28" s="351"/>
      <c r="AB28" s="351"/>
      <c r="AC28" s="351"/>
      <c r="AD28" s="351"/>
      <c r="AE28" s="351"/>
      <c r="AF28" s="38"/>
      <c r="AG28" s="38"/>
      <c r="AH28" s="38"/>
      <c r="AI28" s="38"/>
      <c r="AJ28" s="38"/>
      <c r="AK28" s="351" t="s">
        <v>40</v>
      </c>
      <c r="AL28" s="351"/>
      <c r="AM28" s="351"/>
      <c r="AN28" s="351"/>
      <c r="AO28" s="351"/>
      <c r="AP28" s="38"/>
      <c r="AQ28" s="38"/>
      <c r="AR28" s="41"/>
      <c r="BE28" s="341"/>
    </row>
    <row r="29" spans="1:71" s="3" customFormat="1" ht="14.4" customHeight="1">
      <c r="B29" s="42"/>
      <c r="C29" s="43"/>
      <c r="D29" s="31" t="s">
        <v>41</v>
      </c>
      <c r="E29" s="43"/>
      <c r="F29" s="31" t="s">
        <v>42</v>
      </c>
      <c r="G29" s="43"/>
      <c r="H29" s="43"/>
      <c r="I29" s="43"/>
      <c r="J29" s="43"/>
      <c r="K29" s="43"/>
      <c r="L29" s="354">
        <v>0.21</v>
      </c>
      <c r="M29" s="353"/>
      <c r="N29" s="353"/>
      <c r="O29" s="353"/>
      <c r="P29" s="353"/>
      <c r="Q29" s="43"/>
      <c r="R29" s="43"/>
      <c r="S29" s="43"/>
      <c r="T29" s="43"/>
      <c r="U29" s="43"/>
      <c r="V29" s="43"/>
      <c r="W29" s="352">
        <f>ROUND(AZ54, 2)</f>
        <v>0</v>
      </c>
      <c r="X29" s="353"/>
      <c r="Y29" s="353"/>
      <c r="Z29" s="353"/>
      <c r="AA29" s="353"/>
      <c r="AB29" s="353"/>
      <c r="AC29" s="353"/>
      <c r="AD29" s="353"/>
      <c r="AE29" s="353"/>
      <c r="AF29" s="43"/>
      <c r="AG29" s="43"/>
      <c r="AH29" s="43"/>
      <c r="AI29" s="43"/>
      <c r="AJ29" s="43"/>
      <c r="AK29" s="352">
        <f>ROUND(AV54, 2)</f>
        <v>0</v>
      </c>
      <c r="AL29" s="353"/>
      <c r="AM29" s="353"/>
      <c r="AN29" s="353"/>
      <c r="AO29" s="353"/>
      <c r="AP29" s="43"/>
      <c r="AQ29" s="43"/>
      <c r="AR29" s="44"/>
      <c r="BE29" s="342"/>
    </row>
    <row r="30" spans="1:71" s="3" customFormat="1" ht="14.4" customHeight="1">
      <c r="B30" s="42"/>
      <c r="C30" s="43"/>
      <c r="D30" s="43"/>
      <c r="E30" s="43"/>
      <c r="F30" s="31" t="s">
        <v>43</v>
      </c>
      <c r="G30" s="43"/>
      <c r="H30" s="43"/>
      <c r="I30" s="43"/>
      <c r="J30" s="43"/>
      <c r="K30" s="43"/>
      <c r="L30" s="354">
        <v>0.15</v>
      </c>
      <c r="M30" s="353"/>
      <c r="N30" s="353"/>
      <c r="O30" s="353"/>
      <c r="P30" s="353"/>
      <c r="Q30" s="43"/>
      <c r="R30" s="43"/>
      <c r="S30" s="43"/>
      <c r="T30" s="43"/>
      <c r="U30" s="43"/>
      <c r="V30" s="43"/>
      <c r="W30" s="352">
        <f>ROUND(BA54, 2)</f>
        <v>0</v>
      </c>
      <c r="X30" s="353"/>
      <c r="Y30" s="353"/>
      <c r="Z30" s="353"/>
      <c r="AA30" s="353"/>
      <c r="AB30" s="353"/>
      <c r="AC30" s="353"/>
      <c r="AD30" s="353"/>
      <c r="AE30" s="353"/>
      <c r="AF30" s="43"/>
      <c r="AG30" s="43"/>
      <c r="AH30" s="43"/>
      <c r="AI30" s="43"/>
      <c r="AJ30" s="43"/>
      <c r="AK30" s="352">
        <f>ROUND(AW54, 2)</f>
        <v>0</v>
      </c>
      <c r="AL30" s="353"/>
      <c r="AM30" s="353"/>
      <c r="AN30" s="353"/>
      <c r="AO30" s="353"/>
      <c r="AP30" s="43"/>
      <c r="AQ30" s="43"/>
      <c r="AR30" s="44"/>
      <c r="BE30" s="342"/>
    </row>
    <row r="31" spans="1:71" s="3" customFormat="1" ht="14.4" hidden="1" customHeight="1">
      <c r="B31" s="42"/>
      <c r="C31" s="43"/>
      <c r="D31" s="43"/>
      <c r="E31" s="43"/>
      <c r="F31" s="31" t="s">
        <v>44</v>
      </c>
      <c r="G31" s="43"/>
      <c r="H31" s="43"/>
      <c r="I31" s="43"/>
      <c r="J31" s="43"/>
      <c r="K31" s="43"/>
      <c r="L31" s="354">
        <v>0.21</v>
      </c>
      <c r="M31" s="353"/>
      <c r="N31" s="353"/>
      <c r="O31" s="353"/>
      <c r="P31" s="353"/>
      <c r="Q31" s="43"/>
      <c r="R31" s="43"/>
      <c r="S31" s="43"/>
      <c r="T31" s="43"/>
      <c r="U31" s="43"/>
      <c r="V31" s="43"/>
      <c r="W31" s="352">
        <f>ROUND(BB54, 2)</f>
        <v>0</v>
      </c>
      <c r="X31" s="353"/>
      <c r="Y31" s="353"/>
      <c r="Z31" s="353"/>
      <c r="AA31" s="353"/>
      <c r="AB31" s="353"/>
      <c r="AC31" s="353"/>
      <c r="AD31" s="353"/>
      <c r="AE31" s="353"/>
      <c r="AF31" s="43"/>
      <c r="AG31" s="43"/>
      <c r="AH31" s="43"/>
      <c r="AI31" s="43"/>
      <c r="AJ31" s="43"/>
      <c r="AK31" s="352">
        <v>0</v>
      </c>
      <c r="AL31" s="353"/>
      <c r="AM31" s="353"/>
      <c r="AN31" s="353"/>
      <c r="AO31" s="353"/>
      <c r="AP31" s="43"/>
      <c r="AQ31" s="43"/>
      <c r="AR31" s="44"/>
      <c r="BE31" s="342"/>
    </row>
    <row r="32" spans="1:71" s="3" customFormat="1" ht="14.4" hidden="1" customHeight="1">
      <c r="B32" s="42"/>
      <c r="C32" s="43"/>
      <c r="D32" s="43"/>
      <c r="E32" s="43"/>
      <c r="F32" s="31" t="s">
        <v>45</v>
      </c>
      <c r="G32" s="43"/>
      <c r="H32" s="43"/>
      <c r="I32" s="43"/>
      <c r="J32" s="43"/>
      <c r="K32" s="43"/>
      <c r="L32" s="354">
        <v>0.15</v>
      </c>
      <c r="M32" s="353"/>
      <c r="N32" s="353"/>
      <c r="O32" s="353"/>
      <c r="P32" s="353"/>
      <c r="Q32" s="43"/>
      <c r="R32" s="43"/>
      <c r="S32" s="43"/>
      <c r="T32" s="43"/>
      <c r="U32" s="43"/>
      <c r="V32" s="43"/>
      <c r="W32" s="352">
        <f>ROUND(BC54, 2)</f>
        <v>0</v>
      </c>
      <c r="X32" s="353"/>
      <c r="Y32" s="353"/>
      <c r="Z32" s="353"/>
      <c r="AA32" s="353"/>
      <c r="AB32" s="353"/>
      <c r="AC32" s="353"/>
      <c r="AD32" s="353"/>
      <c r="AE32" s="353"/>
      <c r="AF32" s="43"/>
      <c r="AG32" s="43"/>
      <c r="AH32" s="43"/>
      <c r="AI32" s="43"/>
      <c r="AJ32" s="43"/>
      <c r="AK32" s="352">
        <v>0</v>
      </c>
      <c r="AL32" s="353"/>
      <c r="AM32" s="353"/>
      <c r="AN32" s="353"/>
      <c r="AO32" s="353"/>
      <c r="AP32" s="43"/>
      <c r="AQ32" s="43"/>
      <c r="AR32" s="44"/>
      <c r="BE32" s="342"/>
    </row>
    <row r="33" spans="1:57" s="3" customFormat="1" ht="14.4" hidden="1" customHeight="1">
      <c r="B33" s="42"/>
      <c r="C33" s="43"/>
      <c r="D33" s="43"/>
      <c r="E33" s="43"/>
      <c r="F33" s="31" t="s">
        <v>46</v>
      </c>
      <c r="G33" s="43"/>
      <c r="H33" s="43"/>
      <c r="I33" s="43"/>
      <c r="J33" s="43"/>
      <c r="K33" s="43"/>
      <c r="L33" s="354">
        <v>0</v>
      </c>
      <c r="M33" s="353"/>
      <c r="N33" s="353"/>
      <c r="O33" s="353"/>
      <c r="P33" s="353"/>
      <c r="Q33" s="43"/>
      <c r="R33" s="43"/>
      <c r="S33" s="43"/>
      <c r="T33" s="43"/>
      <c r="U33" s="43"/>
      <c r="V33" s="43"/>
      <c r="W33" s="352">
        <f>ROUND(BD54, 2)</f>
        <v>0</v>
      </c>
      <c r="X33" s="353"/>
      <c r="Y33" s="353"/>
      <c r="Z33" s="353"/>
      <c r="AA33" s="353"/>
      <c r="AB33" s="353"/>
      <c r="AC33" s="353"/>
      <c r="AD33" s="353"/>
      <c r="AE33" s="353"/>
      <c r="AF33" s="43"/>
      <c r="AG33" s="43"/>
      <c r="AH33" s="43"/>
      <c r="AI33" s="43"/>
      <c r="AJ33" s="43"/>
      <c r="AK33" s="352">
        <v>0</v>
      </c>
      <c r="AL33" s="353"/>
      <c r="AM33" s="353"/>
      <c r="AN33" s="353"/>
      <c r="AO33" s="353"/>
      <c r="AP33" s="43"/>
      <c r="AQ33" s="43"/>
      <c r="AR33" s="44"/>
    </row>
    <row r="34" spans="1:57" s="2" customFormat="1" ht="6.9"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5" customHeight="1">
      <c r="A35" s="36"/>
      <c r="B35" s="37"/>
      <c r="C35" s="45"/>
      <c r="D35" s="46" t="s">
        <v>47</v>
      </c>
      <c r="E35" s="47"/>
      <c r="F35" s="47"/>
      <c r="G35" s="47"/>
      <c r="H35" s="47"/>
      <c r="I35" s="47"/>
      <c r="J35" s="47"/>
      <c r="K35" s="47"/>
      <c r="L35" s="47"/>
      <c r="M35" s="47"/>
      <c r="N35" s="47"/>
      <c r="O35" s="47"/>
      <c r="P35" s="47"/>
      <c r="Q35" s="47"/>
      <c r="R35" s="47"/>
      <c r="S35" s="47"/>
      <c r="T35" s="48" t="s">
        <v>48</v>
      </c>
      <c r="U35" s="47"/>
      <c r="V35" s="47"/>
      <c r="W35" s="47"/>
      <c r="X35" s="355" t="s">
        <v>49</v>
      </c>
      <c r="Y35" s="356"/>
      <c r="Z35" s="356"/>
      <c r="AA35" s="356"/>
      <c r="AB35" s="356"/>
      <c r="AC35" s="47"/>
      <c r="AD35" s="47"/>
      <c r="AE35" s="47"/>
      <c r="AF35" s="47"/>
      <c r="AG35" s="47"/>
      <c r="AH35" s="47"/>
      <c r="AI35" s="47"/>
      <c r="AJ35" s="47"/>
      <c r="AK35" s="357">
        <f>SUM(AK26:AK33)</f>
        <v>0</v>
      </c>
      <c r="AL35" s="356"/>
      <c r="AM35" s="356"/>
      <c r="AN35" s="356"/>
      <c r="AO35" s="358"/>
      <c r="AP35" s="45"/>
      <c r="AQ35" s="45"/>
      <c r="AR35" s="41"/>
      <c r="BE35" s="36"/>
    </row>
    <row r="36" spans="1:57" s="2" customFormat="1" ht="6.9"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 customHeight="1">
      <c r="A42" s="36"/>
      <c r="B42" s="37"/>
      <c r="C42" s="25" t="s">
        <v>50</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12</v>
      </c>
      <c r="D44" s="54"/>
      <c r="E44" s="54"/>
      <c r="F44" s="54"/>
      <c r="G44" s="54"/>
      <c r="H44" s="54"/>
      <c r="I44" s="54"/>
      <c r="J44" s="54"/>
      <c r="K44" s="54"/>
      <c r="L44" s="54" t="str">
        <f>K5</f>
        <v>14220</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 customHeight="1">
      <c r="B45" s="56"/>
      <c r="C45" s="57" t="s">
        <v>15</v>
      </c>
      <c r="D45" s="58"/>
      <c r="E45" s="58"/>
      <c r="F45" s="58"/>
      <c r="G45" s="58"/>
      <c r="H45" s="58"/>
      <c r="I45" s="58"/>
      <c r="J45" s="58"/>
      <c r="K45" s="58"/>
      <c r="L45" s="359" t="str">
        <f>K6</f>
        <v>14220 Turnov p. č. 3,57/2 Zlatnická pasáž rekonstrukce prostorů a objektů</v>
      </c>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58"/>
      <c r="AQ45" s="58"/>
      <c r="AR45" s="59"/>
    </row>
    <row r="46" spans="1:57" s="2" customFormat="1" ht="6.9"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61" t="str">
        <f>IF(AN8= "","",AN8)</f>
        <v>9. 10. 2020</v>
      </c>
      <c r="AN47" s="361"/>
      <c r="AO47" s="38"/>
      <c r="AP47" s="38"/>
      <c r="AQ47" s="38"/>
      <c r="AR47" s="41"/>
      <c r="BE47" s="36"/>
    </row>
    <row r="48" spans="1:57" s="2" customFormat="1" ht="6.9"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15" customHeight="1">
      <c r="A49" s="36"/>
      <c r="B49" s="37"/>
      <c r="C49" s="31" t="s">
        <v>27</v>
      </c>
      <c r="D49" s="38"/>
      <c r="E49" s="38"/>
      <c r="F49" s="38"/>
      <c r="G49" s="38"/>
      <c r="H49" s="38"/>
      <c r="I49" s="38"/>
      <c r="J49" s="38"/>
      <c r="K49" s="38"/>
      <c r="L49" s="54" t="str">
        <f>IF(E11= "","",E11)</f>
        <v xml:space="preserve"> </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62" t="str">
        <f>IF(E17="","",E17)</f>
        <v xml:space="preserve"> </v>
      </c>
      <c r="AN49" s="363"/>
      <c r="AO49" s="363"/>
      <c r="AP49" s="363"/>
      <c r="AQ49" s="38"/>
      <c r="AR49" s="41"/>
      <c r="AS49" s="364" t="s">
        <v>51</v>
      </c>
      <c r="AT49" s="365"/>
      <c r="AU49" s="62"/>
      <c r="AV49" s="62"/>
      <c r="AW49" s="62"/>
      <c r="AX49" s="62"/>
      <c r="AY49" s="62"/>
      <c r="AZ49" s="62"/>
      <c r="BA49" s="62"/>
      <c r="BB49" s="62"/>
      <c r="BC49" s="62"/>
      <c r="BD49" s="63"/>
      <c r="BE49" s="36"/>
    </row>
    <row r="50" spans="1:91" s="2" customFormat="1" ht="15.15"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62" t="str">
        <f>IF(E20="","",E20)</f>
        <v xml:space="preserve"> </v>
      </c>
      <c r="AN50" s="363"/>
      <c r="AO50" s="363"/>
      <c r="AP50" s="363"/>
      <c r="AQ50" s="38"/>
      <c r="AR50" s="41"/>
      <c r="AS50" s="366"/>
      <c r="AT50" s="367"/>
      <c r="AU50" s="64"/>
      <c r="AV50" s="64"/>
      <c r="AW50" s="64"/>
      <c r="AX50" s="64"/>
      <c r="AY50" s="64"/>
      <c r="AZ50" s="64"/>
      <c r="BA50" s="64"/>
      <c r="BB50" s="64"/>
      <c r="BC50" s="64"/>
      <c r="BD50" s="65"/>
      <c r="BE50" s="36"/>
    </row>
    <row r="51" spans="1:91" s="2" customFormat="1" ht="10.8"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68"/>
      <c r="AT51" s="369"/>
      <c r="AU51" s="66"/>
      <c r="AV51" s="66"/>
      <c r="AW51" s="66"/>
      <c r="AX51" s="66"/>
      <c r="AY51" s="66"/>
      <c r="AZ51" s="66"/>
      <c r="BA51" s="66"/>
      <c r="BB51" s="66"/>
      <c r="BC51" s="66"/>
      <c r="BD51" s="67"/>
      <c r="BE51" s="36"/>
    </row>
    <row r="52" spans="1:91" s="2" customFormat="1" ht="29.25" customHeight="1">
      <c r="A52" s="36"/>
      <c r="B52" s="37"/>
      <c r="C52" s="370" t="s">
        <v>52</v>
      </c>
      <c r="D52" s="371"/>
      <c r="E52" s="371"/>
      <c r="F52" s="371"/>
      <c r="G52" s="371"/>
      <c r="H52" s="68"/>
      <c r="I52" s="372" t="s">
        <v>53</v>
      </c>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3" t="s">
        <v>54</v>
      </c>
      <c r="AH52" s="371"/>
      <c r="AI52" s="371"/>
      <c r="AJ52" s="371"/>
      <c r="AK52" s="371"/>
      <c r="AL52" s="371"/>
      <c r="AM52" s="371"/>
      <c r="AN52" s="372" t="s">
        <v>55</v>
      </c>
      <c r="AO52" s="371"/>
      <c r="AP52" s="371"/>
      <c r="AQ52" s="69" t="s">
        <v>56</v>
      </c>
      <c r="AR52" s="41"/>
      <c r="AS52" s="70" t="s">
        <v>57</v>
      </c>
      <c r="AT52" s="71" t="s">
        <v>58</v>
      </c>
      <c r="AU52" s="71" t="s">
        <v>59</v>
      </c>
      <c r="AV52" s="71" t="s">
        <v>60</v>
      </c>
      <c r="AW52" s="71" t="s">
        <v>61</v>
      </c>
      <c r="AX52" s="71" t="s">
        <v>62</v>
      </c>
      <c r="AY52" s="71" t="s">
        <v>63</v>
      </c>
      <c r="AZ52" s="71" t="s">
        <v>64</v>
      </c>
      <c r="BA52" s="71" t="s">
        <v>65</v>
      </c>
      <c r="BB52" s="71" t="s">
        <v>66</v>
      </c>
      <c r="BC52" s="71" t="s">
        <v>67</v>
      </c>
      <c r="BD52" s="72" t="s">
        <v>68</v>
      </c>
      <c r="BE52" s="36"/>
    </row>
    <row r="53" spans="1:91" s="2" customFormat="1" ht="10.8"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 customHeight="1">
      <c r="B54" s="76"/>
      <c r="C54" s="77" t="s">
        <v>69</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77">
        <f>ROUND(SUM(AG55:AG56),2)</f>
        <v>0</v>
      </c>
      <c r="AH54" s="377"/>
      <c r="AI54" s="377"/>
      <c r="AJ54" s="377"/>
      <c r="AK54" s="377"/>
      <c r="AL54" s="377"/>
      <c r="AM54" s="377"/>
      <c r="AN54" s="378">
        <f>SUM(AG54,AT54)</f>
        <v>0</v>
      </c>
      <c r="AO54" s="378"/>
      <c r="AP54" s="378"/>
      <c r="AQ54" s="80" t="s">
        <v>19</v>
      </c>
      <c r="AR54" s="81"/>
      <c r="AS54" s="82">
        <f>ROUND(SUM(AS55:AS56),2)</f>
        <v>0</v>
      </c>
      <c r="AT54" s="83">
        <f>ROUND(SUM(AV54:AW54),0)</f>
        <v>0</v>
      </c>
      <c r="AU54" s="84">
        <f>ROUND(SUM(AU55:AU56),5)</f>
        <v>0</v>
      </c>
      <c r="AV54" s="83">
        <f>ROUND(AZ54*L29,0)</f>
        <v>0</v>
      </c>
      <c r="AW54" s="83">
        <f>ROUND(BA54*L30,0)</f>
        <v>0</v>
      </c>
      <c r="AX54" s="83">
        <f>ROUND(BB54*L29,0)</f>
        <v>0</v>
      </c>
      <c r="AY54" s="83">
        <f>ROUND(BC54*L30,0)</f>
        <v>0</v>
      </c>
      <c r="AZ54" s="83">
        <f>ROUND(SUM(AZ55:AZ56),2)</f>
        <v>0</v>
      </c>
      <c r="BA54" s="83">
        <f>ROUND(SUM(BA55:BA56),2)</f>
        <v>0</v>
      </c>
      <c r="BB54" s="83">
        <f>ROUND(SUM(BB55:BB56),2)</f>
        <v>0</v>
      </c>
      <c r="BC54" s="83">
        <f>ROUND(SUM(BC55:BC56),2)</f>
        <v>0</v>
      </c>
      <c r="BD54" s="85">
        <f>ROUND(SUM(BD55:BD56),2)</f>
        <v>0</v>
      </c>
      <c r="BS54" s="86" t="s">
        <v>70</v>
      </c>
      <c r="BT54" s="86" t="s">
        <v>71</v>
      </c>
      <c r="BU54" s="87" t="s">
        <v>72</v>
      </c>
      <c r="BV54" s="86" t="s">
        <v>73</v>
      </c>
      <c r="BW54" s="86" t="s">
        <v>5</v>
      </c>
      <c r="BX54" s="86" t="s">
        <v>74</v>
      </c>
      <c r="CL54" s="86" t="s">
        <v>19</v>
      </c>
    </row>
    <row r="55" spans="1:91" s="7" customFormat="1" ht="16.5" customHeight="1">
      <c r="A55" s="88" t="s">
        <v>75</v>
      </c>
      <c r="B55" s="89"/>
      <c r="C55" s="90"/>
      <c r="D55" s="376" t="s">
        <v>76</v>
      </c>
      <c r="E55" s="376"/>
      <c r="F55" s="376"/>
      <c r="G55" s="376"/>
      <c r="H55" s="376"/>
      <c r="I55" s="91"/>
      <c r="J55" s="376" t="s">
        <v>77</v>
      </c>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4">
        <f>'01 - SO 01 Rekonstrulce p...'!J30</f>
        <v>0</v>
      </c>
      <c r="AH55" s="375"/>
      <c r="AI55" s="375"/>
      <c r="AJ55" s="375"/>
      <c r="AK55" s="375"/>
      <c r="AL55" s="375"/>
      <c r="AM55" s="375"/>
      <c r="AN55" s="374">
        <f>SUM(AG55,AT55)</f>
        <v>0</v>
      </c>
      <c r="AO55" s="375"/>
      <c r="AP55" s="375"/>
      <c r="AQ55" s="92" t="s">
        <v>78</v>
      </c>
      <c r="AR55" s="93"/>
      <c r="AS55" s="94">
        <v>0</v>
      </c>
      <c r="AT55" s="95">
        <f>ROUND(SUM(AV55:AW55),0)</f>
        <v>0</v>
      </c>
      <c r="AU55" s="96">
        <f>'01 - SO 01 Rekonstrulce p...'!P117</f>
        <v>0</v>
      </c>
      <c r="AV55" s="95">
        <f>'01 - SO 01 Rekonstrulce p...'!J33</f>
        <v>0</v>
      </c>
      <c r="AW55" s="95">
        <f>'01 - SO 01 Rekonstrulce p...'!J34</f>
        <v>0</v>
      </c>
      <c r="AX55" s="95">
        <f>'01 - SO 01 Rekonstrulce p...'!J35</f>
        <v>0</v>
      </c>
      <c r="AY55" s="95">
        <f>'01 - SO 01 Rekonstrulce p...'!J36</f>
        <v>0</v>
      </c>
      <c r="AZ55" s="95">
        <f>'01 - SO 01 Rekonstrulce p...'!F33</f>
        <v>0</v>
      </c>
      <c r="BA55" s="95">
        <f>'01 - SO 01 Rekonstrulce p...'!F34</f>
        <v>0</v>
      </c>
      <c r="BB55" s="95">
        <f>'01 - SO 01 Rekonstrulce p...'!F35</f>
        <v>0</v>
      </c>
      <c r="BC55" s="95">
        <f>'01 - SO 01 Rekonstrulce p...'!F36</f>
        <v>0</v>
      </c>
      <c r="BD55" s="97">
        <f>'01 - SO 01 Rekonstrulce p...'!F37</f>
        <v>0</v>
      </c>
      <c r="BT55" s="98" t="s">
        <v>26</v>
      </c>
      <c r="BV55" s="98" t="s">
        <v>73</v>
      </c>
      <c r="BW55" s="98" t="s">
        <v>79</v>
      </c>
      <c r="BX55" s="98" t="s">
        <v>5</v>
      </c>
      <c r="CL55" s="98" t="s">
        <v>19</v>
      </c>
      <c r="CM55" s="98" t="s">
        <v>80</v>
      </c>
    </row>
    <row r="56" spans="1:91" s="7" customFormat="1" ht="16.5" customHeight="1">
      <c r="A56" s="88" t="s">
        <v>75</v>
      </c>
      <c r="B56" s="89"/>
      <c r="C56" s="90"/>
      <c r="D56" s="376" t="s">
        <v>81</v>
      </c>
      <c r="E56" s="376"/>
      <c r="F56" s="376"/>
      <c r="G56" s="376"/>
      <c r="H56" s="376"/>
      <c r="I56" s="91"/>
      <c r="J56" s="376" t="s">
        <v>82</v>
      </c>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4">
        <f>'02 - SO 02 Demolice'!J30</f>
        <v>0</v>
      </c>
      <c r="AH56" s="375"/>
      <c r="AI56" s="375"/>
      <c r="AJ56" s="375"/>
      <c r="AK56" s="375"/>
      <c r="AL56" s="375"/>
      <c r="AM56" s="375"/>
      <c r="AN56" s="374">
        <f>SUM(AG56,AT56)</f>
        <v>0</v>
      </c>
      <c r="AO56" s="375"/>
      <c r="AP56" s="375"/>
      <c r="AQ56" s="92" t="s">
        <v>78</v>
      </c>
      <c r="AR56" s="93"/>
      <c r="AS56" s="99">
        <v>0</v>
      </c>
      <c r="AT56" s="100">
        <f>ROUND(SUM(AV56:AW56),0)</f>
        <v>0</v>
      </c>
      <c r="AU56" s="101">
        <f>'02 - SO 02 Demolice'!P82</f>
        <v>0</v>
      </c>
      <c r="AV56" s="100">
        <f>'02 - SO 02 Demolice'!J33</f>
        <v>0</v>
      </c>
      <c r="AW56" s="100">
        <f>'02 - SO 02 Demolice'!J34</f>
        <v>0</v>
      </c>
      <c r="AX56" s="100">
        <f>'02 - SO 02 Demolice'!J35</f>
        <v>0</v>
      </c>
      <c r="AY56" s="100">
        <f>'02 - SO 02 Demolice'!J36</f>
        <v>0</v>
      </c>
      <c r="AZ56" s="100">
        <f>'02 - SO 02 Demolice'!F33</f>
        <v>0</v>
      </c>
      <c r="BA56" s="100">
        <f>'02 - SO 02 Demolice'!F34</f>
        <v>0</v>
      </c>
      <c r="BB56" s="100">
        <f>'02 - SO 02 Demolice'!F35</f>
        <v>0</v>
      </c>
      <c r="BC56" s="100">
        <f>'02 - SO 02 Demolice'!F36</f>
        <v>0</v>
      </c>
      <c r="BD56" s="102">
        <f>'02 - SO 02 Demolice'!F37</f>
        <v>0</v>
      </c>
      <c r="BT56" s="98" t="s">
        <v>26</v>
      </c>
      <c r="BV56" s="98" t="s">
        <v>73</v>
      </c>
      <c r="BW56" s="98" t="s">
        <v>83</v>
      </c>
      <c r="BX56" s="98" t="s">
        <v>5</v>
      </c>
      <c r="CL56" s="98" t="s">
        <v>19</v>
      </c>
      <c r="CM56" s="98" t="s">
        <v>80</v>
      </c>
    </row>
    <row r="57" spans="1:91" s="2" customFormat="1" ht="30" customHeight="1">
      <c r="A57" s="36"/>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41"/>
      <c r="AS57" s="36"/>
      <c r="AT57" s="36"/>
      <c r="AU57" s="36"/>
      <c r="AV57" s="36"/>
      <c r="AW57" s="36"/>
      <c r="AX57" s="36"/>
      <c r="AY57" s="36"/>
      <c r="AZ57" s="36"/>
      <c r="BA57" s="36"/>
      <c r="BB57" s="36"/>
      <c r="BC57" s="36"/>
      <c r="BD57" s="36"/>
      <c r="BE57" s="36"/>
    </row>
    <row r="58" spans="1:91" s="2" customFormat="1" ht="6.9" customHeight="1">
      <c r="A58" s="36"/>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41"/>
      <c r="AS58" s="36"/>
      <c r="AT58" s="36"/>
      <c r="AU58" s="36"/>
      <c r="AV58" s="36"/>
      <c r="AW58" s="36"/>
      <c r="AX58" s="36"/>
      <c r="AY58" s="36"/>
      <c r="AZ58" s="36"/>
      <c r="BA58" s="36"/>
      <c r="BB58" s="36"/>
      <c r="BC58" s="36"/>
      <c r="BD58" s="36"/>
      <c r="BE58" s="36"/>
    </row>
  </sheetData>
  <sheetProtection algorithmName="SHA-512" hashValue="v3dvgP1amUaBULQh2UViEXT3le4kT8zykL1V6BL4zJJv+rhM9xZWITAjAN5MfCc9du8JIGqMIiLCvRVCnSw3Rw==" saltValue="DaW5da1BcR4YHXZZxyrdza6QRU02GSXmdTT1xFCgK7Uly832f9b8I9FDL8xkm9WAYEThN8JyUouXCIFw2ZtZaw=="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1 - SO 01 Rekonstrulce p...'!C2" display="/"/>
    <hyperlink ref="A56" location="'02 - SO 02 Demolice'!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48"/>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03"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3"/>
      <c r="L2" s="379"/>
      <c r="M2" s="379"/>
      <c r="N2" s="379"/>
      <c r="O2" s="379"/>
      <c r="P2" s="379"/>
      <c r="Q2" s="379"/>
      <c r="R2" s="379"/>
      <c r="S2" s="379"/>
      <c r="T2" s="379"/>
      <c r="U2" s="379"/>
      <c r="V2" s="379"/>
      <c r="AT2" s="19" t="s">
        <v>79</v>
      </c>
    </row>
    <row r="3" spans="1:46" s="1" customFormat="1" ht="6.9" customHeight="1">
      <c r="B3" s="104"/>
      <c r="C3" s="105"/>
      <c r="D3" s="105"/>
      <c r="E3" s="105"/>
      <c r="F3" s="105"/>
      <c r="G3" s="105"/>
      <c r="H3" s="105"/>
      <c r="I3" s="106"/>
      <c r="J3" s="105"/>
      <c r="K3" s="105"/>
      <c r="L3" s="22"/>
      <c r="AT3" s="19" t="s">
        <v>80</v>
      </c>
    </row>
    <row r="4" spans="1:46" s="1" customFormat="1" ht="24.9" customHeight="1">
      <c r="B4" s="22"/>
      <c r="D4" s="107" t="s">
        <v>84</v>
      </c>
      <c r="I4" s="103"/>
      <c r="L4" s="22"/>
      <c r="M4" s="108" t="s">
        <v>10</v>
      </c>
      <c r="AT4" s="19" t="s">
        <v>4</v>
      </c>
    </row>
    <row r="5" spans="1:46" s="1" customFormat="1" ht="6.9" customHeight="1">
      <c r="B5" s="22"/>
      <c r="I5" s="103"/>
      <c r="L5" s="22"/>
    </row>
    <row r="6" spans="1:46" s="1" customFormat="1" ht="12" customHeight="1">
      <c r="B6" s="22"/>
      <c r="D6" s="109" t="s">
        <v>15</v>
      </c>
      <c r="I6" s="103"/>
      <c r="L6" s="22"/>
    </row>
    <row r="7" spans="1:46" s="1" customFormat="1" ht="16.5" customHeight="1">
      <c r="B7" s="22"/>
      <c r="E7" s="380" t="str">
        <f>'Rekapitulace stavby'!K6</f>
        <v>14220 Turnov p. č. 3,57/2 Zlatnická pasáž rekonstrukce prostorů a objektů</v>
      </c>
      <c r="F7" s="381"/>
      <c r="G7" s="381"/>
      <c r="H7" s="381"/>
      <c r="I7" s="103"/>
      <c r="L7" s="22"/>
    </row>
    <row r="8" spans="1:46" s="2" customFormat="1" ht="12" customHeight="1">
      <c r="A8" s="36"/>
      <c r="B8" s="41"/>
      <c r="C8" s="36"/>
      <c r="D8" s="109" t="s">
        <v>85</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82" t="s">
        <v>86</v>
      </c>
      <c r="F9" s="383"/>
      <c r="G9" s="383"/>
      <c r="H9" s="383"/>
      <c r="I9" s="110"/>
      <c r="J9" s="36"/>
      <c r="K9" s="36"/>
      <c r="L9" s="111"/>
      <c r="S9" s="36"/>
      <c r="T9" s="36"/>
      <c r="U9" s="36"/>
      <c r="V9" s="36"/>
      <c r="W9" s="36"/>
      <c r="X9" s="36"/>
      <c r="Y9" s="36"/>
      <c r="Z9" s="36"/>
      <c r="AA9" s="36"/>
      <c r="AB9" s="36"/>
      <c r="AC9" s="36"/>
      <c r="AD9" s="36"/>
      <c r="AE9" s="36"/>
    </row>
    <row r="10" spans="1:46" s="2" customFormat="1" ht="10.199999999999999">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22</v>
      </c>
      <c r="E12" s="36"/>
      <c r="F12" s="112" t="s">
        <v>23</v>
      </c>
      <c r="G12" s="36"/>
      <c r="H12" s="36"/>
      <c r="I12" s="113" t="s">
        <v>24</v>
      </c>
      <c r="J12" s="114" t="str">
        <f>'Rekapitulace stavby'!AN8</f>
        <v>9. 10. 2020</v>
      </c>
      <c r="K12" s="36"/>
      <c r="L12" s="111"/>
      <c r="S12" s="36"/>
      <c r="T12" s="36"/>
      <c r="U12" s="36"/>
      <c r="V12" s="36"/>
      <c r="W12" s="36"/>
      <c r="X12" s="36"/>
      <c r="Y12" s="36"/>
      <c r="Z12" s="36"/>
      <c r="AA12" s="36"/>
      <c r="AB12" s="36"/>
      <c r="AC12" s="36"/>
      <c r="AD12" s="36"/>
      <c r="AE12" s="36"/>
    </row>
    <row r="13" spans="1:46" s="2" customFormat="1" ht="10.8"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27</v>
      </c>
      <c r="E14" s="36"/>
      <c r="F14" s="36"/>
      <c r="G14" s="36"/>
      <c r="H14" s="36"/>
      <c r="I14" s="113" t="s">
        <v>28</v>
      </c>
      <c r="J14" s="112" t="str">
        <f>IF('Rekapitulace stavby'!AN10="","",'Rekapitulace stavby'!AN10)</f>
        <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 xml:space="preserve"> </v>
      </c>
      <c r="F15" s="36"/>
      <c r="G15" s="36"/>
      <c r="H15" s="36"/>
      <c r="I15" s="113" t="s">
        <v>29</v>
      </c>
      <c r="J15" s="112" t="str">
        <f>IF('Rekapitulace stavby'!AN11="","",'Rekapitulace stavby'!AN11)</f>
        <v/>
      </c>
      <c r="K15" s="36"/>
      <c r="L15" s="111"/>
      <c r="S15" s="36"/>
      <c r="T15" s="36"/>
      <c r="U15" s="36"/>
      <c r="V15" s="36"/>
      <c r="W15" s="36"/>
      <c r="X15" s="36"/>
      <c r="Y15" s="36"/>
      <c r="Z15" s="36"/>
      <c r="AA15" s="36"/>
      <c r="AB15" s="36"/>
      <c r="AC15" s="36"/>
      <c r="AD15" s="36"/>
      <c r="AE15" s="36"/>
    </row>
    <row r="16" spans="1:46" s="2" customFormat="1" ht="6.9"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30</v>
      </c>
      <c r="E17" s="36"/>
      <c r="F17" s="36"/>
      <c r="G17" s="36"/>
      <c r="H17" s="36"/>
      <c r="I17" s="113" t="s">
        <v>28</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33</v>
      </c>
      <c r="E20" s="36"/>
      <c r="F20" s="36"/>
      <c r="G20" s="36"/>
      <c r="H20" s="36"/>
      <c r="I20" s="113" t="s">
        <v>28</v>
      </c>
      <c r="J20" s="112" t="str">
        <f>IF('Rekapitulace stavby'!AN16="","",'Rekapitulace stavby'!AN16)</f>
        <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 xml:space="preserve"> </v>
      </c>
      <c r="F21" s="36"/>
      <c r="G21" s="36"/>
      <c r="H21" s="36"/>
      <c r="I21" s="113" t="s">
        <v>29</v>
      </c>
      <c r="J21" s="112" t="str">
        <f>IF('Rekapitulace stavby'!AN17="","",'Rekapitulace stavby'!AN17)</f>
        <v/>
      </c>
      <c r="K21" s="36"/>
      <c r="L21" s="111"/>
      <c r="S21" s="36"/>
      <c r="T21" s="36"/>
      <c r="U21" s="36"/>
      <c r="V21" s="36"/>
      <c r="W21" s="36"/>
      <c r="X21" s="36"/>
      <c r="Y21" s="36"/>
      <c r="Z21" s="36"/>
      <c r="AA21" s="36"/>
      <c r="AB21" s="36"/>
      <c r="AC21" s="36"/>
      <c r="AD21" s="36"/>
      <c r="AE21" s="36"/>
    </row>
    <row r="22" spans="1:31" s="2" customFormat="1" ht="6.9"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34</v>
      </c>
      <c r="E23" s="36"/>
      <c r="F23" s="36"/>
      <c r="G23" s="36"/>
      <c r="H23" s="36"/>
      <c r="I23" s="113" t="s">
        <v>28</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35</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386" t="s">
        <v>19</v>
      </c>
      <c r="F27" s="386"/>
      <c r="G27" s="386"/>
      <c r="H27" s="386"/>
      <c r="I27" s="117"/>
      <c r="J27" s="115"/>
      <c r="K27" s="115"/>
      <c r="L27" s="118"/>
      <c r="S27" s="115"/>
      <c r="T27" s="115"/>
      <c r="U27" s="115"/>
      <c r="V27" s="115"/>
      <c r="W27" s="115"/>
      <c r="X27" s="115"/>
      <c r="Y27" s="115"/>
      <c r="Z27" s="115"/>
      <c r="AA27" s="115"/>
      <c r="AB27" s="115"/>
      <c r="AC27" s="115"/>
      <c r="AD27" s="115"/>
      <c r="AE27" s="115"/>
    </row>
    <row r="28" spans="1:31" s="2" customFormat="1" ht="6.9"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37</v>
      </c>
      <c r="E30" s="36"/>
      <c r="F30" s="36"/>
      <c r="G30" s="36"/>
      <c r="H30" s="36"/>
      <c r="I30" s="110"/>
      <c r="J30" s="122">
        <f>ROUND(J117, 2)</f>
        <v>0</v>
      </c>
      <c r="K30" s="36"/>
      <c r="L30" s="111"/>
      <c r="S30" s="36"/>
      <c r="T30" s="36"/>
      <c r="U30" s="36"/>
      <c r="V30" s="36"/>
      <c r="W30" s="36"/>
      <c r="X30" s="36"/>
      <c r="Y30" s="36"/>
      <c r="Z30" s="36"/>
      <c r="AA30" s="36"/>
      <c r="AB30" s="36"/>
      <c r="AC30" s="36"/>
      <c r="AD30" s="36"/>
      <c r="AE30" s="36"/>
    </row>
    <row r="31" spans="1:31" s="2" customFormat="1" ht="6.9"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 customHeight="1">
      <c r="A32" s="36"/>
      <c r="B32" s="41"/>
      <c r="C32" s="36"/>
      <c r="D32" s="36"/>
      <c r="E32" s="36"/>
      <c r="F32" s="123" t="s">
        <v>39</v>
      </c>
      <c r="G32" s="36"/>
      <c r="H32" s="36"/>
      <c r="I32" s="124" t="s">
        <v>38</v>
      </c>
      <c r="J32" s="123" t="s">
        <v>40</v>
      </c>
      <c r="K32" s="36"/>
      <c r="L32" s="111"/>
      <c r="S32" s="36"/>
      <c r="T32" s="36"/>
      <c r="U32" s="36"/>
      <c r="V32" s="36"/>
      <c r="W32" s="36"/>
      <c r="X32" s="36"/>
      <c r="Y32" s="36"/>
      <c r="Z32" s="36"/>
      <c r="AA32" s="36"/>
      <c r="AB32" s="36"/>
      <c r="AC32" s="36"/>
      <c r="AD32" s="36"/>
      <c r="AE32" s="36"/>
    </row>
    <row r="33" spans="1:31" s="2" customFormat="1" ht="14.4" customHeight="1">
      <c r="A33" s="36"/>
      <c r="B33" s="41"/>
      <c r="C33" s="36"/>
      <c r="D33" s="125" t="s">
        <v>41</v>
      </c>
      <c r="E33" s="109" t="s">
        <v>42</v>
      </c>
      <c r="F33" s="126">
        <f>ROUND((SUM(BE117:BE2947)),  2)</f>
        <v>0</v>
      </c>
      <c r="G33" s="36"/>
      <c r="H33" s="36"/>
      <c r="I33" s="127">
        <v>0.21</v>
      </c>
      <c r="J33" s="126">
        <f>ROUND(((SUM(BE117:BE2947))*I33),  2)</f>
        <v>0</v>
      </c>
      <c r="K33" s="36"/>
      <c r="L33" s="111"/>
      <c r="S33" s="36"/>
      <c r="T33" s="36"/>
      <c r="U33" s="36"/>
      <c r="V33" s="36"/>
      <c r="W33" s="36"/>
      <c r="X33" s="36"/>
      <c r="Y33" s="36"/>
      <c r="Z33" s="36"/>
      <c r="AA33" s="36"/>
      <c r="AB33" s="36"/>
      <c r="AC33" s="36"/>
      <c r="AD33" s="36"/>
      <c r="AE33" s="36"/>
    </row>
    <row r="34" spans="1:31" s="2" customFormat="1" ht="14.4" customHeight="1">
      <c r="A34" s="36"/>
      <c r="B34" s="41"/>
      <c r="C34" s="36"/>
      <c r="D34" s="36"/>
      <c r="E34" s="109" t="s">
        <v>43</v>
      </c>
      <c r="F34" s="126">
        <f>ROUND((SUM(BF117:BF2947)),  2)</f>
        <v>0</v>
      </c>
      <c r="G34" s="36"/>
      <c r="H34" s="36"/>
      <c r="I34" s="127">
        <v>0.15</v>
      </c>
      <c r="J34" s="126">
        <f>ROUND(((SUM(BF117:BF2947))*I34),  2)</f>
        <v>0</v>
      </c>
      <c r="K34" s="36"/>
      <c r="L34" s="111"/>
      <c r="S34" s="36"/>
      <c r="T34" s="36"/>
      <c r="U34" s="36"/>
      <c r="V34" s="36"/>
      <c r="W34" s="36"/>
      <c r="X34" s="36"/>
      <c r="Y34" s="36"/>
      <c r="Z34" s="36"/>
      <c r="AA34" s="36"/>
      <c r="AB34" s="36"/>
      <c r="AC34" s="36"/>
      <c r="AD34" s="36"/>
      <c r="AE34" s="36"/>
    </row>
    <row r="35" spans="1:31" s="2" customFormat="1" ht="14.4" hidden="1" customHeight="1">
      <c r="A35" s="36"/>
      <c r="B35" s="41"/>
      <c r="C35" s="36"/>
      <c r="D35" s="36"/>
      <c r="E35" s="109" t="s">
        <v>44</v>
      </c>
      <c r="F35" s="126">
        <f>ROUND((SUM(BG117:BG2947)),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 hidden="1" customHeight="1">
      <c r="A36" s="36"/>
      <c r="B36" s="41"/>
      <c r="C36" s="36"/>
      <c r="D36" s="36"/>
      <c r="E36" s="109" t="s">
        <v>45</v>
      </c>
      <c r="F36" s="126">
        <f>ROUND((SUM(BH117:BH2947)),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 hidden="1" customHeight="1">
      <c r="A37" s="36"/>
      <c r="B37" s="41"/>
      <c r="C37" s="36"/>
      <c r="D37" s="36"/>
      <c r="E37" s="109" t="s">
        <v>46</v>
      </c>
      <c r="F37" s="126">
        <f>ROUND((SUM(BI117:BI2947)),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47</v>
      </c>
      <c r="E39" s="130"/>
      <c r="F39" s="130"/>
      <c r="G39" s="131" t="s">
        <v>48</v>
      </c>
      <c r="H39" s="132" t="s">
        <v>49</v>
      </c>
      <c r="I39" s="133"/>
      <c r="J39" s="134">
        <f>SUM(J30:J37)</f>
        <v>0</v>
      </c>
      <c r="K39" s="135"/>
      <c r="L39" s="111"/>
      <c r="S39" s="36"/>
      <c r="T39" s="36"/>
      <c r="U39" s="36"/>
      <c r="V39" s="36"/>
      <c r="W39" s="36"/>
      <c r="X39" s="36"/>
      <c r="Y39" s="36"/>
      <c r="Z39" s="36"/>
      <c r="AA39" s="36"/>
      <c r="AB39" s="36"/>
      <c r="AC39" s="36"/>
      <c r="AD39" s="36"/>
      <c r="AE39" s="36"/>
    </row>
    <row r="40" spans="1:31" s="2" customFormat="1" ht="14.4"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 customHeight="1">
      <c r="A45" s="36"/>
      <c r="B45" s="37"/>
      <c r="C45" s="25" t="s">
        <v>87</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15</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7" t="str">
        <f>E7</f>
        <v>14220 Turnov p. č. 3,57/2 Zlatnická pasáž rekonstrukce prostorů a objektů</v>
      </c>
      <c r="F48" s="388"/>
      <c r="G48" s="388"/>
      <c r="H48" s="388"/>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85</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59" t="str">
        <f>E9</f>
        <v>01 - SO 01 Rekonstrulce prostorů a objektů</v>
      </c>
      <c r="F50" s="389"/>
      <c r="G50" s="389"/>
      <c r="H50" s="389"/>
      <c r="I50" s="110"/>
      <c r="J50" s="38"/>
      <c r="K50" s="38"/>
      <c r="L50" s="111"/>
      <c r="S50" s="36"/>
      <c r="T50" s="36"/>
      <c r="U50" s="36"/>
      <c r="V50" s="36"/>
      <c r="W50" s="36"/>
      <c r="X50" s="36"/>
      <c r="Y50" s="36"/>
      <c r="Z50" s="36"/>
      <c r="AA50" s="36"/>
      <c r="AB50" s="36"/>
      <c r="AC50" s="36"/>
      <c r="AD50" s="36"/>
      <c r="AE50" s="36"/>
    </row>
    <row r="51" spans="1:47" s="2" customFormat="1" ht="6.9"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113" t="s">
        <v>24</v>
      </c>
      <c r="J52" s="61" t="str">
        <f>IF(J12="","",J12)</f>
        <v>9. 10. 2020</v>
      </c>
      <c r="K52" s="38"/>
      <c r="L52" s="111"/>
      <c r="S52" s="36"/>
      <c r="T52" s="36"/>
      <c r="U52" s="36"/>
      <c r="V52" s="36"/>
      <c r="W52" s="36"/>
      <c r="X52" s="36"/>
      <c r="Y52" s="36"/>
      <c r="Z52" s="36"/>
      <c r="AA52" s="36"/>
      <c r="AB52" s="36"/>
      <c r="AC52" s="36"/>
      <c r="AD52" s="36"/>
      <c r="AE52" s="36"/>
    </row>
    <row r="53" spans="1:47" s="2" customFormat="1" ht="6.9"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15.15" customHeight="1">
      <c r="A54" s="36"/>
      <c r="B54" s="37"/>
      <c r="C54" s="31" t="s">
        <v>27</v>
      </c>
      <c r="D54" s="38"/>
      <c r="E54" s="38"/>
      <c r="F54" s="29" t="str">
        <f>E15</f>
        <v xml:space="preserve"> </v>
      </c>
      <c r="G54" s="38"/>
      <c r="H54" s="38"/>
      <c r="I54" s="113" t="s">
        <v>33</v>
      </c>
      <c r="J54" s="34" t="str">
        <f>E21</f>
        <v xml:space="preserve"> </v>
      </c>
      <c r="K54" s="38"/>
      <c r="L54" s="111"/>
      <c r="S54" s="36"/>
      <c r="T54" s="36"/>
      <c r="U54" s="36"/>
      <c r="V54" s="36"/>
      <c r="W54" s="36"/>
      <c r="X54" s="36"/>
      <c r="Y54" s="36"/>
      <c r="Z54" s="36"/>
      <c r="AA54" s="36"/>
      <c r="AB54" s="36"/>
      <c r="AC54" s="36"/>
      <c r="AD54" s="36"/>
      <c r="AE54" s="36"/>
    </row>
    <row r="55" spans="1:47" s="2" customFormat="1" ht="15.15" customHeight="1">
      <c r="A55" s="36"/>
      <c r="B55" s="37"/>
      <c r="C55" s="31" t="s">
        <v>30</v>
      </c>
      <c r="D55" s="38"/>
      <c r="E55" s="38"/>
      <c r="F55" s="29" t="str">
        <f>IF(E18="","",E18)</f>
        <v>Vyplň údaj</v>
      </c>
      <c r="G55" s="38"/>
      <c r="H55" s="38"/>
      <c r="I55" s="113" t="s">
        <v>34</v>
      </c>
      <c r="J55" s="34" t="str">
        <f>E24</f>
        <v xml:space="preserve"> </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88</v>
      </c>
      <c r="D57" s="143"/>
      <c r="E57" s="143"/>
      <c r="F57" s="143"/>
      <c r="G57" s="143"/>
      <c r="H57" s="143"/>
      <c r="I57" s="144"/>
      <c r="J57" s="145" t="s">
        <v>89</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8" customHeight="1">
      <c r="A59" s="36"/>
      <c r="B59" s="37"/>
      <c r="C59" s="146" t="s">
        <v>69</v>
      </c>
      <c r="D59" s="38"/>
      <c r="E59" s="38"/>
      <c r="F59" s="38"/>
      <c r="G59" s="38"/>
      <c r="H59" s="38"/>
      <c r="I59" s="110"/>
      <c r="J59" s="79">
        <f>J117</f>
        <v>0</v>
      </c>
      <c r="K59" s="38"/>
      <c r="L59" s="111"/>
      <c r="S59" s="36"/>
      <c r="T59" s="36"/>
      <c r="U59" s="36"/>
      <c r="V59" s="36"/>
      <c r="W59" s="36"/>
      <c r="X59" s="36"/>
      <c r="Y59" s="36"/>
      <c r="Z59" s="36"/>
      <c r="AA59" s="36"/>
      <c r="AB59" s="36"/>
      <c r="AC59" s="36"/>
      <c r="AD59" s="36"/>
      <c r="AE59" s="36"/>
      <c r="AU59" s="19" t="s">
        <v>90</v>
      </c>
    </row>
    <row r="60" spans="1:47" s="9" customFormat="1" ht="24.9" customHeight="1">
      <c r="B60" s="147"/>
      <c r="C60" s="148"/>
      <c r="D60" s="149" t="s">
        <v>91</v>
      </c>
      <c r="E60" s="150"/>
      <c r="F60" s="150"/>
      <c r="G60" s="150"/>
      <c r="H60" s="150"/>
      <c r="I60" s="151"/>
      <c r="J60" s="152">
        <f>J118</f>
        <v>0</v>
      </c>
      <c r="K60" s="148"/>
      <c r="L60" s="153"/>
    </row>
    <row r="61" spans="1:47" s="10" customFormat="1" ht="19.95" customHeight="1">
      <c r="B61" s="154"/>
      <c r="C61" s="155"/>
      <c r="D61" s="156" t="s">
        <v>92</v>
      </c>
      <c r="E61" s="157"/>
      <c r="F61" s="157"/>
      <c r="G61" s="157"/>
      <c r="H61" s="157"/>
      <c r="I61" s="158"/>
      <c r="J61" s="159">
        <f>J119</f>
        <v>0</v>
      </c>
      <c r="K61" s="155"/>
      <c r="L61" s="160"/>
    </row>
    <row r="62" spans="1:47" s="10" customFormat="1" ht="19.95" customHeight="1">
      <c r="B62" s="154"/>
      <c r="C62" s="155"/>
      <c r="D62" s="156" t="s">
        <v>93</v>
      </c>
      <c r="E62" s="157"/>
      <c r="F62" s="157"/>
      <c r="G62" s="157"/>
      <c r="H62" s="157"/>
      <c r="I62" s="158"/>
      <c r="J62" s="159">
        <f>J191</f>
        <v>0</v>
      </c>
      <c r="K62" s="155"/>
      <c r="L62" s="160"/>
    </row>
    <row r="63" spans="1:47" s="10" customFormat="1" ht="19.95" customHeight="1">
      <c r="B63" s="154"/>
      <c r="C63" s="155"/>
      <c r="D63" s="156" t="s">
        <v>94</v>
      </c>
      <c r="E63" s="157"/>
      <c r="F63" s="157"/>
      <c r="G63" s="157"/>
      <c r="H63" s="157"/>
      <c r="I63" s="158"/>
      <c r="J63" s="159">
        <f>J268</f>
        <v>0</v>
      </c>
      <c r="K63" s="155"/>
      <c r="L63" s="160"/>
    </row>
    <row r="64" spans="1:47" s="10" customFormat="1" ht="19.95" customHeight="1">
      <c r="B64" s="154"/>
      <c r="C64" s="155"/>
      <c r="D64" s="156" t="s">
        <v>95</v>
      </c>
      <c r="E64" s="157"/>
      <c r="F64" s="157"/>
      <c r="G64" s="157"/>
      <c r="H64" s="157"/>
      <c r="I64" s="158"/>
      <c r="J64" s="159">
        <f>J389</f>
        <v>0</v>
      </c>
      <c r="K64" s="155"/>
      <c r="L64" s="160"/>
    </row>
    <row r="65" spans="2:12" s="10" customFormat="1" ht="19.95" customHeight="1">
      <c r="B65" s="154"/>
      <c r="C65" s="155"/>
      <c r="D65" s="156" t="s">
        <v>96</v>
      </c>
      <c r="E65" s="157"/>
      <c r="F65" s="157"/>
      <c r="G65" s="157"/>
      <c r="H65" s="157"/>
      <c r="I65" s="158"/>
      <c r="J65" s="159">
        <f>J632</f>
        <v>0</v>
      </c>
      <c r="K65" s="155"/>
      <c r="L65" s="160"/>
    </row>
    <row r="66" spans="2:12" s="10" customFormat="1" ht="19.95" customHeight="1">
      <c r="B66" s="154"/>
      <c r="C66" s="155"/>
      <c r="D66" s="156" t="s">
        <v>97</v>
      </c>
      <c r="E66" s="157"/>
      <c r="F66" s="157"/>
      <c r="G66" s="157"/>
      <c r="H66" s="157"/>
      <c r="I66" s="158"/>
      <c r="J66" s="159">
        <f>J667</f>
        <v>0</v>
      </c>
      <c r="K66" s="155"/>
      <c r="L66" s="160"/>
    </row>
    <row r="67" spans="2:12" s="10" customFormat="1" ht="19.95" customHeight="1">
      <c r="B67" s="154"/>
      <c r="C67" s="155"/>
      <c r="D67" s="156" t="s">
        <v>98</v>
      </c>
      <c r="E67" s="157"/>
      <c r="F67" s="157"/>
      <c r="G67" s="157"/>
      <c r="H67" s="157"/>
      <c r="I67" s="158"/>
      <c r="J67" s="159">
        <f>J924</f>
        <v>0</v>
      </c>
      <c r="K67" s="155"/>
      <c r="L67" s="160"/>
    </row>
    <row r="68" spans="2:12" s="10" customFormat="1" ht="19.95" customHeight="1">
      <c r="B68" s="154"/>
      <c r="C68" s="155"/>
      <c r="D68" s="156" t="s">
        <v>99</v>
      </c>
      <c r="E68" s="157"/>
      <c r="F68" s="157"/>
      <c r="G68" s="157"/>
      <c r="H68" s="157"/>
      <c r="I68" s="158"/>
      <c r="J68" s="159">
        <f>J1090</f>
        <v>0</v>
      </c>
      <c r="K68" s="155"/>
      <c r="L68" s="160"/>
    </row>
    <row r="69" spans="2:12" s="10" customFormat="1" ht="19.95" customHeight="1">
      <c r="B69" s="154"/>
      <c r="C69" s="155"/>
      <c r="D69" s="156" t="s">
        <v>100</v>
      </c>
      <c r="E69" s="157"/>
      <c r="F69" s="157"/>
      <c r="G69" s="157"/>
      <c r="H69" s="157"/>
      <c r="I69" s="158"/>
      <c r="J69" s="159">
        <f>J1107</f>
        <v>0</v>
      </c>
      <c r="K69" s="155"/>
      <c r="L69" s="160"/>
    </row>
    <row r="70" spans="2:12" s="9" customFormat="1" ht="24.9" customHeight="1">
      <c r="B70" s="147"/>
      <c r="C70" s="148"/>
      <c r="D70" s="149" t="s">
        <v>101</v>
      </c>
      <c r="E70" s="150"/>
      <c r="F70" s="150"/>
      <c r="G70" s="150"/>
      <c r="H70" s="150"/>
      <c r="I70" s="151"/>
      <c r="J70" s="152">
        <f>J1111</f>
        <v>0</v>
      </c>
      <c r="K70" s="148"/>
      <c r="L70" s="153"/>
    </row>
    <row r="71" spans="2:12" s="10" customFormat="1" ht="19.95" customHeight="1">
      <c r="B71" s="154"/>
      <c r="C71" s="155"/>
      <c r="D71" s="156" t="s">
        <v>102</v>
      </c>
      <c r="E71" s="157"/>
      <c r="F71" s="157"/>
      <c r="G71" s="157"/>
      <c r="H71" s="157"/>
      <c r="I71" s="158"/>
      <c r="J71" s="159">
        <f>J1112</f>
        <v>0</v>
      </c>
      <c r="K71" s="155"/>
      <c r="L71" s="160"/>
    </row>
    <row r="72" spans="2:12" s="10" customFormat="1" ht="19.95" customHeight="1">
      <c r="B72" s="154"/>
      <c r="C72" s="155"/>
      <c r="D72" s="156" t="s">
        <v>103</v>
      </c>
      <c r="E72" s="157"/>
      <c r="F72" s="157"/>
      <c r="G72" s="157"/>
      <c r="H72" s="157"/>
      <c r="I72" s="158"/>
      <c r="J72" s="159">
        <f>J1156</f>
        <v>0</v>
      </c>
      <c r="K72" s="155"/>
      <c r="L72" s="160"/>
    </row>
    <row r="73" spans="2:12" s="10" customFormat="1" ht="19.95" customHeight="1">
      <c r="B73" s="154"/>
      <c r="C73" s="155"/>
      <c r="D73" s="156" t="s">
        <v>104</v>
      </c>
      <c r="E73" s="157"/>
      <c r="F73" s="157"/>
      <c r="G73" s="157"/>
      <c r="H73" s="157"/>
      <c r="I73" s="158"/>
      <c r="J73" s="159">
        <f>J1211</f>
        <v>0</v>
      </c>
      <c r="K73" s="155"/>
      <c r="L73" s="160"/>
    </row>
    <row r="74" spans="2:12" s="10" customFormat="1" ht="19.95" customHeight="1">
      <c r="B74" s="154"/>
      <c r="C74" s="155"/>
      <c r="D74" s="156" t="s">
        <v>105</v>
      </c>
      <c r="E74" s="157"/>
      <c r="F74" s="157"/>
      <c r="G74" s="157"/>
      <c r="H74" s="157"/>
      <c r="I74" s="158"/>
      <c r="J74" s="159">
        <f>J1298</f>
        <v>0</v>
      </c>
      <c r="K74" s="155"/>
      <c r="L74" s="160"/>
    </row>
    <row r="75" spans="2:12" s="10" customFormat="1" ht="19.95" customHeight="1">
      <c r="B75" s="154"/>
      <c r="C75" s="155"/>
      <c r="D75" s="156" t="s">
        <v>106</v>
      </c>
      <c r="E75" s="157"/>
      <c r="F75" s="157"/>
      <c r="G75" s="157"/>
      <c r="H75" s="157"/>
      <c r="I75" s="158"/>
      <c r="J75" s="159">
        <f>J1329</f>
        <v>0</v>
      </c>
      <c r="K75" s="155"/>
      <c r="L75" s="160"/>
    </row>
    <row r="76" spans="2:12" s="10" customFormat="1" ht="19.95" customHeight="1">
      <c r="B76" s="154"/>
      <c r="C76" s="155"/>
      <c r="D76" s="156" t="s">
        <v>107</v>
      </c>
      <c r="E76" s="157"/>
      <c r="F76" s="157"/>
      <c r="G76" s="157"/>
      <c r="H76" s="157"/>
      <c r="I76" s="158"/>
      <c r="J76" s="159">
        <f>J1332</f>
        <v>0</v>
      </c>
      <c r="K76" s="155"/>
      <c r="L76" s="160"/>
    </row>
    <row r="77" spans="2:12" s="10" customFormat="1" ht="19.95" customHeight="1">
      <c r="B77" s="154"/>
      <c r="C77" s="155"/>
      <c r="D77" s="156" t="s">
        <v>108</v>
      </c>
      <c r="E77" s="157"/>
      <c r="F77" s="157"/>
      <c r="G77" s="157"/>
      <c r="H77" s="157"/>
      <c r="I77" s="158"/>
      <c r="J77" s="159">
        <f>J1487</f>
        <v>0</v>
      </c>
      <c r="K77" s="155"/>
      <c r="L77" s="160"/>
    </row>
    <row r="78" spans="2:12" s="10" customFormat="1" ht="19.95" customHeight="1">
      <c r="B78" s="154"/>
      <c r="C78" s="155"/>
      <c r="D78" s="156" t="s">
        <v>109</v>
      </c>
      <c r="E78" s="157"/>
      <c r="F78" s="157"/>
      <c r="G78" s="157"/>
      <c r="H78" s="157"/>
      <c r="I78" s="158"/>
      <c r="J78" s="159">
        <f>J1504</f>
        <v>0</v>
      </c>
      <c r="K78" s="155"/>
      <c r="L78" s="160"/>
    </row>
    <row r="79" spans="2:12" s="10" customFormat="1" ht="19.95" customHeight="1">
      <c r="B79" s="154"/>
      <c r="C79" s="155"/>
      <c r="D79" s="156" t="s">
        <v>110</v>
      </c>
      <c r="E79" s="157"/>
      <c r="F79" s="157"/>
      <c r="G79" s="157"/>
      <c r="H79" s="157"/>
      <c r="I79" s="158"/>
      <c r="J79" s="159">
        <f>J1635</f>
        <v>0</v>
      </c>
      <c r="K79" s="155"/>
      <c r="L79" s="160"/>
    </row>
    <row r="80" spans="2:12" s="10" customFormat="1" ht="19.95" customHeight="1">
      <c r="B80" s="154"/>
      <c r="C80" s="155"/>
      <c r="D80" s="156" t="s">
        <v>111</v>
      </c>
      <c r="E80" s="157"/>
      <c r="F80" s="157"/>
      <c r="G80" s="157"/>
      <c r="H80" s="157"/>
      <c r="I80" s="158"/>
      <c r="J80" s="159">
        <f>J1978</f>
        <v>0</v>
      </c>
      <c r="K80" s="155"/>
      <c r="L80" s="160"/>
    </row>
    <row r="81" spans="2:12" s="10" customFormat="1" ht="19.95" customHeight="1">
      <c r="B81" s="154"/>
      <c r="C81" s="155"/>
      <c r="D81" s="156" t="s">
        <v>112</v>
      </c>
      <c r="E81" s="157"/>
      <c r="F81" s="157"/>
      <c r="G81" s="157"/>
      <c r="H81" s="157"/>
      <c r="I81" s="158"/>
      <c r="J81" s="159">
        <f>J2231</f>
        <v>0</v>
      </c>
      <c r="K81" s="155"/>
      <c r="L81" s="160"/>
    </row>
    <row r="82" spans="2:12" s="10" customFormat="1" ht="19.95" customHeight="1">
      <c r="B82" s="154"/>
      <c r="C82" s="155"/>
      <c r="D82" s="156" t="s">
        <v>113</v>
      </c>
      <c r="E82" s="157"/>
      <c r="F82" s="157"/>
      <c r="G82" s="157"/>
      <c r="H82" s="157"/>
      <c r="I82" s="158"/>
      <c r="J82" s="159">
        <f>J2324</f>
        <v>0</v>
      </c>
      <c r="K82" s="155"/>
      <c r="L82" s="160"/>
    </row>
    <row r="83" spans="2:12" s="10" customFormat="1" ht="19.95" customHeight="1">
      <c r="B83" s="154"/>
      <c r="C83" s="155"/>
      <c r="D83" s="156" t="s">
        <v>114</v>
      </c>
      <c r="E83" s="157"/>
      <c r="F83" s="157"/>
      <c r="G83" s="157"/>
      <c r="H83" s="157"/>
      <c r="I83" s="158"/>
      <c r="J83" s="159">
        <f>J2409</f>
        <v>0</v>
      </c>
      <c r="K83" s="155"/>
      <c r="L83" s="160"/>
    </row>
    <row r="84" spans="2:12" s="10" customFormat="1" ht="19.95" customHeight="1">
      <c r="B84" s="154"/>
      <c r="C84" s="155"/>
      <c r="D84" s="156" t="s">
        <v>115</v>
      </c>
      <c r="E84" s="157"/>
      <c r="F84" s="157"/>
      <c r="G84" s="157"/>
      <c r="H84" s="157"/>
      <c r="I84" s="158"/>
      <c r="J84" s="159">
        <f>J2496</f>
        <v>0</v>
      </c>
      <c r="K84" s="155"/>
      <c r="L84" s="160"/>
    </row>
    <row r="85" spans="2:12" s="10" customFormat="1" ht="19.95" customHeight="1">
      <c r="B85" s="154"/>
      <c r="C85" s="155"/>
      <c r="D85" s="156" t="s">
        <v>116</v>
      </c>
      <c r="E85" s="157"/>
      <c r="F85" s="157"/>
      <c r="G85" s="157"/>
      <c r="H85" s="157"/>
      <c r="I85" s="158"/>
      <c r="J85" s="159">
        <f>J2505</f>
        <v>0</v>
      </c>
      <c r="K85" s="155"/>
      <c r="L85" s="160"/>
    </row>
    <row r="86" spans="2:12" s="10" customFormat="1" ht="19.95" customHeight="1">
      <c r="B86" s="154"/>
      <c r="C86" s="155"/>
      <c r="D86" s="156" t="s">
        <v>117</v>
      </c>
      <c r="E86" s="157"/>
      <c r="F86" s="157"/>
      <c r="G86" s="157"/>
      <c r="H86" s="157"/>
      <c r="I86" s="158"/>
      <c r="J86" s="159">
        <f>J2551</f>
        <v>0</v>
      </c>
      <c r="K86" s="155"/>
      <c r="L86" s="160"/>
    </row>
    <row r="87" spans="2:12" s="10" customFormat="1" ht="19.95" customHeight="1">
      <c r="B87" s="154"/>
      <c r="C87" s="155"/>
      <c r="D87" s="156" t="s">
        <v>118</v>
      </c>
      <c r="E87" s="157"/>
      <c r="F87" s="157"/>
      <c r="G87" s="157"/>
      <c r="H87" s="157"/>
      <c r="I87" s="158"/>
      <c r="J87" s="159">
        <f>J2586</f>
        <v>0</v>
      </c>
      <c r="K87" s="155"/>
      <c r="L87" s="160"/>
    </row>
    <row r="88" spans="2:12" s="10" customFormat="1" ht="19.95" customHeight="1">
      <c r="B88" s="154"/>
      <c r="C88" s="155"/>
      <c r="D88" s="156" t="s">
        <v>119</v>
      </c>
      <c r="E88" s="157"/>
      <c r="F88" s="157"/>
      <c r="G88" s="157"/>
      <c r="H88" s="157"/>
      <c r="I88" s="158"/>
      <c r="J88" s="159">
        <f>J2642</f>
        <v>0</v>
      </c>
      <c r="K88" s="155"/>
      <c r="L88" s="160"/>
    </row>
    <row r="89" spans="2:12" s="10" customFormat="1" ht="19.95" customHeight="1">
      <c r="B89" s="154"/>
      <c r="C89" s="155"/>
      <c r="D89" s="156" t="s">
        <v>120</v>
      </c>
      <c r="E89" s="157"/>
      <c r="F89" s="157"/>
      <c r="G89" s="157"/>
      <c r="H89" s="157"/>
      <c r="I89" s="158"/>
      <c r="J89" s="159">
        <f>J2776</f>
        <v>0</v>
      </c>
      <c r="K89" s="155"/>
      <c r="L89" s="160"/>
    </row>
    <row r="90" spans="2:12" s="10" customFormat="1" ht="19.95" customHeight="1">
      <c r="B90" s="154"/>
      <c r="C90" s="155"/>
      <c r="D90" s="156" t="s">
        <v>121</v>
      </c>
      <c r="E90" s="157"/>
      <c r="F90" s="157"/>
      <c r="G90" s="157"/>
      <c r="H90" s="157"/>
      <c r="I90" s="158"/>
      <c r="J90" s="159">
        <f>J2847</f>
        <v>0</v>
      </c>
      <c r="K90" s="155"/>
      <c r="L90" s="160"/>
    </row>
    <row r="91" spans="2:12" s="10" customFormat="1" ht="19.95" customHeight="1">
      <c r="B91" s="154"/>
      <c r="C91" s="155"/>
      <c r="D91" s="156" t="s">
        <v>122</v>
      </c>
      <c r="E91" s="157"/>
      <c r="F91" s="157"/>
      <c r="G91" s="157"/>
      <c r="H91" s="157"/>
      <c r="I91" s="158"/>
      <c r="J91" s="159">
        <f>J2860</f>
        <v>0</v>
      </c>
      <c r="K91" s="155"/>
      <c r="L91" s="160"/>
    </row>
    <row r="92" spans="2:12" s="10" customFormat="1" ht="19.95" customHeight="1">
      <c r="B92" s="154"/>
      <c r="C92" s="155"/>
      <c r="D92" s="156" t="s">
        <v>123</v>
      </c>
      <c r="E92" s="157"/>
      <c r="F92" s="157"/>
      <c r="G92" s="157"/>
      <c r="H92" s="157"/>
      <c r="I92" s="158"/>
      <c r="J92" s="159">
        <f>J2898</f>
        <v>0</v>
      </c>
      <c r="K92" s="155"/>
      <c r="L92" s="160"/>
    </row>
    <row r="93" spans="2:12" s="10" customFormat="1" ht="19.95" customHeight="1">
      <c r="B93" s="154"/>
      <c r="C93" s="155"/>
      <c r="D93" s="156" t="s">
        <v>124</v>
      </c>
      <c r="E93" s="157"/>
      <c r="F93" s="157"/>
      <c r="G93" s="157"/>
      <c r="H93" s="157"/>
      <c r="I93" s="158"/>
      <c r="J93" s="159">
        <f>J2915</f>
        <v>0</v>
      </c>
      <c r="K93" s="155"/>
      <c r="L93" s="160"/>
    </row>
    <row r="94" spans="2:12" s="9" customFormat="1" ht="24.9" customHeight="1">
      <c r="B94" s="147"/>
      <c r="C94" s="148"/>
      <c r="D94" s="149" t="s">
        <v>125</v>
      </c>
      <c r="E94" s="150"/>
      <c r="F94" s="150"/>
      <c r="G94" s="150"/>
      <c r="H94" s="150"/>
      <c r="I94" s="151"/>
      <c r="J94" s="152">
        <f>J2928</f>
        <v>0</v>
      </c>
      <c r="K94" s="148"/>
      <c r="L94" s="153"/>
    </row>
    <row r="95" spans="2:12" s="9" customFormat="1" ht="24.9" customHeight="1">
      <c r="B95" s="147"/>
      <c r="C95" s="148"/>
      <c r="D95" s="149" t="s">
        <v>126</v>
      </c>
      <c r="E95" s="150"/>
      <c r="F95" s="150"/>
      <c r="G95" s="150"/>
      <c r="H95" s="150"/>
      <c r="I95" s="151"/>
      <c r="J95" s="152">
        <f>J2941</f>
        <v>0</v>
      </c>
      <c r="K95" s="148"/>
      <c r="L95" s="153"/>
    </row>
    <row r="96" spans="2:12" s="10" customFormat="1" ht="19.95" customHeight="1">
      <c r="B96" s="154"/>
      <c r="C96" s="155"/>
      <c r="D96" s="156" t="s">
        <v>127</v>
      </c>
      <c r="E96" s="157"/>
      <c r="F96" s="157"/>
      <c r="G96" s="157"/>
      <c r="H96" s="157"/>
      <c r="I96" s="158"/>
      <c r="J96" s="159">
        <f>J2942</f>
        <v>0</v>
      </c>
      <c r="K96" s="155"/>
      <c r="L96" s="160"/>
    </row>
    <row r="97" spans="1:31" s="10" customFormat="1" ht="19.95" customHeight="1">
      <c r="B97" s="154"/>
      <c r="C97" s="155"/>
      <c r="D97" s="156" t="s">
        <v>128</v>
      </c>
      <c r="E97" s="157"/>
      <c r="F97" s="157"/>
      <c r="G97" s="157"/>
      <c r="H97" s="157"/>
      <c r="I97" s="158"/>
      <c r="J97" s="159">
        <f>J2945</f>
        <v>0</v>
      </c>
      <c r="K97" s="155"/>
      <c r="L97" s="160"/>
    </row>
    <row r="98" spans="1:31" s="2" customFormat="1" ht="21.75" customHeight="1">
      <c r="A98" s="36"/>
      <c r="B98" s="37"/>
      <c r="C98" s="38"/>
      <c r="D98" s="38"/>
      <c r="E98" s="38"/>
      <c r="F98" s="38"/>
      <c r="G98" s="38"/>
      <c r="H98" s="38"/>
      <c r="I98" s="110"/>
      <c r="J98" s="38"/>
      <c r="K98" s="38"/>
      <c r="L98" s="111"/>
      <c r="S98" s="36"/>
      <c r="T98" s="36"/>
      <c r="U98" s="36"/>
      <c r="V98" s="36"/>
      <c r="W98" s="36"/>
      <c r="X98" s="36"/>
      <c r="Y98" s="36"/>
      <c r="Z98" s="36"/>
      <c r="AA98" s="36"/>
      <c r="AB98" s="36"/>
      <c r="AC98" s="36"/>
      <c r="AD98" s="36"/>
      <c r="AE98" s="36"/>
    </row>
    <row r="99" spans="1:31" s="2" customFormat="1" ht="6.9" customHeight="1">
      <c r="A99" s="36"/>
      <c r="B99" s="49"/>
      <c r="C99" s="50"/>
      <c r="D99" s="50"/>
      <c r="E99" s="50"/>
      <c r="F99" s="50"/>
      <c r="G99" s="50"/>
      <c r="H99" s="50"/>
      <c r="I99" s="138"/>
      <c r="J99" s="50"/>
      <c r="K99" s="50"/>
      <c r="L99" s="111"/>
      <c r="S99" s="36"/>
      <c r="T99" s="36"/>
      <c r="U99" s="36"/>
      <c r="V99" s="36"/>
      <c r="W99" s="36"/>
      <c r="X99" s="36"/>
      <c r="Y99" s="36"/>
      <c r="Z99" s="36"/>
      <c r="AA99" s="36"/>
      <c r="AB99" s="36"/>
      <c r="AC99" s="36"/>
      <c r="AD99" s="36"/>
      <c r="AE99" s="36"/>
    </row>
    <row r="103" spans="1:31" s="2" customFormat="1" ht="6.9" customHeight="1">
      <c r="A103" s="36"/>
      <c r="B103" s="51"/>
      <c r="C103" s="52"/>
      <c r="D103" s="52"/>
      <c r="E103" s="52"/>
      <c r="F103" s="52"/>
      <c r="G103" s="52"/>
      <c r="H103" s="52"/>
      <c r="I103" s="141"/>
      <c r="J103" s="52"/>
      <c r="K103" s="52"/>
      <c r="L103" s="111"/>
      <c r="S103" s="36"/>
      <c r="T103" s="36"/>
      <c r="U103" s="36"/>
      <c r="V103" s="36"/>
      <c r="W103" s="36"/>
      <c r="X103" s="36"/>
      <c r="Y103" s="36"/>
      <c r="Z103" s="36"/>
      <c r="AA103" s="36"/>
      <c r="AB103" s="36"/>
      <c r="AC103" s="36"/>
      <c r="AD103" s="36"/>
      <c r="AE103" s="36"/>
    </row>
    <row r="104" spans="1:31" s="2" customFormat="1" ht="24.9" customHeight="1">
      <c r="A104" s="36"/>
      <c r="B104" s="37"/>
      <c r="C104" s="25" t="s">
        <v>129</v>
      </c>
      <c r="D104" s="38"/>
      <c r="E104" s="38"/>
      <c r="F104" s="38"/>
      <c r="G104" s="38"/>
      <c r="H104" s="38"/>
      <c r="I104" s="110"/>
      <c r="J104" s="38"/>
      <c r="K104" s="38"/>
      <c r="L104" s="111"/>
      <c r="S104" s="36"/>
      <c r="T104" s="36"/>
      <c r="U104" s="36"/>
      <c r="V104" s="36"/>
      <c r="W104" s="36"/>
      <c r="X104" s="36"/>
      <c r="Y104" s="36"/>
      <c r="Z104" s="36"/>
      <c r="AA104" s="36"/>
      <c r="AB104" s="36"/>
      <c r="AC104" s="36"/>
      <c r="AD104" s="36"/>
      <c r="AE104" s="36"/>
    </row>
    <row r="105" spans="1:31" s="2" customFormat="1" ht="6.9" customHeight="1">
      <c r="A105" s="36"/>
      <c r="B105" s="37"/>
      <c r="C105" s="38"/>
      <c r="D105" s="38"/>
      <c r="E105" s="38"/>
      <c r="F105" s="38"/>
      <c r="G105" s="38"/>
      <c r="H105" s="38"/>
      <c r="I105" s="110"/>
      <c r="J105" s="38"/>
      <c r="K105" s="38"/>
      <c r="L105" s="111"/>
      <c r="S105" s="36"/>
      <c r="T105" s="36"/>
      <c r="U105" s="36"/>
      <c r="V105" s="36"/>
      <c r="W105" s="36"/>
      <c r="X105" s="36"/>
      <c r="Y105" s="36"/>
      <c r="Z105" s="36"/>
      <c r="AA105" s="36"/>
      <c r="AB105" s="36"/>
      <c r="AC105" s="36"/>
      <c r="AD105" s="36"/>
      <c r="AE105" s="36"/>
    </row>
    <row r="106" spans="1:31" s="2" customFormat="1" ht="12" customHeight="1">
      <c r="A106" s="36"/>
      <c r="B106" s="37"/>
      <c r="C106" s="31" t="s">
        <v>15</v>
      </c>
      <c r="D106" s="38"/>
      <c r="E106" s="38"/>
      <c r="F106" s="38"/>
      <c r="G106" s="38"/>
      <c r="H106" s="38"/>
      <c r="I106" s="110"/>
      <c r="J106" s="38"/>
      <c r="K106" s="38"/>
      <c r="L106" s="111"/>
      <c r="S106" s="36"/>
      <c r="T106" s="36"/>
      <c r="U106" s="36"/>
      <c r="V106" s="36"/>
      <c r="W106" s="36"/>
      <c r="X106" s="36"/>
      <c r="Y106" s="36"/>
      <c r="Z106" s="36"/>
      <c r="AA106" s="36"/>
      <c r="AB106" s="36"/>
      <c r="AC106" s="36"/>
      <c r="AD106" s="36"/>
      <c r="AE106" s="36"/>
    </row>
    <row r="107" spans="1:31" s="2" customFormat="1" ht="16.5" customHeight="1">
      <c r="A107" s="36"/>
      <c r="B107" s="37"/>
      <c r="C107" s="38"/>
      <c r="D107" s="38"/>
      <c r="E107" s="387" t="str">
        <f>E7</f>
        <v>14220 Turnov p. č. 3,57/2 Zlatnická pasáž rekonstrukce prostorů a objektů</v>
      </c>
      <c r="F107" s="388"/>
      <c r="G107" s="388"/>
      <c r="H107" s="388"/>
      <c r="I107" s="110"/>
      <c r="J107" s="38"/>
      <c r="K107" s="38"/>
      <c r="L107" s="111"/>
      <c r="S107" s="36"/>
      <c r="T107" s="36"/>
      <c r="U107" s="36"/>
      <c r="V107" s="36"/>
      <c r="W107" s="36"/>
      <c r="X107" s="36"/>
      <c r="Y107" s="36"/>
      <c r="Z107" s="36"/>
      <c r="AA107" s="36"/>
      <c r="AB107" s="36"/>
      <c r="AC107" s="36"/>
      <c r="AD107" s="36"/>
      <c r="AE107" s="36"/>
    </row>
    <row r="108" spans="1:31" s="2" customFormat="1" ht="12" customHeight="1">
      <c r="A108" s="36"/>
      <c r="B108" s="37"/>
      <c r="C108" s="31" t="s">
        <v>85</v>
      </c>
      <c r="D108" s="38"/>
      <c r="E108" s="38"/>
      <c r="F108" s="38"/>
      <c r="G108" s="38"/>
      <c r="H108" s="38"/>
      <c r="I108" s="110"/>
      <c r="J108" s="38"/>
      <c r="K108" s="38"/>
      <c r="L108" s="111"/>
      <c r="S108" s="36"/>
      <c r="T108" s="36"/>
      <c r="U108" s="36"/>
      <c r="V108" s="36"/>
      <c r="W108" s="36"/>
      <c r="X108" s="36"/>
      <c r="Y108" s="36"/>
      <c r="Z108" s="36"/>
      <c r="AA108" s="36"/>
      <c r="AB108" s="36"/>
      <c r="AC108" s="36"/>
      <c r="AD108" s="36"/>
      <c r="AE108" s="36"/>
    </row>
    <row r="109" spans="1:31" s="2" customFormat="1" ht="16.5" customHeight="1">
      <c r="A109" s="36"/>
      <c r="B109" s="37"/>
      <c r="C109" s="38"/>
      <c r="D109" s="38"/>
      <c r="E109" s="359" t="str">
        <f>E9</f>
        <v>01 - SO 01 Rekonstrulce prostorů a objektů</v>
      </c>
      <c r="F109" s="389"/>
      <c r="G109" s="389"/>
      <c r="H109" s="389"/>
      <c r="I109" s="110"/>
      <c r="J109" s="38"/>
      <c r="K109" s="38"/>
      <c r="L109" s="111"/>
      <c r="S109" s="36"/>
      <c r="T109" s="36"/>
      <c r="U109" s="36"/>
      <c r="V109" s="36"/>
      <c r="W109" s="36"/>
      <c r="X109" s="36"/>
      <c r="Y109" s="36"/>
      <c r="Z109" s="36"/>
      <c r="AA109" s="36"/>
      <c r="AB109" s="36"/>
      <c r="AC109" s="36"/>
      <c r="AD109" s="36"/>
      <c r="AE109" s="36"/>
    </row>
    <row r="110" spans="1:31" s="2" customFormat="1" ht="6.9" customHeight="1">
      <c r="A110" s="36"/>
      <c r="B110" s="37"/>
      <c r="C110" s="38"/>
      <c r="D110" s="38"/>
      <c r="E110" s="38"/>
      <c r="F110" s="38"/>
      <c r="G110" s="38"/>
      <c r="H110" s="38"/>
      <c r="I110" s="110"/>
      <c r="J110" s="38"/>
      <c r="K110" s="38"/>
      <c r="L110" s="111"/>
      <c r="S110" s="36"/>
      <c r="T110" s="36"/>
      <c r="U110" s="36"/>
      <c r="V110" s="36"/>
      <c r="W110" s="36"/>
      <c r="X110" s="36"/>
      <c r="Y110" s="36"/>
      <c r="Z110" s="36"/>
      <c r="AA110" s="36"/>
      <c r="AB110" s="36"/>
      <c r="AC110" s="36"/>
      <c r="AD110" s="36"/>
      <c r="AE110" s="36"/>
    </row>
    <row r="111" spans="1:31" s="2" customFormat="1" ht="12" customHeight="1">
      <c r="A111" s="36"/>
      <c r="B111" s="37"/>
      <c r="C111" s="31" t="s">
        <v>22</v>
      </c>
      <c r="D111" s="38"/>
      <c r="E111" s="38"/>
      <c r="F111" s="29" t="str">
        <f>F12</f>
        <v xml:space="preserve"> </v>
      </c>
      <c r="G111" s="38"/>
      <c r="H111" s="38"/>
      <c r="I111" s="113" t="s">
        <v>24</v>
      </c>
      <c r="J111" s="61" t="str">
        <f>IF(J12="","",J12)</f>
        <v>9. 10. 2020</v>
      </c>
      <c r="K111" s="38"/>
      <c r="L111" s="111"/>
      <c r="S111" s="36"/>
      <c r="T111" s="36"/>
      <c r="U111" s="36"/>
      <c r="V111" s="36"/>
      <c r="W111" s="36"/>
      <c r="X111" s="36"/>
      <c r="Y111" s="36"/>
      <c r="Z111" s="36"/>
      <c r="AA111" s="36"/>
      <c r="AB111" s="36"/>
      <c r="AC111" s="36"/>
      <c r="AD111" s="36"/>
      <c r="AE111" s="36"/>
    </row>
    <row r="112" spans="1:31" s="2" customFormat="1" ht="6.9" customHeight="1">
      <c r="A112" s="36"/>
      <c r="B112" s="37"/>
      <c r="C112" s="38"/>
      <c r="D112" s="38"/>
      <c r="E112" s="38"/>
      <c r="F112" s="38"/>
      <c r="G112" s="38"/>
      <c r="H112" s="38"/>
      <c r="I112" s="110"/>
      <c r="J112" s="38"/>
      <c r="K112" s="38"/>
      <c r="L112" s="111"/>
      <c r="S112" s="36"/>
      <c r="T112" s="36"/>
      <c r="U112" s="36"/>
      <c r="V112" s="36"/>
      <c r="W112" s="36"/>
      <c r="X112" s="36"/>
      <c r="Y112" s="36"/>
      <c r="Z112" s="36"/>
      <c r="AA112" s="36"/>
      <c r="AB112" s="36"/>
      <c r="AC112" s="36"/>
      <c r="AD112" s="36"/>
      <c r="AE112" s="36"/>
    </row>
    <row r="113" spans="1:65" s="2" customFormat="1" ht="15.15" customHeight="1">
      <c r="A113" s="36"/>
      <c r="B113" s="37"/>
      <c r="C113" s="31" t="s">
        <v>27</v>
      </c>
      <c r="D113" s="38"/>
      <c r="E113" s="38"/>
      <c r="F113" s="29" t="str">
        <f>E15</f>
        <v xml:space="preserve"> </v>
      </c>
      <c r="G113" s="38"/>
      <c r="H113" s="38"/>
      <c r="I113" s="113" t="s">
        <v>33</v>
      </c>
      <c r="J113" s="34" t="str">
        <f>E21</f>
        <v xml:space="preserve"> </v>
      </c>
      <c r="K113" s="38"/>
      <c r="L113" s="111"/>
      <c r="S113" s="36"/>
      <c r="T113" s="36"/>
      <c r="U113" s="36"/>
      <c r="V113" s="36"/>
      <c r="W113" s="36"/>
      <c r="X113" s="36"/>
      <c r="Y113" s="36"/>
      <c r="Z113" s="36"/>
      <c r="AA113" s="36"/>
      <c r="AB113" s="36"/>
      <c r="AC113" s="36"/>
      <c r="AD113" s="36"/>
      <c r="AE113" s="36"/>
    </row>
    <row r="114" spans="1:65" s="2" customFormat="1" ht="15.15" customHeight="1">
      <c r="A114" s="36"/>
      <c r="B114" s="37"/>
      <c r="C114" s="31" t="s">
        <v>30</v>
      </c>
      <c r="D114" s="38"/>
      <c r="E114" s="38"/>
      <c r="F114" s="29" t="str">
        <f>IF(E18="","",E18)</f>
        <v>Vyplň údaj</v>
      </c>
      <c r="G114" s="38"/>
      <c r="H114" s="38"/>
      <c r="I114" s="113" t="s">
        <v>34</v>
      </c>
      <c r="J114" s="34" t="str">
        <f>E24</f>
        <v xml:space="preserve"> </v>
      </c>
      <c r="K114" s="38"/>
      <c r="L114" s="111"/>
      <c r="S114" s="36"/>
      <c r="T114" s="36"/>
      <c r="U114" s="36"/>
      <c r="V114" s="36"/>
      <c r="W114" s="36"/>
      <c r="X114" s="36"/>
      <c r="Y114" s="36"/>
      <c r="Z114" s="36"/>
      <c r="AA114" s="36"/>
      <c r="AB114" s="36"/>
      <c r="AC114" s="36"/>
      <c r="AD114" s="36"/>
      <c r="AE114" s="36"/>
    </row>
    <row r="115" spans="1:65" s="2" customFormat="1" ht="10.35" customHeight="1">
      <c r="A115" s="36"/>
      <c r="B115" s="37"/>
      <c r="C115" s="38"/>
      <c r="D115" s="38"/>
      <c r="E115" s="38"/>
      <c r="F115" s="38"/>
      <c r="G115" s="38"/>
      <c r="H115" s="38"/>
      <c r="I115" s="110"/>
      <c r="J115" s="38"/>
      <c r="K115" s="38"/>
      <c r="L115" s="111"/>
      <c r="S115" s="36"/>
      <c r="T115" s="36"/>
      <c r="U115" s="36"/>
      <c r="V115" s="36"/>
      <c r="W115" s="36"/>
      <c r="X115" s="36"/>
      <c r="Y115" s="36"/>
      <c r="Z115" s="36"/>
      <c r="AA115" s="36"/>
      <c r="AB115" s="36"/>
      <c r="AC115" s="36"/>
      <c r="AD115" s="36"/>
      <c r="AE115" s="36"/>
    </row>
    <row r="116" spans="1:65" s="11" customFormat="1" ht="29.25" customHeight="1">
      <c r="A116" s="161"/>
      <c r="B116" s="162"/>
      <c r="C116" s="163" t="s">
        <v>130</v>
      </c>
      <c r="D116" s="164" t="s">
        <v>56</v>
      </c>
      <c r="E116" s="164" t="s">
        <v>52</v>
      </c>
      <c r="F116" s="164" t="s">
        <v>53</v>
      </c>
      <c r="G116" s="164" t="s">
        <v>131</v>
      </c>
      <c r="H116" s="164" t="s">
        <v>132</v>
      </c>
      <c r="I116" s="165" t="s">
        <v>133</v>
      </c>
      <c r="J116" s="164" t="s">
        <v>89</v>
      </c>
      <c r="K116" s="166" t="s">
        <v>134</v>
      </c>
      <c r="L116" s="167"/>
      <c r="M116" s="70" t="s">
        <v>19</v>
      </c>
      <c r="N116" s="71" t="s">
        <v>41</v>
      </c>
      <c r="O116" s="71" t="s">
        <v>135</v>
      </c>
      <c r="P116" s="71" t="s">
        <v>136</v>
      </c>
      <c r="Q116" s="71" t="s">
        <v>137</v>
      </c>
      <c r="R116" s="71" t="s">
        <v>138</v>
      </c>
      <c r="S116" s="71" t="s">
        <v>139</v>
      </c>
      <c r="T116" s="72" t="s">
        <v>140</v>
      </c>
      <c r="U116" s="161"/>
      <c r="V116" s="161"/>
      <c r="W116" s="161"/>
      <c r="X116" s="161"/>
      <c r="Y116" s="161"/>
      <c r="Z116" s="161"/>
      <c r="AA116" s="161"/>
      <c r="AB116" s="161"/>
      <c r="AC116" s="161"/>
      <c r="AD116" s="161"/>
      <c r="AE116" s="161"/>
    </row>
    <row r="117" spans="1:65" s="2" customFormat="1" ht="22.8" customHeight="1">
      <c r="A117" s="36"/>
      <c r="B117" s="37"/>
      <c r="C117" s="77" t="s">
        <v>141</v>
      </c>
      <c r="D117" s="38"/>
      <c r="E117" s="38"/>
      <c r="F117" s="38"/>
      <c r="G117" s="38"/>
      <c r="H117" s="38"/>
      <c r="I117" s="110"/>
      <c r="J117" s="168">
        <f>BK117</f>
        <v>0</v>
      </c>
      <c r="K117" s="38"/>
      <c r="L117" s="41"/>
      <c r="M117" s="73"/>
      <c r="N117" s="169"/>
      <c r="O117" s="74"/>
      <c r="P117" s="170">
        <f>P118+P1111+P2928+P2941</f>
        <v>0</v>
      </c>
      <c r="Q117" s="74"/>
      <c r="R117" s="170">
        <f>R118+R1111+R2928+R2941</f>
        <v>1632.2534922</v>
      </c>
      <c r="S117" s="74"/>
      <c r="T117" s="171">
        <f>T118+T1111+T2928+T2941</f>
        <v>91.00057000000001</v>
      </c>
      <c r="U117" s="36"/>
      <c r="V117" s="36"/>
      <c r="W117" s="36"/>
      <c r="X117" s="36"/>
      <c r="Y117" s="36"/>
      <c r="Z117" s="36"/>
      <c r="AA117" s="36"/>
      <c r="AB117" s="36"/>
      <c r="AC117" s="36"/>
      <c r="AD117" s="36"/>
      <c r="AE117" s="36"/>
      <c r="AT117" s="19" t="s">
        <v>70</v>
      </c>
      <c r="AU117" s="19" t="s">
        <v>90</v>
      </c>
      <c r="BK117" s="172">
        <f>BK118+BK1111+BK2928+BK2941</f>
        <v>0</v>
      </c>
    </row>
    <row r="118" spans="1:65" s="12" customFormat="1" ht="25.95" customHeight="1">
      <c r="B118" s="173"/>
      <c r="C118" s="174"/>
      <c r="D118" s="175" t="s">
        <v>70</v>
      </c>
      <c r="E118" s="176" t="s">
        <v>142</v>
      </c>
      <c r="F118" s="176" t="s">
        <v>143</v>
      </c>
      <c r="G118" s="174"/>
      <c r="H118" s="174"/>
      <c r="I118" s="177"/>
      <c r="J118" s="178">
        <f>BK118</f>
        <v>0</v>
      </c>
      <c r="K118" s="174"/>
      <c r="L118" s="179"/>
      <c r="M118" s="180"/>
      <c r="N118" s="181"/>
      <c r="O118" s="181"/>
      <c r="P118" s="182">
        <f>P119+P191+P268+P389+P632+P667+P924+P1090+P1107</f>
        <v>0</v>
      </c>
      <c r="Q118" s="181"/>
      <c r="R118" s="182">
        <f>R119+R191+R268+R389+R632+R667+R924+R1090+R1107</f>
        <v>867.51129899999978</v>
      </c>
      <c r="S118" s="181"/>
      <c r="T118" s="183">
        <f>T119+T191+T268+T389+T632+T667+T924+T1090+T1107</f>
        <v>90.966370000000012</v>
      </c>
      <c r="AR118" s="184" t="s">
        <v>26</v>
      </c>
      <c r="AT118" s="185" t="s">
        <v>70</v>
      </c>
      <c r="AU118" s="185" t="s">
        <v>71</v>
      </c>
      <c r="AY118" s="184" t="s">
        <v>144</v>
      </c>
      <c r="BK118" s="186">
        <f>BK119+BK191+BK268+BK389+BK632+BK667+BK924+BK1090+BK1107</f>
        <v>0</v>
      </c>
    </row>
    <row r="119" spans="1:65" s="12" customFormat="1" ht="22.8" customHeight="1">
      <c r="B119" s="173"/>
      <c r="C119" s="174"/>
      <c r="D119" s="175" t="s">
        <v>70</v>
      </c>
      <c r="E119" s="187" t="s">
        <v>26</v>
      </c>
      <c r="F119" s="187" t="s">
        <v>145</v>
      </c>
      <c r="G119" s="174"/>
      <c r="H119" s="174"/>
      <c r="I119" s="177"/>
      <c r="J119" s="188">
        <f>BK119</f>
        <v>0</v>
      </c>
      <c r="K119" s="174"/>
      <c r="L119" s="179"/>
      <c r="M119" s="180"/>
      <c r="N119" s="181"/>
      <c r="O119" s="181"/>
      <c r="P119" s="182">
        <f>SUM(P120:P190)</f>
        <v>0</v>
      </c>
      <c r="Q119" s="181"/>
      <c r="R119" s="182">
        <f>SUM(R120:R190)</f>
        <v>194.41458</v>
      </c>
      <c r="S119" s="181"/>
      <c r="T119" s="183">
        <f>SUM(T120:T190)</f>
        <v>65.512200000000007</v>
      </c>
      <c r="AR119" s="184" t="s">
        <v>26</v>
      </c>
      <c r="AT119" s="185" t="s">
        <v>70</v>
      </c>
      <c r="AU119" s="185" t="s">
        <v>26</v>
      </c>
      <c r="AY119" s="184" t="s">
        <v>144</v>
      </c>
      <c r="BK119" s="186">
        <f>SUM(BK120:BK190)</f>
        <v>0</v>
      </c>
    </row>
    <row r="120" spans="1:65" s="2" customFormat="1" ht="16.5" customHeight="1">
      <c r="A120" s="36"/>
      <c r="B120" s="37"/>
      <c r="C120" s="189" t="s">
        <v>26</v>
      </c>
      <c r="D120" s="189" t="s">
        <v>146</v>
      </c>
      <c r="E120" s="190" t="s">
        <v>147</v>
      </c>
      <c r="F120" s="191" t="s">
        <v>148</v>
      </c>
      <c r="G120" s="192" t="s">
        <v>149</v>
      </c>
      <c r="H120" s="193">
        <v>47.85</v>
      </c>
      <c r="I120" s="194"/>
      <c r="J120" s="193">
        <f>ROUND(I120*H120,2)</f>
        <v>0</v>
      </c>
      <c r="K120" s="191" t="s">
        <v>19</v>
      </c>
      <c r="L120" s="41"/>
      <c r="M120" s="195" t="s">
        <v>19</v>
      </c>
      <c r="N120" s="196" t="s">
        <v>42</v>
      </c>
      <c r="O120" s="66"/>
      <c r="P120" s="197">
        <f>O120*H120</f>
        <v>0</v>
      </c>
      <c r="Q120" s="197">
        <v>0</v>
      </c>
      <c r="R120" s="197">
        <f>Q120*H120</f>
        <v>0</v>
      </c>
      <c r="S120" s="197">
        <v>0.26</v>
      </c>
      <c r="T120" s="198">
        <f>S120*H120</f>
        <v>12.441000000000001</v>
      </c>
      <c r="U120" s="36"/>
      <c r="V120" s="36"/>
      <c r="W120" s="36"/>
      <c r="X120" s="36"/>
      <c r="Y120" s="36"/>
      <c r="Z120" s="36"/>
      <c r="AA120" s="36"/>
      <c r="AB120" s="36"/>
      <c r="AC120" s="36"/>
      <c r="AD120" s="36"/>
      <c r="AE120" s="36"/>
      <c r="AR120" s="199" t="s">
        <v>150</v>
      </c>
      <c r="AT120" s="199" t="s">
        <v>146</v>
      </c>
      <c r="AU120" s="199" t="s">
        <v>80</v>
      </c>
      <c r="AY120" s="19" t="s">
        <v>144</v>
      </c>
      <c r="BE120" s="200">
        <f>IF(N120="základní",J120,0)</f>
        <v>0</v>
      </c>
      <c r="BF120" s="200">
        <f>IF(N120="snížená",J120,0)</f>
        <v>0</v>
      </c>
      <c r="BG120" s="200">
        <f>IF(N120="zákl. přenesená",J120,0)</f>
        <v>0</v>
      </c>
      <c r="BH120" s="200">
        <f>IF(N120="sníž. přenesená",J120,0)</f>
        <v>0</v>
      </c>
      <c r="BI120" s="200">
        <f>IF(N120="nulová",J120,0)</f>
        <v>0</v>
      </c>
      <c r="BJ120" s="19" t="s">
        <v>26</v>
      </c>
      <c r="BK120" s="200">
        <f>ROUND(I120*H120,2)</f>
        <v>0</v>
      </c>
      <c r="BL120" s="19" t="s">
        <v>150</v>
      </c>
      <c r="BM120" s="199" t="s">
        <v>151</v>
      </c>
    </row>
    <row r="121" spans="1:65" s="2" customFormat="1" ht="10.199999999999999">
      <c r="A121" s="36"/>
      <c r="B121" s="37"/>
      <c r="C121" s="38"/>
      <c r="D121" s="201" t="s">
        <v>152</v>
      </c>
      <c r="E121" s="38"/>
      <c r="F121" s="202" t="s">
        <v>153</v>
      </c>
      <c r="G121" s="38"/>
      <c r="H121" s="38"/>
      <c r="I121" s="110"/>
      <c r="J121" s="38"/>
      <c r="K121" s="38"/>
      <c r="L121" s="41"/>
      <c r="M121" s="203"/>
      <c r="N121" s="204"/>
      <c r="O121" s="66"/>
      <c r="P121" s="66"/>
      <c r="Q121" s="66"/>
      <c r="R121" s="66"/>
      <c r="S121" s="66"/>
      <c r="T121" s="67"/>
      <c r="U121" s="36"/>
      <c r="V121" s="36"/>
      <c r="W121" s="36"/>
      <c r="X121" s="36"/>
      <c r="Y121" s="36"/>
      <c r="Z121" s="36"/>
      <c r="AA121" s="36"/>
      <c r="AB121" s="36"/>
      <c r="AC121" s="36"/>
      <c r="AD121" s="36"/>
      <c r="AE121" s="36"/>
      <c r="AT121" s="19" t="s">
        <v>152</v>
      </c>
      <c r="AU121" s="19" t="s">
        <v>80</v>
      </c>
    </row>
    <row r="122" spans="1:65" s="2" customFormat="1" ht="124.8">
      <c r="A122" s="36"/>
      <c r="B122" s="37"/>
      <c r="C122" s="38"/>
      <c r="D122" s="201" t="s">
        <v>154</v>
      </c>
      <c r="E122" s="38"/>
      <c r="F122" s="205" t="s">
        <v>155</v>
      </c>
      <c r="G122" s="38"/>
      <c r="H122" s="38"/>
      <c r="I122" s="110"/>
      <c r="J122" s="38"/>
      <c r="K122" s="38"/>
      <c r="L122" s="41"/>
      <c r="M122" s="203"/>
      <c r="N122" s="204"/>
      <c r="O122" s="66"/>
      <c r="P122" s="66"/>
      <c r="Q122" s="66"/>
      <c r="R122" s="66"/>
      <c r="S122" s="66"/>
      <c r="T122" s="67"/>
      <c r="U122" s="36"/>
      <c r="V122" s="36"/>
      <c r="W122" s="36"/>
      <c r="X122" s="36"/>
      <c r="Y122" s="36"/>
      <c r="Z122" s="36"/>
      <c r="AA122" s="36"/>
      <c r="AB122" s="36"/>
      <c r="AC122" s="36"/>
      <c r="AD122" s="36"/>
      <c r="AE122" s="36"/>
      <c r="AT122" s="19" t="s">
        <v>154</v>
      </c>
      <c r="AU122" s="19" t="s">
        <v>80</v>
      </c>
    </row>
    <row r="123" spans="1:65" s="13" customFormat="1" ht="10.199999999999999">
      <c r="B123" s="206"/>
      <c r="C123" s="207"/>
      <c r="D123" s="201" t="s">
        <v>156</v>
      </c>
      <c r="E123" s="208" t="s">
        <v>19</v>
      </c>
      <c r="F123" s="209" t="s">
        <v>157</v>
      </c>
      <c r="G123" s="207"/>
      <c r="H123" s="210">
        <v>47.85</v>
      </c>
      <c r="I123" s="211"/>
      <c r="J123" s="207"/>
      <c r="K123" s="207"/>
      <c r="L123" s="212"/>
      <c r="M123" s="213"/>
      <c r="N123" s="214"/>
      <c r="O123" s="214"/>
      <c r="P123" s="214"/>
      <c r="Q123" s="214"/>
      <c r="R123" s="214"/>
      <c r="S123" s="214"/>
      <c r="T123" s="215"/>
      <c r="AT123" s="216" t="s">
        <v>156</v>
      </c>
      <c r="AU123" s="216" t="s">
        <v>80</v>
      </c>
      <c r="AV123" s="13" t="s">
        <v>80</v>
      </c>
      <c r="AW123" s="13" t="s">
        <v>32</v>
      </c>
      <c r="AX123" s="13" t="s">
        <v>26</v>
      </c>
      <c r="AY123" s="216" t="s">
        <v>144</v>
      </c>
    </row>
    <row r="124" spans="1:65" s="2" customFormat="1" ht="16.5" customHeight="1">
      <c r="A124" s="36"/>
      <c r="B124" s="37"/>
      <c r="C124" s="189" t="s">
        <v>80</v>
      </c>
      <c r="D124" s="189" t="s">
        <v>146</v>
      </c>
      <c r="E124" s="190" t="s">
        <v>158</v>
      </c>
      <c r="F124" s="191" t="s">
        <v>159</v>
      </c>
      <c r="G124" s="192" t="s">
        <v>149</v>
      </c>
      <c r="H124" s="193">
        <v>48.6</v>
      </c>
      <c r="I124" s="194"/>
      <c r="J124" s="193">
        <f>ROUND(I124*H124,2)</f>
        <v>0</v>
      </c>
      <c r="K124" s="191" t="s">
        <v>160</v>
      </c>
      <c r="L124" s="41"/>
      <c r="M124" s="195" t="s">
        <v>19</v>
      </c>
      <c r="N124" s="196" t="s">
        <v>42</v>
      </c>
      <c r="O124" s="66"/>
      <c r="P124" s="197">
        <f>O124*H124</f>
        <v>0</v>
      </c>
      <c r="Q124" s="197">
        <v>0</v>
      </c>
      <c r="R124" s="197">
        <f>Q124*H124</f>
        <v>0</v>
      </c>
      <c r="S124" s="197">
        <v>0.57999999999999996</v>
      </c>
      <c r="T124" s="198">
        <f>S124*H124</f>
        <v>28.187999999999999</v>
      </c>
      <c r="U124" s="36"/>
      <c r="V124" s="36"/>
      <c r="W124" s="36"/>
      <c r="X124" s="36"/>
      <c r="Y124" s="36"/>
      <c r="Z124" s="36"/>
      <c r="AA124" s="36"/>
      <c r="AB124" s="36"/>
      <c r="AC124" s="36"/>
      <c r="AD124" s="36"/>
      <c r="AE124" s="36"/>
      <c r="AR124" s="199" t="s">
        <v>150</v>
      </c>
      <c r="AT124" s="199" t="s">
        <v>146</v>
      </c>
      <c r="AU124" s="199" t="s">
        <v>80</v>
      </c>
      <c r="AY124" s="19" t="s">
        <v>144</v>
      </c>
      <c r="BE124" s="200">
        <f>IF(N124="základní",J124,0)</f>
        <v>0</v>
      </c>
      <c r="BF124" s="200">
        <f>IF(N124="snížená",J124,0)</f>
        <v>0</v>
      </c>
      <c r="BG124" s="200">
        <f>IF(N124="zákl. přenesená",J124,0)</f>
        <v>0</v>
      </c>
      <c r="BH124" s="200">
        <f>IF(N124="sníž. přenesená",J124,0)</f>
        <v>0</v>
      </c>
      <c r="BI124" s="200">
        <f>IF(N124="nulová",J124,0)</f>
        <v>0</v>
      </c>
      <c r="BJ124" s="19" t="s">
        <v>26</v>
      </c>
      <c r="BK124" s="200">
        <f>ROUND(I124*H124,2)</f>
        <v>0</v>
      </c>
      <c r="BL124" s="19" t="s">
        <v>150</v>
      </c>
      <c r="BM124" s="199" t="s">
        <v>161</v>
      </c>
    </row>
    <row r="125" spans="1:65" s="2" customFormat="1" ht="19.2">
      <c r="A125" s="36"/>
      <c r="B125" s="37"/>
      <c r="C125" s="38"/>
      <c r="D125" s="201" t="s">
        <v>152</v>
      </c>
      <c r="E125" s="38"/>
      <c r="F125" s="202" t="s">
        <v>162</v>
      </c>
      <c r="G125" s="38"/>
      <c r="H125" s="38"/>
      <c r="I125" s="110"/>
      <c r="J125" s="38"/>
      <c r="K125" s="38"/>
      <c r="L125" s="41"/>
      <c r="M125" s="203"/>
      <c r="N125" s="204"/>
      <c r="O125" s="66"/>
      <c r="P125" s="66"/>
      <c r="Q125" s="66"/>
      <c r="R125" s="66"/>
      <c r="S125" s="66"/>
      <c r="T125" s="67"/>
      <c r="U125" s="36"/>
      <c r="V125" s="36"/>
      <c r="W125" s="36"/>
      <c r="X125" s="36"/>
      <c r="Y125" s="36"/>
      <c r="Z125" s="36"/>
      <c r="AA125" s="36"/>
      <c r="AB125" s="36"/>
      <c r="AC125" s="36"/>
      <c r="AD125" s="36"/>
      <c r="AE125" s="36"/>
      <c r="AT125" s="19" t="s">
        <v>152</v>
      </c>
      <c r="AU125" s="19" t="s">
        <v>80</v>
      </c>
    </row>
    <row r="126" spans="1:65" s="2" customFormat="1" ht="192">
      <c r="A126" s="36"/>
      <c r="B126" s="37"/>
      <c r="C126" s="38"/>
      <c r="D126" s="201" t="s">
        <v>154</v>
      </c>
      <c r="E126" s="38"/>
      <c r="F126" s="205" t="s">
        <v>163</v>
      </c>
      <c r="G126" s="38"/>
      <c r="H126" s="38"/>
      <c r="I126" s="110"/>
      <c r="J126" s="38"/>
      <c r="K126" s="38"/>
      <c r="L126" s="41"/>
      <c r="M126" s="203"/>
      <c r="N126" s="204"/>
      <c r="O126" s="66"/>
      <c r="P126" s="66"/>
      <c r="Q126" s="66"/>
      <c r="R126" s="66"/>
      <c r="S126" s="66"/>
      <c r="T126" s="67"/>
      <c r="U126" s="36"/>
      <c r="V126" s="36"/>
      <c r="W126" s="36"/>
      <c r="X126" s="36"/>
      <c r="Y126" s="36"/>
      <c r="Z126" s="36"/>
      <c r="AA126" s="36"/>
      <c r="AB126" s="36"/>
      <c r="AC126" s="36"/>
      <c r="AD126" s="36"/>
      <c r="AE126" s="36"/>
      <c r="AT126" s="19" t="s">
        <v>154</v>
      </c>
      <c r="AU126" s="19" t="s">
        <v>80</v>
      </c>
    </row>
    <row r="127" spans="1:65" s="13" customFormat="1" ht="10.199999999999999">
      <c r="B127" s="206"/>
      <c r="C127" s="207"/>
      <c r="D127" s="201" t="s">
        <v>156</v>
      </c>
      <c r="E127" s="208" t="s">
        <v>19</v>
      </c>
      <c r="F127" s="209" t="s">
        <v>164</v>
      </c>
      <c r="G127" s="207"/>
      <c r="H127" s="210">
        <v>48.6</v>
      </c>
      <c r="I127" s="211"/>
      <c r="J127" s="207"/>
      <c r="K127" s="207"/>
      <c r="L127" s="212"/>
      <c r="M127" s="213"/>
      <c r="N127" s="214"/>
      <c r="O127" s="214"/>
      <c r="P127" s="214"/>
      <c r="Q127" s="214"/>
      <c r="R127" s="214"/>
      <c r="S127" s="214"/>
      <c r="T127" s="215"/>
      <c r="AT127" s="216" t="s">
        <v>156</v>
      </c>
      <c r="AU127" s="216" t="s">
        <v>80</v>
      </c>
      <c r="AV127" s="13" t="s">
        <v>80</v>
      </c>
      <c r="AW127" s="13" t="s">
        <v>32</v>
      </c>
      <c r="AX127" s="13" t="s">
        <v>26</v>
      </c>
      <c r="AY127" s="216" t="s">
        <v>144</v>
      </c>
    </row>
    <row r="128" spans="1:65" s="2" customFormat="1" ht="16.5" customHeight="1">
      <c r="A128" s="36"/>
      <c r="B128" s="37"/>
      <c r="C128" s="189" t="s">
        <v>165</v>
      </c>
      <c r="D128" s="189" t="s">
        <v>146</v>
      </c>
      <c r="E128" s="190" t="s">
        <v>166</v>
      </c>
      <c r="F128" s="191" t="s">
        <v>167</v>
      </c>
      <c r="G128" s="192" t="s">
        <v>149</v>
      </c>
      <c r="H128" s="193">
        <v>48.6</v>
      </c>
      <c r="I128" s="194"/>
      <c r="J128" s="193">
        <f>ROUND(I128*H128,2)</f>
        <v>0</v>
      </c>
      <c r="K128" s="191" t="s">
        <v>160</v>
      </c>
      <c r="L128" s="41"/>
      <c r="M128" s="195" t="s">
        <v>19</v>
      </c>
      <c r="N128" s="196" t="s">
        <v>42</v>
      </c>
      <c r="O128" s="66"/>
      <c r="P128" s="197">
        <f>O128*H128</f>
        <v>0</v>
      </c>
      <c r="Q128" s="197">
        <v>2.9999999999999997E-4</v>
      </c>
      <c r="R128" s="197">
        <f>Q128*H128</f>
        <v>1.4579999999999999E-2</v>
      </c>
      <c r="S128" s="197">
        <v>0.51200000000000001</v>
      </c>
      <c r="T128" s="198">
        <f>S128*H128</f>
        <v>24.883200000000002</v>
      </c>
      <c r="U128" s="36"/>
      <c r="V128" s="36"/>
      <c r="W128" s="36"/>
      <c r="X128" s="36"/>
      <c r="Y128" s="36"/>
      <c r="Z128" s="36"/>
      <c r="AA128" s="36"/>
      <c r="AB128" s="36"/>
      <c r="AC128" s="36"/>
      <c r="AD128" s="36"/>
      <c r="AE128" s="36"/>
      <c r="AR128" s="199" t="s">
        <v>150</v>
      </c>
      <c r="AT128" s="199" t="s">
        <v>146</v>
      </c>
      <c r="AU128" s="199" t="s">
        <v>80</v>
      </c>
      <c r="AY128" s="19" t="s">
        <v>144</v>
      </c>
      <c r="BE128" s="200">
        <f>IF(N128="základní",J128,0)</f>
        <v>0</v>
      </c>
      <c r="BF128" s="200">
        <f>IF(N128="snížená",J128,0)</f>
        <v>0</v>
      </c>
      <c r="BG128" s="200">
        <f>IF(N128="zákl. přenesená",J128,0)</f>
        <v>0</v>
      </c>
      <c r="BH128" s="200">
        <f>IF(N128="sníž. přenesená",J128,0)</f>
        <v>0</v>
      </c>
      <c r="BI128" s="200">
        <f>IF(N128="nulová",J128,0)</f>
        <v>0</v>
      </c>
      <c r="BJ128" s="19" t="s">
        <v>26</v>
      </c>
      <c r="BK128" s="200">
        <f>ROUND(I128*H128,2)</f>
        <v>0</v>
      </c>
      <c r="BL128" s="19" t="s">
        <v>150</v>
      </c>
      <c r="BM128" s="199" t="s">
        <v>168</v>
      </c>
    </row>
    <row r="129" spans="1:65" s="2" customFormat="1" ht="19.2">
      <c r="A129" s="36"/>
      <c r="B129" s="37"/>
      <c r="C129" s="38"/>
      <c r="D129" s="201" t="s">
        <v>152</v>
      </c>
      <c r="E129" s="38"/>
      <c r="F129" s="202" t="s">
        <v>169</v>
      </c>
      <c r="G129" s="38"/>
      <c r="H129" s="38"/>
      <c r="I129" s="110"/>
      <c r="J129" s="38"/>
      <c r="K129" s="38"/>
      <c r="L129" s="41"/>
      <c r="M129" s="203"/>
      <c r="N129" s="204"/>
      <c r="O129" s="66"/>
      <c r="P129" s="66"/>
      <c r="Q129" s="66"/>
      <c r="R129" s="66"/>
      <c r="S129" s="66"/>
      <c r="T129" s="67"/>
      <c r="U129" s="36"/>
      <c r="V129" s="36"/>
      <c r="W129" s="36"/>
      <c r="X129" s="36"/>
      <c r="Y129" s="36"/>
      <c r="Z129" s="36"/>
      <c r="AA129" s="36"/>
      <c r="AB129" s="36"/>
      <c r="AC129" s="36"/>
      <c r="AD129" s="36"/>
      <c r="AE129" s="36"/>
      <c r="AT129" s="19" t="s">
        <v>152</v>
      </c>
      <c r="AU129" s="19" t="s">
        <v>80</v>
      </c>
    </row>
    <row r="130" spans="1:65" s="2" customFormat="1" ht="201.6">
      <c r="A130" s="36"/>
      <c r="B130" s="37"/>
      <c r="C130" s="38"/>
      <c r="D130" s="201" t="s">
        <v>154</v>
      </c>
      <c r="E130" s="38"/>
      <c r="F130" s="205" t="s">
        <v>170</v>
      </c>
      <c r="G130" s="38"/>
      <c r="H130" s="38"/>
      <c r="I130" s="110"/>
      <c r="J130" s="38"/>
      <c r="K130" s="38"/>
      <c r="L130" s="41"/>
      <c r="M130" s="203"/>
      <c r="N130" s="204"/>
      <c r="O130" s="66"/>
      <c r="P130" s="66"/>
      <c r="Q130" s="66"/>
      <c r="R130" s="66"/>
      <c r="S130" s="66"/>
      <c r="T130" s="67"/>
      <c r="U130" s="36"/>
      <c r="V130" s="36"/>
      <c r="W130" s="36"/>
      <c r="X130" s="36"/>
      <c r="Y130" s="36"/>
      <c r="Z130" s="36"/>
      <c r="AA130" s="36"/>
      <c r="AB130" s="36"/>
      <c r="AC130" s="36"/>
      <c r="AD130" s="36"/>
      <c r="AE130" s="36"/>
      <c r="AT130" s="19" t="s">
        <v>154</v>
      </c>
      <c r="AU130" s="19" t="s">
        <v>80</v>
      </c>
    </row>
    <row r="131" spans="1:65" s="13" customFormat="1" ht="10.199999999999999">
      <c r="B131" s="206"/>
      <c r="C131" s="207"/>
      <c r="D131" s="201" t="s">
        <v>156</v>
      </c>
      <c r="E131" s="208" t="s">
        <v>19</v>
      </c>
      <c r="F131" s="209" t="s">
        <v>164</v>
      </c>
      <c r="G131" s="207"/>
      <c r="H131" s="210">
        <v>48.6</v>
      </c>
      <c r="I131" s="211"/>
      <c r="J131" s="207"/>
      <c r="K131" s="207"/>
      <c r="L131" s="212"/>
      <c r="M131" s="213"/>
      <c r="N131" s="214"/>
      <c r="O131" s="214"/>
      <c r="P131" s="214"/>
      <c r="Q131" s="214"/>
      <c r="R131" s="214"/>
      <c r="S131" s="214"/>
      <c r="T131" s="215"/>
      <c r="AT131" s="216" t="s">
        <v>156</v>
      </c>
      <c r="AU131" s="216" t="s">
        <v>80</v>
      </c>
      <c r="AV131" s="13" t="s">
        <v>80</v>
      </c>
      <c r="AW131" s="13" t="s">
        <v>32</v>
      </c>
      <c r="AX131" s="13" t="s">
        <v>26</v>
      </c>
      <c r="AY131" s="216" t="s">
        <v>144</v>
      </c>
    </row>
    <row r="132" spans="1:65" s="2" customFormat="1" ht="16.5" customHeight="1">
      <c r="A132" s="36"/>
      <c r="B132" s="37"/>
      <c r="C132" s="189" t="s">
        <v>150</v>
      </c>
      <c r="D132" s="189" t="s">
        <v>146</v>
      </c>
      <c r="E132" s="190" t="s">
        <v>171</v>
      </c>
      <c r="F132" s="191" t="s">
        <v>172</v>
      </c>
      <c r="G132" s="192" t="s">
        <v>173</v>
      </c>
      <c r="H132" s="193">
        <v>7.18</v>
      </c>
      <c r="I132" s="194"/>
      <c r="J132" s="193">
        <f>ROUND(I132*H132,2)</f>
        <v>0</v>
      </c>
      <c r="K132" s="191" t="s">
        <v>160</v>
      </c>
      <c r="L132" s="41"/>
      <c r="M132" s="195" t="s">
        <v>19</v>
      </c>
      <c r="N132" s="196" t="s">
        <v>42</v>
      </c>
      <c r="O132" s="66"/>
      <c r="P132" s="197">
        <f>O132*H132</f>
        <v>0</v>
      </c>
      <c r="Q132" s="197">
        <v>0</v>
      </c>
      <c r="R132" s="197">
        <f>Q132*H132</f>
        <v>0</v>
      </c>
      <c r="S132" s="197">
        <v>0</v>
      </c>
      <c r="T132" s="198">
        <f>S132*H132</f>
        <v>0</v>
      </c>
      <c r="U132" s="36"/>
      <c r="V132" s="36"/>
      <c r="W132" s="36"/>
      <c r="X132" s="36"/>
      <c r="Y132" s="36"/>
      <c r="Z132" s="36"/>
      <c r="AA132" s="36"/>
      <c r="AB132" s="36"/>
      <c r="AC132" s="36"/>
      <c r="AD132" s="36"/>
      <c r="AE132" s="36"/>
      <c r="AR132" s="199" t="s">
        <v>150</v>
      </c>
      <c r="AT132" s="199" t="s">
        <v>146</v>
      </c>
      <c r="AU132" s="199" t="s">
        <v>80</v>
      </c>
      <c r="AY132" s="19" t="s">
        <v>144</v>
      </c>
      <c r="BE132" s="200">
        <f>IF(N132="základní",J132,0)</f>
        <v>0</v>
      </c>
      <c r="BF132" s="200">
        <f>IF(N132="snížená",J132,0)</f>
        <v>0</v>
      </c>
      <c r="BG132" s="200">
        <f>IF(N132="zákl. přenesená",J132,0)</f>
        <v>0</v>
      </c>
      <c r="BH132" s="200">
        <f>IF(N132="sníž. přenesená",J132,0)</f>
        <v>0</v>
      </c>
      <c r="BI132" s="200">
        <f>IF(N132="nulová",J132,0)</f>
        <v>0</v>
      </c>
      <c r="BJ132" s="19" t="s">
        <v>26</v>
      </c>
      <c r="BK132" s="200">
        <f>ROUND(I132*H132,2)</f>
        <v>0</v>
      </c>
      <c r="BL132" s="19" t="s">
        <v>150</v>
      </c>
      <c r="BM132" s="199" t="s">
        <v>174</v>
      </c>
    </row>
    <row r="133" spans="1:65" s="2" customFormat="1" ht="10.199999999999999">
      <c r="A133" s="36"/>
      <c r="B133" s="37"/>
      <c r="C133" s="38"/>
      <c r="D133" s="201" t="s">
        <v>152</v>
      </c>
      <c r="E133" s="38"/>
      <c r="F133" s="202" t="s">
        <v>175</v>
      </c>
      <c r="G133" s="38"/>
      <c r="H133" s="38"/>
      <c r="I133" s="110"/>
      <c r="J133" s="38"/>
      <c r="K133" s="38"/>
      <c r="L133" s="41"/>
      <c r="M133" s="203"/>
      <c r="N133" s="204"/>
      <c r="O133" s="66"/>
      <c r="P133" s="66"/>
      <c r="Q133" s="66"/>
      <c r="R133" s="66"/>
      <c r="S133" s="66"/>
      <c r="T133" s="67"/>
      <c r="U133" s="36"/>
      <c r="V133" s="36"/>
      <c r="W133" s="36"/>
      <c r="X133" s="36"/>
      <c r="Y133" s="36"/>
      <c r="Z133" s="36"/>
      <c r="AA133" s="36"/>
      <c r="AB133" s="36"/>
      <c r="AC133" s="36"/>
      <c r="AD133" s="36"/>
      <c r="AE133" s="36"/>
      <c r="AT133" s="19" t="s">
        <v>152</v>
      </c>
      <c r="AU133" s="19" t="s">
        <v>80</v>
      </c>
    </row>
    <row r="134" spans="1:65" s="2" customFormat="1" ht="38.4">
      <c r="A134" s="36"/>
      <c r="B134" s="37"/>
      <c r="C134" s="38"/>
      <c r="D134" s="201" t="s">
        <v>154</v>
      </c>
      <c r="E134" s="38"/>
      <c r="F134" s="205" t="s">
        <v>176</v>
      </c>
      <c r="G134" s="38"/>
      <c r="H134" s="38"/>
      <c r="I134" s="110"/>
      <c r="J134" s="38"/>
      <c r="K134" s="38"/>
      <c r="L134" s="41"/>
      <c r="M134" s="203"/>
      <c r="N134" s="204"/>
      <c r="O134" s="66"/>
      <c r="P134" s="66"/>
      <c r="Q134" s="66"/>
      <c r="R134" s="66"/>
      <c r="S134" s="66"/>
      <c r="T134" s="67"/>
      <c r="U134" s="36"/>
      <c r="V134" s="36"/>
      <c r="W134" s="36"/>
      <c r="X134" s="36"/>
      <c r="Y134" s="36"/>
      <c r="Z134" s="36"/>
      <c r="AA134" s="36"/>
      <c r="AB134" s="36"/>
      <c r="AC134" s="36"/>
      <c r="AD134" s="36"/>
      <c r="AE134" s="36"/>
      <c r="AT134" s="19" t="s">
        <v>154</v>
      </c>
      <c r="AU134" s="19" t="s">
        <v>80</v>
      </c>
    </row>
    <row r="135" spans="1:65" s="13" customFormat="1" ht="10.199999999999999">
      <c r="B135" s="206"/>
      <c r="C135" s="207"/>
      <c r="D135" s="201" t="s">
        <v>156</v>
      </c>
      <c r="E135" s="208" t="s">
        <v>19</v>
      </c>
      <c r="F135" s="209" t="s">
        <v>177</v>
      </c>
      <c r="G135" s="207"/>
      <c r="H135" s="210">
        <v>7.18</v>
      </c>
      <c r="I135" s="211"/>
      <c r="J135" s="207"/>
      <c r="K135" s="207"/>
      <c r="L135" s="212"/>
      <c r="M135" s="213"/>
      <c r="N135" s="214"/>
      <c r="O135" s="214"/>
      <c r="P135" s="214"/>
      <c r="Q135" s="214"/>
      <c r="R135" s="214"/>
      <c r="S135" s="214"/>
      <c r="T135" s="215"/>
      <c r="AT135" s="216" t="s">
        <v>156</v>
      </c>
      <c r="AU135" s="216" t="s">
        <v>80</v>
      </c>
      <c r="AV135" s="13" t="s">
        <v>80</v>
      </c>
      <c r="AW135" s="13" t="s">
        <v>32</v>
      </c>
      <c r="AX135" s="13" t="s">
        <v>26</v>
      </c>
      <c r="AY135" s="216" t="s">
        <v>144</v>
      </c>
    </row>
    <row r="136" spans="1:65" s="2" customFormat="1" ht="16.5" customHeight="1">
      <c r="A136" s="36"/>
      <c r="B136" s="37"/>
      <c r="C136" s="189" t="s">
        <v>178</v>
      </c>
      <c r="D136" s="189" t="s">
        <v>146</v>
      </c>
      <c r="E136" s="190" t="s">
        <v>179</v>
      </c>
      <c r="F136" s="191" t="s">
        <v>180</v>
      </c>
      <c r="G136" s="192" t="s">
        <v>173</v>
      </c>
      <c r="H136" s="193">
        <v>244.06</v>
      </c>
      <c r="I136" s="194"/>
      <c r="J136" s="193">
        <f>ROUND(I136*H136,2)</f>
        <v>0</v>
      </c>
      <c r="K136" s="191" t="s">
        <v>160</v>
      </c>
      <c r="L136" s="41"/>
      <c r="M136" s="195" t="s">
        <v>19</v>
      </c>
      <c r="N136" s="196" t="s">
        <v>42</v>
      </c>
      <c r="O136" s="66"/>
      <c r="P136" s="197">
        <f>O136*H136</f>
        <v>0</v>
      </c>
      <c r="Q136" s="197">
        <v>0</v>
      </c>
      <c r="R136" s="197">
        <f>Q136*H136</f>
        <v>0</v>
      </c>
      <c r="S136" s="197">
        <v>0</v>
      </c>
      <c r="T136" s="198">
        <f>S136*H136</f>
        <v>0</v>
      </c>
      <c r="U136" s="36"/>
      <c r="V136" s="36"/>
      <c r="W136" s="36"/>
      <c r="X136" s="36"/>
      <c r="Y136" s="36"/>
      <c r="Z136" s="36"/>
      <c r="AA136" s="36"/>
      <c r="AB136" s="36"/>
      <c r="AC136" s="36"/>
      <c r="AD136" s="36"/>
      <c r="AE136" s="36"/>
      <c r="AR136" s="199" t="s">
        <v>150</v>
      </c>
      <c r="AT136" s="199" t="s">
        <v>146</v>
      </c>
      <c r="AU136" s="199" t="s">
        <v>80</v>
      </c>
      <c r="AY136" s="19" t="s">
        <v>144</v>
      </c>
      <c r="BE136" s="200">
        <f>IF(N136="základní",J136,0)</f>
        <v>0</v>
      </c>
      <c r="BF136" s="200">
        <f>IF(N136="snížená",J136,0)</f>
        <v>0</v>
      </c>
      <c r="BG136" s="200">
        <f>IF(N136="zákl. přenesená",J136,0)</f>
        <v>0</v>
      </c>
      <c r="BH136" s="200">
        <f>IF(N136="sníž. přenesená",J136,0)</f>
        <v>0</v>
      </c>
      <c r="BI136" s="200">
        <f>IF(N136="nulová",J136,0)</f>
        <v>0</v>
      </c>
      <c r="BJ136" s="19" t="s">
        <v>26</v>
      </c>
      <c r="BK136" s="200">
        <f>ROUND(I136*H136,2)</f>
        <v>0</v>
      </c>
      <c r="BL136" s="19" t="s">
        <v>150</v>
      </c>
      <c r="BM136" s="199" t="s">
        <v>181</v>
      </c>
    </row>
    <row r="137" spans="1:65" s="2" customFormat="1" ht="10.199999999999999">
      <c r="A137" s="36"/>
      <c r="B137" s="37"/>
      <c r="C137" s="38"/>
      <c r="D137" s="201" t="s">
        <v>152</v>
      </c>
      <c r="E137" s="38"/>
      <c r="F137" s="202" t="s">
        <v>182</v>
      </c>
      <c r="G137" s="38"/>
      <c r="H137" s="38"/>
      <c r="I137" s="110"/>
      <c r="J137" s="38"/>
      <c r="K137" s="38"/>
      <c r="L137" s="41"/>
      <c r="M137" s="203"/>
      <c r="N137" s="204"/>
      <c r="O137" s="66"/>
      <c r="P137" s="66"/>
      <c r="Q137" s="66"/>
      <c r="R137" s="66"/>
      <c r="S137" s="66"/>
      <c r="T137" s="67"/>
      <c r="U137" s="36"/>
      <c r="V137" s="36"/>
      <c r="W137" s="36"/>
      <c r="X137" s="36"/>
      <c r="Y137" s="36"/>
      <c r="Z137" s="36"/>
      <c r="AA137" s="36"/>
      <c r="AB137" s="36"/>
      <c r="AC137" s="36"/>
      <c r="AD137" s="36"/>
      <c r="AE137" s="36"/>
      <c r="AT137" s="19" t="s">
        <v>152</v>
      </c>
      <c r="AU137" s="19" t="s">
        <v>80</v>
      </c>
    </row>
    <row r="138" spans="1:65" s="2" customFormat="1" ht="28.8">
      <c r="A138" s="36"/>
      <c r="B138" s="37"/>
      <c r="C138" s="38"/>
      <c r="D138" s="201" t="s">
        <v>154</v>
      </c>
      <c r="E138" s="38"/>
      <c r="F138" s="205" t="s">
        <v>183</v>
      </c>
      <c r="G138" s="38"/>
      <c r="H138" s="38"/>
      <c r="I138" s="110"/>
      <c r="J138" s="38"/>
      <c r="K138" s="38"/>
      <c r="L138" s="41"/>
      <c r="M138" s="203"/>
      <c r="N138" s="204"/>
      <c r="O138" s="66"/>
      <c r="P138" s="66"/>
      <c r="Q138" s="66"/>
      <c r="R138" s="66"/>
      <c r="S138" s="66"/>
      <c r="T138" s="67"/>
      <c r="U138" s="36"/>
      <c r="V138" s="36"/>
      <c r="W138" s="36"/>
      <c r="X138" s="36"/>
      <c r="Y138" s="36"/>
      <c r="Z138" s="36"/>
      <c r="AA138" s="36"/>
      <c r="AB138" s="36"/>
      <c r="AC138" s="36"/>
      <c r="AD138" s="36"/>
      <c r="AE138" s="36"/>
      <c r="AT138" s="19" t="s">
        <v>154</v>
      </c>
      <c r="AU138" s="19" t="s">
        <v>80</v>
      </c>
    </row>
    <row r="139" spans="1:65" s="14" customFormat="1" ht="10.199999999999999">
      <c r="B139" s="217"/>
      <c r="C139" s="218"/>
      <c r="D139" s="201" t="s">
        <v>156</v>
      </c>
      <c r="E139" s="219" t="s">
        <v>19</v>
      </c>
      <c r="F139" s="220" t="s">
        <v>184</v>
      </c>
      <c r="G139" s="218"/>
      <c r="H139" s="219" t="s">
        <v>19</v>
      </c>
      <c r="I139" s="221"/>
      <c r="J139" s="218"/>
      <c r="K139" s="218"/>
      <c r="L139" s="222"/>
      <c r="M139" s="223"/>
      <c r="N139" s="224"/>
      <c r="O139" s="224"/>
      <c r="P139" s="224"/>
      <c r="Q139" s="224"/>
      <c r="R139" s="224"/>
      <c r="S139" s="224"/>
      <c r="T139" s="225"/>
      <c r="AT139" s="226" t="s">
        <v>156</v>
      </c>
      <c r="AU139" s="226" t="s">
        <v>80</v>
      </c>
      <c r="AV139" s="14" t="s">
        <v>26</v>
      </c>
      <c r="AW139" s="14" t="s">
        <v>32</v>
      </c>
      <c r="AX139" s="14" t="s">
        <v>71</v>
      </c>
      <c r="AY139" s="226" t="s">
        <v>144</v>
      </c>
    </row>
    <row r="140" spans="1:65" s="13" customFormat="1" ht="10.199999999999999">
      <c r="B140" s="206"/>
      <c r="C140" s="207"/>
      <c r="D140" s="201" t="s">
        <v>156</v>
      </c>
      <c r="E140" s="208" t="s">
        <v>19</v>
      </c>
      <c r="F140" s="209" t="s">
        <v>185</v>
      </c>
      <c r="G140" s="207"/>
      <c r="H140" s="210">
        <v>85.79</v>
      </c>
      <c r="I140" s="211"/>
      <c r="J140" s="207"/>
      <c r="K140" s="207"/>
      <c r="L140" s="212"/>
      <c r="M140" s="213"/>
      <c r="N140" s="214"/>
      <c r="O140" s="214"/>
      <c r="P140" s="214"/>
      <c r="Q140" s="214"/>
      <c r="R140" s="214"/>
      <c r="S140" s="214"/>
      <c r="T140" s="215"/>
      <c r="AT140" s="216" t="s">
        <v>156</v>
      </c>
      <c r="AU140" s="216" t="s">
        <v>80</v>
      </c>
      <c r="AV140" s="13" t="s">
        <v>80</v>
      </c>
      <c r="AW140" s="13" t="s">
        <v>32</v>
      </c>
      <c r="AX140" s="13" t="s">
        <v>71</v>
      </c>
      <c r="AY140" s="216" t="s">
        <v>144</v>
      </c>
    </row>
    <row r="141" spans="1:65" s="13" customFormat="1" ht="10.199999999999999">
      <c r="B141" s="206"/>
      <c r="C141" s="207"/>
      <c r="D141" s="201" t="s">
        <v>156</v>
      </c>
      <c r="E141" s="208" t="s">
        <v>19</v>
      </c>
      <c r="F141" s="209" t="s">
        <v>186</v>
      </c>
      <c r="G141" s="207"/>
      <c r="H141" s="210">
        <v>59.98</v>
      </c>
      <c r="I141" s="211"/>
      <c r="J141" s="207"/>
      <c r="K141" s="207"/>
      <c r="L141" s="212"/>
      <c r="M141" s="213"/>
      <c r="N141" s="214"/>
      <c r="O141" s="214"/>
      <c r="P141" s="214"/>
      <c r="Q141" s="214"/>
      <c r="R141" s="214"/>
      <c r="S141" s="214"/>
      <c r="T141" s="215"/>
      <c r="AT141" s="216" t="s">
        <v>156</v>
      </c>
      <c r="AU141" s="216" t="s">
        <v>80</v>
      </c>
      <c r="AV141" s="13" t="s">
        <v>80</v>
      </c>
      <c r="AW141" s="13" t="s">
        <v>32</v>
      </c>
      <c r="AX141" s="13" t="s">
        <v>71</v>
      </c>
      <c r="AY141" s="216" t="s">
        <v>144</v>
      </c>
    </row>
    <row r="142" spans="1:65" s="13" customFormat="1" ht="10.199999999999999">
      <c r="B142" s="206"/>
      <c r="C142" s="207"/>
      <c r="D142" s="201" t="s">
        <v>156</v>
      </c>
      <c r="E142" s="208" t="s">
        <v>19</v>
      </c>
      <c r="F142" s="209" t="s">
        <v>187</v>
      </c>
      <c r="G142" s="207"/>
      <c r="H142" s="210">
        <v>1.0900000000000001</v>
      </c>
      <c r="I142" s="211"/>
      <c r="J142" s="207"/>
      <c r="K142" s="207"/>
      <c r="L142" s="212"/>
      <c r="M142" s="213"/>
      <c r="N142" s="214"/>
      <c r="O142" s="214"/>
      <c r="P142" s="214"/>
      <c r="Q142" s="214"/>
      <c r="R142" s="214"/>
      <c r="S142" s="214"/>
      <c r="T142" s="215"/>
      <c r="AT142" s="216" t="s">
        <v>156</v>
      </c>
      <c r="AU142" s="216" t="s">
        <v>80</v>
      </c>
      <c r="AV142" s="13" t="s">
        <v>80</v>
      </c>
      <c r="AW142" s="13" t="s">
        <v>32</v>
      </c>
      <c r="AX142" s="13" t="s">
        <v>71</v>
      </c>
      <c r="AY142" s="216" t="s">
        <v>144</v>
      </c>
    </row>
    <row r="143" spans="1:65" s="14" customFormat="1" ht="10.199999999999999">
      <c r="B143" s="217"/>
      <c r="C143" s="218"/>
      <c r="D143" s="201" t="s">
        <v>156</v>
      </c>
      <c r="E143" s="219" t="s">
        <v>19</v>
      </c>
      <c r="F143" s="220" t="s">
        <v>188</v>
      </c>
      <c r="G143" s="218"/>
      <c r="H143" s="219" t="s">
        <v>19</v>
      </c>
      <c r="I143" s="221"/>
      <c r="J143" s="218"/>
      <c r="K143" s="218"/>
      <c r="L143" s="222"/>
      <c r="M143" s="223"/>
      <c r="N143" s="224"/>
      <c r="O143" s="224"/>
      <c r="P143" s="224"/>
      <c r="Q143" s="224"/>
      <c r="R143" s="224"/>
      <c r="S143" s="224"/>
      <c r="T143" s="225"/>
      <c r="AT143" s="226" t="s">
        <v>156</v>
      </c>
      <c r="AU143" s="226" t="s">
        <v>80</v>
      </c>
      <c r="AV143" s="14" t="s">
        <v>26</v>
      </c>
      <c r="AW143" s="14" t="s">
        <v>32</v>
      </c>
      <c r="AX143" s="14" t="s">
        <v>71</v>
      </c>
      <c r="AY143" s="226" t="s">
        <v>144</v>
      </c>
    </row>
    <row r="144" spans="1:65" s="14" customFormat="1" ht="10.199999999999999">
      <c r="B144" s="217"/>
      <c r="C144" s="218"/>
      <c r="D144" s="201" t="s">
        <v>156</v>
      </c>
      <c r="E144" s="219" t="s">
        <v>19</v>
      </c>
      <c r="F144" s="220" t="s">
        <v>189</v>
      </c>
      <c r="G144" s="218"/>
      <c r="H144" s="219" t="s">
        <v>19</v>
      </c>
      <c r="I144" s="221"/>
      <c r="J144" s="218"/>
      <c r="K144" s="218"/>
      <c r="L144" s="222"/>
      <c r="M144" s="223"/>
      <c r="N144" s="224"/>
      <c r="O144" s="224"/>
      <c r="P144" s="224"/>
      <c r="Q144" s="224"/>
      <c r="R144" s="224"/>
      <c r="S144" s="224"/>
      <c r="T144" s="225"/>
      <c r="AT144" s="226" t="s">
        <v>156</v>
      </c>
      <c r="AU144" s="226" t="s">
        <v>80</v>
      </c>
      <c r="AV144" s="14" t="s">
        <v>26</v>
      </c>
      <c r="AW144" s="14" t="s">
        <v>32</v>
      </c>
      <c r="AX144" s="14" t="s">
        <v>71</v>
      </c>
      <c r="AY144" s="226" t="s">
        <v>144</v>
      </c>
    </row>
    <row r="145" spans="1:65" s="13" customFormat="1" ht="10.199999999999999">
      <c r="B145" s="206"/>
      <c r="C145" s="207"/>
      <c r="D145" s="201" t="s">
        <v>156</v>
      </c>
      <c r="E145" s="208" t="s">
        <v>19</v>
      </c>
      <c r="F145" s="209" t="s">
        <v>190</v>
      </c>
      <c r="G145" s="207"/>
      <c r="H145" s="210">
        <v>97.2</v>
      </c>
      <c r="I145" s="211"/>
      <c r="J145" s="207"/>
      <c r="K145" s="207"/>
      <c r="L145" s="212"/>
      <c r="M145" s="213"/>
      <c r="N145" s="214"/>
      <c r="O145" s="214"/>
      <c r="P145" s="214"/>
      <c r="Q145" s="214"/>
      <c r="R145" s="214"/>
      <c r="S145" s="214"/>
      <c r="T145" s="215"/>
      <c r="AT145" s="216" t="s">
        <v>156</v>
      </c>
      <c r="AU145" s="216" t="s">
        <v>80</v>
      </c>
      <c r="AV145" s="13" t="s">
        <v>80</v>
      </c>
      <c r="AW145" s="13" t="s">
        <v>32</v>
      </c>
      <c r="AX145" s="13" t="s">
        <v>71</v>
      </c>
      <c r="AY145" s="216" t="s">
        <v>144</v>
      </c>
    </row>
    <row r="146" spans="1:65" s="15" customFormat="1" ht="10.199999999999999">
      <c r="B146" s="227"/>
      <c r="C146" s="228"/>
      <c r="D146" s="201" t="s">
        <v>156</v>
      </c>
      <c r="E146" s="229" t="s">
        <v>19</v>
      </c>
      <c r="F146" s="230" t="s">
        <v>191</v>
      </c>
      <c r="G146" s="228"/>
      <c r="H146" s="231">
        <v>244.06</v>
      </c>
      <c r="I146" s="232"/>
      <c r="J146" s="228"/>
      <c r="K146" s="228"/>
      <c r="L146" s="233"/>
      <c r="M146" s="234"/>
      <c r="N146" s="235"/>
      <c r="O146" s="235"/>
      <c r="P146" s="235"/>
      <c r="Q146" s="235"/>
      <c r="R146" s="235"/>
      <c r="S146" s="235"/>
      <c r="T146" s="236"/>
      <c r="AT146" s="237" t="s">
        <v>156</v>
      </c>
      <c r="AU146" s="237" t="s">
        <v>80</v>
      </c>
      <c r="AV146" s="15" t="s">
        <v>150</v>
      </c>
      <c r="AW146" s="15" t="s">
        <v>32</v>
      </c>
      <c r="AX146" s="15" t="s">
        <v>26</v>
      </c>
      <c r="AY146" s="237" t="s">
        <v>144</v>
      </c>
    </row>
    <row r="147" spans="1:65" s="2" customFormat="1" ht="16.5" customHeight="1">
      <c r="A147" s="36"/>
      <c r="B147" s="37"/>
      <c r="C147" s="189" t="s">
        <v>192</v>
      </c>
      <c r="D147" s="189" t="s">
        <v>146</v>
      </c>
      <c r="E147" s="190" t="s">
        <v>193</v>
      </c>
      <c r="F147" s="191" t="s">
        <v>194</v>
      </c>
      <c r="G147" s="192" t="s">
        <v>173</v>
      </c>
      <c r="H147" s="193">
        <v>31.28</v>
      </c>
      <c r="I147" s="194"/>
      <c r="J147" s="193">
        <f>ROUND(I147*H147,2)</f>
        <v>0</v>
      </c>
      <c r="K147" s="191" t="s">
        <v>160</v>
      </c>
      <c r="L147" s="41"/>
      <c r="M147" s="195" t="s">
        <v>19</v>
      </c>
      <c r="N147" s="196" t="s">
        <v>42</v>
      </c>
      <c r="O147" s="66"/>
      <c r="P147" s="197">
        <f>O147*H147</f>
        <v>0</v>
      </c>
      <c r="Q147" s="197">
        <v>0</v>
      </c>
      <c r="R147" s="197">
        <f>Q147*H147</f>
        <v>0</v>
      </c>
      <c r="S147" s="197">
        <v>0</v>
      </c>
      <c r="T147" s="198">
        <f>S147*H147</f>
        <v>0</v>
      </c>
      <c r="U147" s="36"/>
      <c r="V147" s="36"/>
      <c r="W147" s="36"/>
      <c r="X147" s="36"/>
      <c r="Y147" s="36"/>
      <c r="Z147" s="36"/>
      <c r="AA147" s="36"/>
      <c r="AB147" s="36"/>
      <c r="AC147" s="36"/>
      <c r="AD147" s="36"/>
      <c r="AE147" s="36"/>
      <c r="AR147" s="199" t="s">
        <v>150</v>
      </c>
      <c r="AT147" s="199" t="s">
        <v>146</v>
      </c>
      <c r="AU147" s="199" t="s">
        <v>80</v>
      </c>
      <c r="AY147" s="19" t="s">
        <v>144</v>
      </c>
      <c r="BE147" s="200">
        <f>IF(N147="základní",J147,0)</f>
        <v>0</v>
      </c>
      <c r="BF147" s="200">
        <f>IF(N147="snížená",J147,0)</f>
        <v>0</v>
      </c>
      <c r="BG147" s="200">
        <f>IF(N147="zákl. přenesená",J147,0)</f>
        <v>0</v>
      </c>
      <c r="BH147" s="200">
        <f>IF(N147="sníž. přenesená",J147,0)</f>
        <v>0</v>
      </c>
      <c r="BI147" s="200">
        <f>IF(N147="nulová",J147,0)</f>
        <v>0</v>
      </c>
      <c r="BJ147" s="19" t="s">
        <v>26</v>
      </c>
      <c r="BK147" s="200">
        <f>ROUND(I147*H147,2)</f>
        <v>0</v>
      </c>
      <c r="BL147" s="19" t="s">
        <v>150</v>
      </c>
      <c r="BM147" s="199" t="s">
        <v>195</v>
      </c>
    </row>
    <row r="148" spans="1:65" s="2" customFormat="1" ht="19.2">
      <c r="A148" s="36"/>
      <c r="B148" s="37"/>
      <c r="C148" s="38"/>
      <c r="D148" s="201" t="s">
        <v>152</v>
      </c>
      <c r="E148" s="38"/>
      <c r="F148" s="202" t="s">
        <v>196</v>
      </c>
      <c r="G148" s="38"/>
      <c r="H148" s="38"/>
      <c r="I148" s="110"/>
      <c r="J148" s="38"/>
      <c r="K148" s="38"/>
      <c r="L148" s="41"/>
      <c r="M148" s="203"/>
      <c r="N148" s="204"/>
      <c r="O148" s="66"/>
      <c r="P148" s="66"/>
      <c r="Q148" s="66"/>
      <c r="R148" s="66"/>
      <c r="S148" s="66"/>
      <c r="T148" s="67"/>
      <c r="U148" s="36"/>
      <c r="V148" s="36"/>
      <c r="W148" s="36"/>
      <c r="X148" s="36"/>
      <c r="Y148" s="36"/>
      <c r="Z148" s="36"/>
      <c r="AA148" s="36"/>
      <c r="AB148" s="36"/>
      <c r="AC148" s="36"/>
      <c r="AD148" s="36"/>
      <c r="AE148" s="36"/>
      <c r="AT148" s="19" t="s">
        <v>152</v>
      </c>
      <c r="AU148" s="19" t="s">
        <v>80</v>
      </c>
    </row>
    <row r="149" spans="1:65" s="2" customFormat="1" ht="38.4">
      <c r="A149" s="36"/>
      <c r="B149" s="37"/>
      <c r="C149" s="38"/>
      <c r="D149" s="201" t="s">
        <v>154</v>
      </c>
      <c r="E149" s="38"/>
      <c r="F149" s="205" t="s">
        <v>197</v>
      </c>
      <c r="G149" s="38"/>
      <c r="H149" s="38"/>
      <c r="I149" s="110"/>
      <c r="J149" s="38"/>
      <c r="K149" s="38"/>
      <c r="L149" s="41"/>
      <c r="M149" s="203"/>
      <c r="N149" s="204"/>
      <c r="O149" s="66"/>
      <c r="P149" s="66"/>
      <c r="Q149" s="66"/>
      <c r="R149" s="66"/>
      <c r="S149" s="66"/>
      <c r="T149" s="67"/>
      <c r="U149" s="36"/>
      <c r="V149" s="36"/>
      <c r="W149" s="36"/>
      <c r="X149" s="36"/>
      <c r="Y149" s="36"/>
      <c r="Z149" s="36"/>
      <c r="AA149" s="36"/>
      <c r="AB149" s="36"/>
      <c r="AC149" s="36"/>
      <c r="AD149" s="36"/>
      <c r="AE149" s="36"/>
      <c r="AT149" s="19" t="s">
        <v>154</v>
      </c>
      <c r="AU149" s="19" t="s">
        <v>80</v>
      </c>
    </row>
    <row r="150" spans="1:65" s="13" customFormat="1" ht="20.399999999999999">
      <c r="B150" s="206"/>
      <c r="C150" s="207"/>
      <c r="D150" s="201" t="s">
        <v>156</v>
      </c>
      <c r="E150" s="208" t="s">
        <v>19</v>
      </c>
      <c r="F150" s="209" t="s">
        <v>198</v>
      </c>
      <c r="G150" s="207"/>
      <c r="H150" s="210">
        <v>14.95</v>
      </c>
      <c r="I150" s="211"/>
      <c r="J150" s="207"/>
      <c r="K150" s="207"/>
      <c r="L150" s="212"/>
      <c r="M150" s="213"/>
      <c r="N150" s="214"/>
      <c r="O150" s="214"/>
      <c r="P150" s="214"/>
      <c r="Q150" s="214"/>
      <c r="R150" s="214"/>
      <c r="S150" s="214"/>
      <c r="T150" s="215"/>
      <c r="AT150" s="216" t="s">
        <v>156</v>
      </c>
      <c r="AU150" s="216" t="s">
        <v>80</v>
      </c>
      <c r="AV150" s="13" t="s">
        <v>80</v>
      </c>
      <c r="AW150" s="13" t="s">
        <v>32</v>
      </c>
      <c r="AX150" s="13" t="s">
        <v>71</v>
      </c>
      <c r="AY150" s="216" t="s">
        <v>144</v>
      </c>
    </row>
    <row r="151" spans="1:65" s="13" customFormat="1" ht="10.199999999999999">
      <c r="B151" s="206"/>
      <c r="C151" s="207"/>
      <c r="D151" s="201" t="s">
        <v>156</v>
      </c>
      <c r="E151" s="208" t="s">
        <v>19</v>
      </c>
      <c r="F151" s="209" t="s">
        <v>199</v>
      </c>
      <c r="G151" s="207"/>
      <c r="H151" s="210">
        <v>16.329999999999998</v>
      </c>
      <c r="I151" s="211"/>
      <c r="J151" s="207"/>
      <c r="K151" s="207"/>
      <c r="L151" s="212"/>
      <c r="M151" s="213"/>
      <c r="N151" s="214"/>
      <c r="O151" s="214"/>
      <c r="P151" s="214"/>
      <c r="Q151" s="214"/>
      <c r="R151" s="214"/>
      <c r="S151" s="214"/>
      <c r="T151" s="215"/>
      <c r="AT151" s="216" t="s">
        <v>156</v>
      </c>
      <c r="AU151" s="216" t="s">
        <v>80</v>
      </c>
      <c r="AV151" s="13" t="s">
        <v>80</v>
      </c>
      <c r="AW151" s="13" t="s">
        <v>32</v>
      </c>
      <c r="AX151" s="13" t="s">
        <v>71</v>
      </c>
      <c r="AY151" s="216" t="s">
        <v>144</v>
      </c>
    </row>
    <row r="152" spans="1:65" s="15" customFormat="1" ht="10.199999999999999">
      <c r="B152" s="227"/>
      <c r="C152" s="228"/>
      <c r="D152" s="201" t="s">
        <v>156</v>
      </c>
      <c r="E152" s="229" t="s">
        <v>19</v>
      </c>
      <c r="F152" s="230" t="s">
        <v>191</v>
      </c>
      <c r="G152" s="228"/>
      <c r="H152" s="231">
        <v>31.28</v>
      </c>
      <c r="I152" s="232"/>
      <c r="J152" s="228"/>
      <c r="K152" s="228"/>
      <c r="L152" s="233"/>
      <c r="M152" s="234"/>
      <c r="N152" s="235"/>
      <c r="O152" s="235"/>
      <c r="P152" s="235"/>
      <c r="Q152" s="235"/>
      <c r="R152" s="235"/>
      <c r="S152" s="235"/>
      <c r="T152" s="236"/>
      <c r="AT152" s="237" t="s">
        <v>156</v>
      </c>
      <c r="AU152" s="237" t="s">
        <v>80</v>
      </c>
      <c r="AV152" s="15" t="s">
        <v>150</v>
      </c>
      <c r="AW152" s="15" t="s">
        <v>32</v>
      </c>
      <c r="AX152" s="15" t="s">
        <v>26</v>
      </c>
      <c r="AY152" s="237" t="s">
        <v>144</v>
      </c>
    </row>
    <row r="153" spans="1:65" s="2" customFormat="1" ht="16.5" customHeight="1">
      <c r="A153" s="36"/>
      <c r="B153" s="37"/>
      <c r="C153" s="189" t="s">
        <v>200</v>
      </c>
      <c r="D153" s="189" t="s">
        <v>146</v>
      </c>
      <c r="E153" s="190" t="s">
        <v>201</v>
      </c>
      <c r="F153" s="191" t="s">
        <v>202</v>
      </c>
      <c r="G153" s="192" t="s">
        <v>173</v>
      </c>
      <c r="H153" s="193">
        <v>2.37</v>
      </c>
      <c r="I153" s="194"/>
      <c r="J153" s="193">
        <f>ROUND(I153*H153,2)</f>
        <v>0</v>
      </c>
      <c r="K153" s="191" t="s">
        <v>160</v>
      </c>
      <c r="L153" s="41"/>
      <c r="M153" s="195" t="s">
        <v>19</v>
      </c>
      <c r="N153" s="196" t="s">
        <v>42</v>
      </c>
      <c r="O153" s="66"/>
      <c r="P153" s="197">
        <f>O153*H153</f>
        <v>0</v>
      </c>
      <c r="Q153" s="197">
        <v>0</v>
      </c>
      <c r="R153" s="197">
        <f>Q153*H153</f>
        <v>0</v>
      </c>
      <c r="S153" s="197">
        <v>0</v>
      </c>
      <c r="T153" s="198">
        <f>S153*H153</f>
        <v>0</v>
      </c>
      <c r="U153" s="36"/>
      <c r="V153" s="36"/>
      <c r="W153" s="36"/>
      <c r="X153" s="36"/>
      <c r="Y153" s="36"/>
      <c r="Z153" s="36"/>
      <c r="AA153" s="36"/>
      <c r="AB153" s="36"/>
      <c r="AC153" s="36"/>
      <c r="AD153" s="36"/>
      <c r="AE153" s="36"/>
      <c r="AR153" s="199" t="s">
        <v>150</v>
      </c>
      <c r="AT153" s="199" t="s">
        <v>146</v>
      </c>
      <c r="AU153" s="199" t="s">
        <v>80</v>
      </c>
      <c r="AY153" s="19" t="s">
        <v>144</v>
      </c>
      <c r="BE153" s="200">
        <f>IF(N153="základní",J153,0)</f>
        <v>0</v>
      </c>
      <c r="BF153" s="200">
        <f>IF(N153="snížená",J153,0)</f>
        <v>0</v>
      </c>
      <c r="BG153" s="200">
        <f>IF(N153="zákl. přenesená",J153,0)</f>
        <v>0</v>
      </c>
      <c r="BH153" s="200">
        <f>IF(N153="sníž. přenesená",J153,0)</f>
        <v>0</v>
      </c>
      <c r="BI153" s="200">
        <f>IF(N153="nulová",J153,0)</f>
        <v>0</v>
      </c>
      <c r="BJ153" s="19" t="s">
        <v>26</v>
      </c>
      <c r="BK153" s="200">
        <f>ROUND(I153*H153,2)</f>
        <v>0</v>
      </c>
      <c r="BL153" s="19" t="s">
        <v>150</v>
      </c>
      <c r="BM153" s="199" t="s">
        <v>203</v>
      </c>
    </row>
    <row r="154" spans="1:65" s="2" customFormat="1" ht="19.2">
      <c r="A154" s="36"/>
      <c r="B154" s="37"/>
      <c r="C154" s="38"/>
      <c r="D154" s="201" t="s">
        <v>152</v>
      </c>
      <c r="E154" s="38"/>
      <c r="F154" s="202" t="s">
        <v>204</v>
      </c>
      <c r="G154" s="38"/>
      <c r="H154" s="38"/>
      <c r="I154" s="110"/>
      <c r="J154" s="38"/>
      <c r="K154" s="38"/>
      <c r="L154" s="41"/>
      <c r="M154" s="203"/>
      <c r="N154" s="204"/>
      <c r="O154" s="66"/>
      <c r="P154" s="66"/>
      <c r="Q154" s="66"/>
      <c r="R154" s="66"/>
      <c r="S154" s="66"/>
      <c r="T154" s="67"/>
      <c r="U154" s="36"/>
      <c r="V154" s="36"/>
      <c r="W154" s="36"/>
      <c r="X154" s="36"/>
      <c r="Y154" s="36"/>
      <c r="Z154" s="36"/>
      <c r="AA154" s="36"/>
      <c r="AB154" s="36"/>
      <c r="AC154" s="36"/>
      <c r="AD154" s="36"/>
      <c r="AE154" s="36"/>
      <c r="AT154" s="19" t="s">
        <v>152</v>
      </c>
      <c r="AU154" s="19" t="s">
        <v>80</v>
      </c>
    </row>
    <row r="155" spans="1:65" s="2" customFormat="1" ht="38.4">
      <c r="A155" s="36"/>
      <c r="B155" s="37"/>
      <c r="C155" s="38"/>
      <c r="D155" s="201" t="s">
        <v>154</v>
      </c>
      <c r="E155" s="38"/>
      <c r="F155" s="205" t="s">
        <v>205</v>
      </c>
      <c r="G155" s="38"/>
      <c r="H155" s="38"/>
      <c r="I155" s="110"/>
      <c r="J155" s="38"/>
      <c r="K155" s="38"/>
      <c r="L155" s="41"/>
      <c r="M155" s="203"/>
      <c r="N155" s="204"/>
      <c r="O155" s="66"/>
      <c r="P155" s="66"/>
      <c r="Q155" s="66"/>
      <c r="R155" s="66"/>
      <c r="S155" s="66"/>
      <c r="T155" s="67"/>
      <c r="U155" s="36"/>
      <c r="V155" s="36"/>
      <c r="W155" s="36"/>
      <c r="X155" s="36"/>
      <c r="Y155" s="36"/>
      <c r="Z155" s="36"/>
      <c r="AA155" s="36"/>
      <c r="AB155" s="36"/>
      <c r="AC155" s="36"/>
      <c r="AD155" s="36"/>
      <c r="AE155" s="36"/>
      <c r="AT155" s="19" t="s">
        <v>154</v>
      </c>
      <c r="AU155" s="19" t="s">
        <v>80</v>
      </c>
    </row>
    <row r="156" spans="1:65" s="13" customFormat="1" ht="10.199999999999999">
      <c r="B156" s="206"/>
      <c r="C156" s="207"/>
      <c r="D156" s="201" t="s">
        <v>156</v>
      </c>
      <c r="E156" s="208" t="s">
        <v>19</v>
      </c>
      <c r="F156" s="209" t="s">
        <v>206</v>
      </c>
      <c r="G156" s="207"/>
      <c r="H156" s="210">
        <v>2.37</v>
      </c>
      <c r="I156" s="211"/>
      <c r="J156" s="207"/>
      <c r="K156" s="207"/>
      <c r="L156" s="212"/>
      <c r="M156" s="213"/>
      <c r="N156" s="214"/>
      <c r="O156" s="214"/>
      <c r="P156" s="214"/>
      <c r="Q156" s="214"/>
      <c r="R156" s="214"/>
      <c r="S156" s="214"/>
      <c r="T156" s="215"/>
      <c r="AT156" s="216" t="s">
        <v>156</v>
      </c>
      <c r="AU156" s="216" t="s">
        <v>80</v>
      </c>
      <c r="AV156" s="13" t="s">
        <v>80</v>
      </c>
      <c r="AW156" s="13" t="s">
        <v>32</v>
      </c>
      <c r="AX156" s="13" t="s">
        <v>26</v>
      </c>
      <c r="AY156" s="216" t="s">
        <v>144</v>
      </c>
    </row>
    <row r="157" spans="1:65" s="2" customFormat="1" ht="16.5" customHeight="1">
      <c r="A157" s="36"/>
      <c r="B157" s="37"/>
      <c r="C157" s="189" t="s">
        <v>207</v>
      </c>
      <c r="D157" s="189" t="s">
        <v>146</v>
      </c>
      <c r="E157" s="190" t="s">
        <v>208</v>
      </c>
      <c r="F157" s="191" t="s">
        <v>209</v>
      </c>
      <c r="G157" s="192" t="s">
        <v>173</v>
      </c>
      <c r="H157" s="193">
        <v>7.18</v>
      </c>
      <c r="I157" s="194"/>
      <c r="J157" s="193">
        <f>ROUND(I157*H157,2)</f>
        <v>0</v>
      </c>
      <c r="K157" s="191" t="s">
        <v>160</v>
      </c>
      <c r="L157" s="41"/>
      <c r="M157" s="195" t="s">
        <v>19</v>
      </c>
      <c r="N157" s="196" t="s">
        <v>42</v>
      </c>
      <c r="O157" s="66"/>
      <c r="P157" s="197">
        <f>O157*H157</f>
        <v>0</v>
      </c>
      <c r="Q157" s="197">
        <v>0</v>
      </c>
      <c r="R157" s="197">
        <f>Q157*H157</f>
        <v>0</v>
      </c>
      <c r="S157" s="197">
        <v>0</v>
      </c>
      <c r="T157" s="198">
        <f>S157*H157</f>
        <v>0</v>
      </c>
      <c r="U157" s="36"/>
      <c r="V157" s="36"/>
      <c r="W157" s="36"/>
      <c r="X157" s="36"/>
      <c r="Y157" s="36"/>
      <c r="Z157" s="36"/>
      <c r="AA157" s="36"/>
      <c r="AB157" s="36"/>
      <c r="AC157" s="36"/>
      <c r="AD157" s="36"/>
      <c r="AE157" s="36"/>
      <c r="AR157" s="199" t="s">
        <v>150</v>
      </c>
      <c r="AT157" s="199" t="s">
        <v>146</v>
      </c>
      <c r="AU157" s="199" t="s">
        <v>80</v>
      </c>
      <c r="AY157" s="19" t="s">
        <v>144</v>
      </c>
      <c r="BE157" s="200">
        <f>IF(N157="základní",J157,0)</f>
        <v>0</v>
      </c>
      <c r="BF157" s="200">
        <f>IF(N157="snížená",J157,0)</f>
        <v>0</v>
      </c>
      <c r="BG157" s="200">
        <f>IF(N157="zákl. přenesená",J157,0)</f>
        <v>0</v>
      </c>
      <c r="BH157" s="200">
        <f>IF(N157="sníž. přenesená",J157,0)</f>
        <v>0</v>
      </c>
      <c r="BI157" s="200">
        <f>IF(N157="nulová",J157,0)</f>
        <v>0</v>
      </c>
      <c r="BJ157" s="19" t="s">
        <v>26</v>
      </c>
      <c r="BK157" s="200">
        <f>ROUND(I157*H157,2)</f>
        <v>0</v>
      </c>
      <c r="BL157" s="19" t="s">
        <v>150</v>
      </c>
      <c r="BM157" s="199" t="s">
        <v>210</v>
      </c>
    </row>
    <row r="158" spans="1:65" s="2" customFormat="1" ht="19.2">
      <c r="A158" s="36"/>
      <c r="B158" s="37"/>
      <c r="C158" s="38"/>
      <c r="D158" s="201" t="s">
        <v>152</v>
      </c>
      <c r="E158" s="38"/>
      <c r="F158" s="202" t="s">
        <v>211</v>
      </c>
      <c r="G158" s="38"/>
      <c r="H158" s="38"/>
      <c r="I158" s="110"/>
      <c r="J158" s="38"/>
      <c r="K158" s="38"/>
      <c r="L158" s="41"/>
      <c r="M158" s="203"/>
      <c r="N158" s="204"/>
      <c r="O158" s="66"/>
      <c r="P158" s="66"/>
      <c r="Q158" s="66"/>
      <c r="R158" s="66"/>
      <c r="S158" s="66"/>
      <c r="T158" s="67"/>
      <c r="U158" s="36"/>
      <c r="V158" s="36"/>
      <c r="W158" s="36"/>
      <c r="X158" s="36"/>
      <c r="Y158" s="36"/>
      <c r="Z158" s="36"/>
      <c r="AA158" s="36"/>
      <c r="AB158" s="36"/>
      <c r="AC158" s="36"/>
      <c r="AD158" s="36"/>
      <c r="AE158" s="36"/>
      <c r="AT158" s="19" t="s">
        <v>152</v>
      </c>
      <c r="AU158" s="19" t="s">
        <v>80</v>
      </c>
    </row>
    <row r="159" spans="1:65" s="13" customFormat="1" ht="10.199999999999999">
      <c r="B159" s="206"/>
      <c r="C159" s="207"/>
      <c r="D159" s="201" t="s">
        <v>156</v>
      </c>
      <c r="E159" s="208" t="s">
        <v>19</v>
      </c>
      <c r="F159" s="209" t="s">
        <v>212</v>
      </c>
      <c r="G159" s="207"/>
      <c r="H159" s="210">
        <v>7.18</v>
      </c>
      <c r="I159" s="211"/>
      <c r="J159" s="207"/>
      <c r="K159" s="207"/>
      <c r="L159" s="212"/>
      <c r="M159" s="213"/>
      <c r="N159" s="214"/>
      <c r="O159" s="214"/>
      <c r="P159" s="214"/>
      <c r="Q159" s="214"/>
      <c r="R159" s="214"/>
      <c r="S159" s="214"/>
      <c r="T159" s="215"/>
      <c r="AT159" s="216" t="s">
        <v>156</v>
      </c>
      <c r="AU159" s="216" t="s">
        <v>80</v>
      </c>
      <c r="AV159" s="13" t="s">
        <v>80</v>
      </c>
      <c r="AW159" s="13" t="s">
        <v>32</v>
      </c>
      <c r="AX159" s="13" t="s">
        <v>26</v>
      </c>
      <c r="AY159" s="216" t="s">
        <v>144</v>
      </c>
    </row>
    <row r="160" spans="1:65" s="2" customFormat="1" ht="21.75" customHeight="1">
      <c r="A160" s="36"/>
      <c r="B160" s="37"/>
      <c r="C160" s="189" t="s">
        <v>213</v>
      </c>
      <c r="D160" s="189" t="s">
        <v>146</v>
      </c>
      <c r="E160" s="190" t="s">
        <v>214</v>
      </c>
      <c r="F160" s="191" t="s">
        <v>215</v>
      </c>
      <c r="G160" s="192" t="s">
        <v>173</v>
      </c>
      <c r="H160" s="193">
        <v>7.18</v>
      </c>
      <c r="I160" s="194"/>
      <c r="J160" s="193">
        <f>ROUND(I160*H160,2)</f>
        <v>0</v>
      </c>
      <c r="K160" s="191" t="s">
        <v>160</v>
      </c>
      <c r="L160" s="41"/>
      <c r="M160" s="195" t="s">
        <v>19</v>
      </c>
      <c r="N160" s="196" t="s">
        <v>42</v>
      </c>
      <c r="O160" s="66"/>
      <c r="P160" s="197">
        <f>O160*H160</f>
        <v>0</v>
      </c>
      <c r="Q160" s="197">
        <v>0</v>
      </c>
      <c r="R160" s="197">
        <f>Q160*H160</f>
        <v>0</v>
      </c>
      <c r="S160" s="197">
        <v>0</v>
      </c>
      <c r="T160" s="198">
        <f>S160*H160</f>
        <v>0</v>
      </c>
      <c r="U160" s="36"/>
      <c r="V160" s="36"/>
      <c r="W160" s="36"/>
      <c r="X160" s="36"/>
      <c r="Y160" s="36"/>
      <c r="Z160" s="36"/>
      <c r="AA160" s="36"/>
      <c r="AB160" s="36"/>
      <c r="AC160" s="36"/>
      <c r="AD160" s="36"/>
      <c r="AE160" s="36"/>
      <c r="AR160" s="199" t="s">
        <v>150</v>
      </c>
      <c r="AT160" s="199" t="s">
        <v>146</v>
      </c>
      <c r="AU160" s="199" t="s">
        <v>80</v>
      </c>
      <c r="AY160" s="19" t="s">
        <v>144</v>
      </c>
      <c r="BE160" s="200">
        <f>IF(N160="základní",J160,0)</f>
        <v>0</v>
      </c>
      <c r="BF160" s="200">
        <f>IF(N160="snížená",J160,0)</f>
        <v>0</v>
      </c>
      <c r="BG160" s="200">
        <f>IF(N160="zákl. přenesená",J160,0)</f>
        <v>0</v>
      </c>
      <c r="BH160" s="200">
        <f>IF(N160="sníž. přenesená",J160,0)</f>
        <v>0</v>
      </c>
      <c r="BI160" s="200">
        <f>IF(N160="nulová",J160,0)</f>
        <v>0</v>
      </c>
      <c r="BJ160" s="19" t="s">
        <v>26</v>
      </c>
      <c r="BK160" s="200">
        <f>ROUND(I160*H160,2)</f>
        <v>0</v>
      </c>
      <c r="BL160" s="19" t="s">
        <v>150</v>
      </c>
      <c r="BM160" s="199" t="s">
        <v>216</v>
      </c>
    </row>
    <row r="161" spans="1:65" s="2" customFormat="1" ht="19.2">
      <c r="A161" s="36"/>
      <c r="B161" s="37"/>
      <c r="C161" s="38"/>
      <c r="D161" s="201" t="s">
        <v>152</v>
      </c>
      <c r="E161" s="38"/>
      <c r="F161" s="202" t="s">
        <v>217</v>
      </c>
      <c r="G161" s="38"/>
      <c r="H161" s="38"/>
      <c r="I161" s="110"/>
      <c r="J161" s="38"/>
      <c r="K161" s="38"/>
      <c r="L161" s="41"/>
      <c r="M161" s="203"/>
      <c r="N161" s="204"/>
      <c r="O161" s="66"/>
      <c r="P161" s="66"/>
      <c r="Q161" s="66"/>
      <c r="R161" s="66"/>
      <c r="S161" s="66"/>
      <c r="T161" s="67"/>
      <c r="U161" s="36"/>
      <c r="V161" s="36"/>
      <c r="W161" s="36"/>
      <c r="X161" s="36"/>
      <c r="Y161" s="36"/>
      <c r="Z161" s="36"/>
      <c r="AA161" s="36"/>
      <c r="AB161" s="36"/>
      <c r="AC161" s="36"/>
      <c r="AD161" s="36"/>
      <c r="AE161" s="36"/>
      <c r="AT161" s="19" t="s">
        <v>152</v>
      </c>
      <c r="AU161" s="19" t="s">
        <v>80</v>
      </c>
    </row>
    <row r="162" spans="1:65" s="13" customFormat="1" ht="10.199999999999999">
      <c r="B162" s="206"/>
      <c r="C162" s="207"/>
      <c r="D162" s="201" t="s">
        <v>156</v>
      </c>
      <c r="E162" s="208" t="s">
        <v>19</v>
      </c>
      <c r="F162" s="209" t="s">
        <v>212</v>
      </c>
      <c r="G162" s="207"/>
      <c r="H162" s="210">
        <v>7.18</v>
      </c>
      <c r="I162" s="211"/>
      <c r="J162" s="207"/>
      <c r="K162" s="207"/>
      <c r="L162" s="212"/>
      <c r="M162" s="213"/>
      <c r="N162" s="214"/>
      <c r="O162" s="214"/>
      <c r="P162" s="214"/>
      <c r="Q162" s="214"/>
      <c r="R162" s="214"/>
      <c r="S162" s="214"/>
      <c r="T162" s="215"/>
      <c r="AT162" s="216" t="s">
        <v>156</v>
      </c>
      <c r="AU162" s="216" t="s">
        <v>80</v>
      </c>
      <c r="AV162" s="13" t="s">
        <v>80</v>
      </c>
      <c r="AW162" s="13" t="s">
        <v>32</v>
      </c>
      <c r="AX162" s="13" t="s">
        <v>26</v>
      </c>
      <c r="AY162" s="216" t="s">
        <v>144</v>
      </c>
    </row>
    <row r="163" spans="1:65" s="2" customFormat="1" ht="16.5" customHeight="1">
      <c r="A163" s="36"/>
      <c r="B163" s="37"/>
      <c r="C163" s="189" t="s">
        <v>218</v>
      </c>
      <c r="D163" s="189" t="s">
        <v>146</v>
      </c>
      <c r="E163" s="190" t="s">
        <v>219</v>
      </c>
      <c r="F163" s="191" t="s">
        <v>220</v>
      </c>
      <c r="G163" s="192" t="s">
        <v>173</v>
      </c>
      <c r="H163" s="193">
        <v>284.89</v>
      </c>
      <c r="I163" s="194"/>
      <c r="J163" s="193">
        <f>ROUND(I163*H163,2)</f>
        <v>0</v>
      </c>
      <c r="K163" s="191" t="s">
        <v>160</v>
      </c>
      <c r="L163" s="41"/>
      <c r="M163" s="195" t="s">
        <v>19</v>
      </c>
      <c r="N163" s="196" t="s">
        <v>42</v>
      </c>
      <c r="O163" s="66"/>
      <c r="P163" s="197">
        <f>O163*H163</f>
        <v>0</v>
      </c>
      <c r="Q163" s="197">
        <v>0</v>
      </c>
      <c r="R163" s="197">
        <f>Q163*H163</f>
        <v>0</v>
      </c>
      <c r="S163" s="197">
        <v>0</v>
      </c>
      <c r="T163" s="198">
        <f>S163*H163</f>
        <v>0</v>
      </c>
      <c r="U163" s="36"/>
      <c r="V163" s="36"/>
      <c r="W163" s="36"/>
      <c r="X163" s="36"/>
      <c r="Y163" s="36"/>
      <c r="Z163" s="36"/>
      <c r="AA163" s="36"/>
      <c r="AB163" s="36"/>
      <c r="AC163" s="36"/>
      <c r="AD163" s="36"/>
      <c r="AE163" s="36"/>
      <c r="AR163" s="199" t="s">
        <v>150</v>
      </c>
      <c r="AT163" s="199" t="s">
        <v>146</v>
      </c>
      <c r="AU163" s="199" t="s">
        <v>80</v>
      </c>
      <c r="AY163" s="19" t="s">
        <v>144</v>
      </c>
      <c r="BE163" s="200">
        <f>IF(N163="základní",J163,0)</f>
        <v>0</v>
      </c>
      <c r="BF163" s="200">
        <f>IF(N163="snížená",J163,0)</f>
        <v>0</v>
      </c>
      <c r="BG163" s="200">
        <f>IF(N163="zákl. přenesená",J163,0)</f>
        <v>0</v>
      </c>
      <c r="BH163" s="200">
        <f>IF(N163="sníž. přenesená",J163,0)</f>
        <v>0</v>
      </c>
      <c r="BI163" s="200">
        <f>IF(N163="nulová",J163,0)</f>
        <v>0</v>
      </c>
      <c r="BJ163" s="19" t="s">
        <v>26</v>
      </c>
      <c r="BK163" s="200">
        <f>ROUND(I163*H163,2)</f>
        <v>0</v>
      </c>
      <c r="BL163" s="19" t="s">
        <v>150</v>
      </c>
      <c r="BM163" s="199" t="s">
        <v>221</v>
      </c>
    </row>
    <row r="164" spans="1:65" s="2" customFormat="1" ht="19.2">
      <c r="A164" s="36"/>
      <c r="B164" s="37"/>
      <c r="C164" s="38"/>
      <c r="D164" s="201" t="s">
        <v>152</v>
      </c>
      <c r="E164" s="38"/>
      <c r="F164" s="202" t="s">
        <v>222</v>
      </c>
      <c r="G164" s="38"/>
      <c r="H164" s="38"/>
      <c r="I164" s="110"/>
      <c r="J164" s="38"/>
      <c r="K164" s="38"/>
      <c r="L164" s="41"/>
      <c r="M164" s="203"/>
      <c r="N164" s="204"/>
      <c r="O164" s="66"/>
      <c r="P164" s="66"/>
      <c r="Q164" s="66"/>
      <c r="R164" s="66"/>
      <c r="S164" s="66"/>
      <c r="T164" s="67"/>
      <c r="U164" s="36"/>
      <c r="V164" s="36"/>
      <c r="W164" s="36"/>
      <c r="X164" s="36"/>
      <c r="Y164" s="36"/>
      <c r="Z164" s="36"/>
      <c r="AA164" s="36"/>
      <c r="AB164" s="36"/>
      <c r="AC164" s="36"/>
      <c r="AD164" s="36"/>
      <c r="AE164" s="36"/>
      <c r="AT164" s="19" t="s">
        <v>152</v>
      </c>
      <c r="AU164" s="19" t="s">
        <v>80</v>
      </c>
    </row>
    <row r="165" spans="1:65" s="2" customFormat="1" ht="57.6">
      <c r="A165" s="36"/>
      <c r="B165" s="37"/>
      <c r="C165" s="38"/>
      <c r="D165" s="201" t="s">
        <v>154</v>
      </c>
      <c r="E165" s="38"/>
      <c r="F165" s="205" t="s">
        <v>223</v>
      </c>
      <c r="G165" s="38"/>
      <c r="H165" s="38"/>
      <c r="I165" s="110"/>
      <c r="J165" s="38"/>
      <c r="K165" s="38"/>
      <c r="L165" s="41"/>
      <c r="M165" s="203"/>
      <c r="N165" s="204"/>
      <c r="O165" s="66"/>
      <c r="P165" s="66"/>
      <c r="Q165" s="66"/>
      <c r="R165" s="66"/>
      <c r="S165" s="66"/>
      <c r="T165" s="67"/>
      <c r="U165" s="36"/>
      <c r="V165" s="36"/>
      <c r="W165" s="36"/>
      <c r="X165" s="36"/>
      <c r="Y165" s="36"/>
      <c r="Z165" s="36"/>
      <c r="AA165" s="36"/>
      <c r="AB165" s="36"/>
      <c r="AC165" s="36"/>
      <c r="AD165" s="36"/>
      <c r="AE165" s="36"/>
      <c r="AT165" s="19" t="s">
        <v>154</v>
      </c>
      <c r="AU165" s="19" t="s">
        <v>80</v>
      </c>
    </row>
    <row r="166" spans="1:65" s="13" customFormat="1" ht="10.199999999999999">
      <c r="B166" s="206"/>
      <c r="C166" s="207"/>
      <c r="D166" s="201" t="s">
        <v>156</v>
      </c>
      <c r="E166" s="208" t="s">
        <v>19</v>
      </c>
      <c r="F166" s="209" t="s">
        <v>224</v>
      </c>
      <c r="G166" s="207"/>
      <c r="H166" s="210">
        <v>284.89</v>
      </c>
      <c r="I166" s="211"/>
      <c r="J166" s="207"/>
      <c r="K166" s="207"/>
      <c r="L166" s="212"/>
      <c r="M166" s="213"/>
      <c r="N166" s="214"/>
      <c r="O166" s="214"/>
      <c r="P166" s="214"/>
      <c r="Q166" s="214"/>
      <c r="R166" s="214"/>
      <c r="S166" s="214"/>
      <c r="T166" s="215"/>
      <c r="AT166" s="216" t="s">
        <v>156</v>
      </c>
      <c r="AU166" s="216" t="s">
        <v>80</v>
      </c>
      <c r="AV166" s="13" t="s">
        <v>80</v>
      </c>
      <c r="AW166" s="13" t="s">
        <v>32</v>
      </c>
      <c r="AX166" s="13" t="s">
        <v>26</v>
      </c>
      <c r="AY166" s="216" t="s">
        <v>144</v>
      </c>
    </row>
    <row r="167" spans="1:65" s="2" customFormat="1" ht="16.5" customHeight="1">
      <c r="A167" s="36"/>
      <c r="B167" s="37"/>
      <c r="C167" s="189" t="s">
        <v>225</v>
      </c>
      <c r="D167" s="189" t="s">
        <v>146</v>
      </c>
      <c r="E167" s="190" t="s">
        <v>226</v>
      </c>
      <c r="F167" s="191" t="s">
        <v>227</v>
      </c>
      <c r="G167" s="192" t="s">
        <v>173</v>
      </c>
      <c r="H167" s="193">
        <v>7.18</v>
      </c>
      <c r="I167" s="194"/>
      <c r="J167" s="193">
        <f>ROUND(I167*H167,2)</f>
        <v>0</v>
      </c>
      <c r="K167" s="191" t="s">
        <v>160</v>
      </c>
      <c r="L167" s="41"/>
      <c r="M167" s="195" t="s">
        <v>19</v>
      </c>
      <c r="N167" s="196" t="s">
        <v>42</v>
      </c>
      <c r="O167" s="66"/>
      <c r="P167" s="197">
        <f>O167*H167</f>
        <v>0</v>
      </c>
      <c r="Q167" s="197">
        <v>0</v>
      </c>
      <c r="R167" s="197">
        <f>Q167*H167</f>
        <v>0</v>
      </c>
      <c r="S167" s="197">
        <v>0</v>
      </c>
      <c r="T167" s="198">
        <f>S167*H167</f>
        <v>0</v>
      </c>
      <c r="U167" s="36"/>
      <c r="V167" s="36"/>
      <c r="W167" s="36"/>
      <c r="X167" s="36"/>
      <c r="Y167" s="36"/>
      <c r="Z167" s="36"/>
      <c r="AA167" s="36"/>
      <c r="AB167" s="36"/>
      <c r="AC167" s="36"/>
      <c r="AD167" s="36"/>
      <c r="AE167" s="36"/>
      <c r="AR167" s="199" t="s">
        <v>150</v>
      </c>
      <c r="AT167" s="199" t="s">
        <v>146</v>
      </c>
      <c r="AU167" s="199" t="s">
        <v>80</v>
      </c>
      <c r="AY167" s="19" t="s">
        <v>144</v>
      </c>
      <c r="BE167" s="200">
        <f>IF(N167="základní",J167,0)</f>
        <v>0</v>
      </c>
      <c r="BF167" s="200">
        <f>IF(N167="snížená",J167,0)</f>
        <v>0</v>
      </c>
      <c r="BG167" s="200">
        <f>IF(N167="zákl. přenesená",J167,0)</f>
        <v>0</v>
      </c>
      <c r="BH167" s="200">
        <f>IF(N167="sníž. přenesená",J167,0)</f>
        <v>0</v>
      </c>
      <c r="BI167" s="200">
        <f>IF(N167="nulová",J167,0)</f>
        <v>0</v>
      </c>
      <c r="BJ167" s="19" t="s">
        <v>26</v>
      </c>
      <c r="BK167" s="200">
        <f>ROUND(I167*H167,2)</f>
        <v>0</v>
      </c>
      <c r="BL167" s="19" t="s">
        <v>150</v>
      </c>
      <c r="BM167" s="199" t="s">
        <v>228</v>
      </c>
    </row>
    <row r="168" spans="1:65" s="2" customFormat="1" ht="19.2">
      <c r="A168" s="36"/>
      <c r="B168" s="37"/>
      <c r="C168" s="38"/>
      <c r="D168" s="201" t="s">
        <v>152</v>
      </c>
      <c r="E168" s="38"/>
      <c r="F168" s="202" t="s">
        <v>229</v>
      </c>
      <c r="G168" s="38"/>
      <c r="H168" s="38"/>
      <c r="I168" s="110"/>
      <c r="J168" s="38"/>
      <c r="K168" s="38"/>
      <c r="L168" s="41"/>
      <c r="M168" s="203"/>
      <c r="N168" s="204"/>
      <c r="O168" s="66"/>
      <c r="P168" s="66"/>
      <c r="Q168" s="66"/>
      <c r="R168" s="66"/>
      <c r="S168" s="66"/>
      <c r="T168" s="67"/>
      <c r="U168" s="36"/>
      <c r="V168" s="36"/>
      <c r="W168" s="36"/>
      <c r="X168" s="36"/>
      <c r="Y168" s="36"/>
      <c r="Z168" s="36"/>
      <c r="AA168" s="36"/>
      <c r="AB168" s="36"/>
      <c r="AC168" s="36"/>
      <c r="AD168" s="36"/>
      <c r="AE168" s="36"/>
      <c r="AT168" s="19" t="s">
        <v>152</v>
      </c>
      <c r="AU168" s="19" t="s">
        <v>80</v>
      </c>
    </row>
    <row r="169" spans="1:65" s="2" customFormat="1" ht="86.4">
      <c r="A169" s="36"/>
      <c r="B169" s="37"/>
      <c r="C169" s="38"/>
      <c r="D169" s="201" t="s">
        <v>154</v>
      </c>
      <c r="E169" s="38"/>
      <c r="F169" s="205" t="s">
        <v>230</v>
      </c>
      <c r="G169" s="38"/>
      <c r="H169" s="38"/>
      <c r="I169" s="110"/>
      <c r="J169" s="38"/>
      <c r="K169" s="38"/>
      <c r="L169" s="41"/>
      <c r="M169" s="203"/>
      <c r="N169" s="204"/>
      <c r="O169" s="66"/>
      <c r="P169" s="66"/>
      <c r="Q169" s="66"/>
      <c r="R169" s="66"/>
      <c r="S169" s="66"/>
      <c r="T169" s="67"/>
      <c r="U169" s="36"/>
      <c r="V169" s="36"/>
      <c r="W169" s="36"/>
      <c r="X169" s="36"/>
      <c r="Y169" s="36"/>
      <c r="Z169" s="36"/>
      <c r="AA169" s="36"/>
      <c r="AB169" s="36"/>
      <c r="AC169" s="36"/>
      <c r="AD169" s="36"/>
      <c r="AE169" s="36"/>
      <c r="AT169" s="19" t="s">
        <v>154</v>
      </c>
      <c r="AU169" s="19" t="s">
        <v>80</v>
      </c>
    </row>
    <row r="170" spans="1:65" s="13" customFormat="1" ht="10.199999999999999">
      <c r="B170" s="206"/>
      <c r="C170" s="207"/>
      <c r="D170" s="201" t="s">
        <v>156</v>
      </c>
      <c r="E170" s="208" t="s">
        <v>19</v>
      </c>
      <c r="F170" s="209" t="s">
        <v>212</v>
      </c>
      <c r="G170" s="207"/>
      <c r="H170" s="210">
        <v>7.18</v>
      </c>
      <c r="I170" s="211"/>
      <c r="J170" s="207"/>
      <c r="K170" s="207"/>
      <c r="L170" s="212"/>
      <c r="M170" s="213"/>
      <c r="N170" s="214"/>
      <c r="O170" s="214"/>
      <c r="P170" s="214"/>
      <c r="Q170" s="214"/>
      <c r="R170" s="214"/>
      <c r="S170" s="214"/>
      <c r="T170" s="215"/>
      <c r="AT170" s="216" t="s">
        <v>156</v>
      </c>
      <c r="AU170" s="216" t="s">
        <v>80</v>
      </c>
      <c r="AV170" s="13" t="s">
        <v>80</v>
      </c>
      <c r="AW170" s="13" t="s">
        <v>32</v>
      </c>
      <c r="AX170" s="13" t="s">
        <v>26</v>
      </c>
      <c r="AY170" s="216" t="s">
        <v>144</v>
      </c>
    </row>
    <row r="171" spans="1:65" s="2" customFormat="1" ht="16.5" customHeight="1">
      <c r="A171" s="36"/>
      <c r="B171" s="37"/>
      <c r="C171" s="189" t="s">
        <v>231</v>
      </c>
      <c r="D171" s="189" t="s">
        <v>146</v>
      </c>
      <c r="E171" s="190" t="s">
        <v>232</v>
      </c>
      <c r="F171" s="191" t="s">
        <v>233</v>
      </c>
      <c r="G171" s="192" t="s">
        <v>234</v>
      </c>
      <c r="H171" s="193">
        <v>512.79999999999995</v>
      </c>
      <c r="I171" s="194"/>
      <c r="J171" s="193">
        <f>ROUND(I171*H171,2)</f>
        <v>0</v>
      </c>
      <c r="K171" s="191" t="s">
        <v>160</v>
      </c>
      <c r="L171" s="41"/>
      <c r="M171" s="195" t="s">
        <v>19</v>
      </c>
      <c r="N171" s="196" t="s">
        <v>42</v>
      </c>
      <c r="O171" s="66"/>
      <c r="P171" s="197">
        <f>O171*H171</f>
        <v>0</v>
      </c>
      <c r="Q171" s="197">
        <v>0</v>
      </c>
      <c r="R171" s="197">
        <f>Q171*H171</f>
        <v>0</v>
      </c>
      <c r="S171" s="197">
        <v>0</v>
      </c>
      <c r="T171" s="198">
        <f>S171*H171</f>
        <v>0</v>
      </c>
      <c r="U171" s="36"/>
      <c r="V171" s="36"/>
      <c r="W171" s="36"/>
      <c r="X171" s="36"/>
      <c r="Y171" s="36"/>
      <c r="Z171" s="36"/>
      <c r="AA171" s="36"/>
      <c r="AB171" s="36"/>
      <c r="AC171" s="36"/>
      <c r="AD171" s="36"/>
      <c r="AE171" s="36"/>
      <c r="AR171" s="199" t="s">
        <v>150</v>
      </c>
      <c r="AT171" s="199" t="s">
        <v>146</v>
      </c>
      <c r="AU171" s="199" t="s">
        <v>80</v>
      </c>
      <c r="AY171" s="19" t="s">
        <v>144</v>
      </c>
      <c r="BE171" s="200">
        <f>IF(N171="základní",J171,0)</f>
        <v>0</v>
      </c>
      <c r="BF171" s="200">
        <f>IF(N171="snížená",J171,0)</f>
        <v>0</v>
      </c>
      <c r="BG171" s="200">
        <f>IF(N171="zákl. přenesená",J171,0)</f>
        <v>0</v>
      </c>
      <c r="BH171" s="200">
        <f>IF(N171="sníž. přenesená",J171,0)</f>
        <v>0</v>
      </c>
      <c r="BI171" s="200">
        <f>IF(N171="nulová",J171,0)</f>
        <v>0</v>
      </c>
      <c r="BJ171" s="19" t="s">
        <v>26</v>
      </c>
      <c r="BK171" s="200">
        <f>ROUND(I171*H171,2)</f>
        <v>0</v>
      </c>
      <c r="BL171" s="19" t="s">
        <v>150</v>
      </c>
      <c r="BM171" s="199" t="s">
        <v>235</v>
      </c>
    </row>
    <row r="172" spans="1:65" s="2" customFormat="1" ht="19.2">
      <c r="A172" s="36"/>
      <c r="B172" s="37"/>
      <c r="C172" s="38"/>
      <c r="D172" s="201" t="s">
        <v>152</v>
      </c>
      <c r="E172" s="38"/>
      <c r="F172" s="202" t="s">
        <v>236</v>
      </c>
      <c r="G172" s="38"/>
      <c r="H172" s="38"/>
      <c r="I172" s="110"/>
      <c r="J172" s="38"/>
      <c r="K172" s="38"/>
      <c r="L172" s="41"/>
      <c r="M172" s="203"/>
      <c r="N172" s="204"/>
      <c r="O172" s="66"/>
      <c r="P172" s="66"/>
      <c r="Q172" s="66"/>
      <c r="R172" s="66"/>
      <c r="S172" s="66"/>
      <c r="T172" s="67"/>
      <c r="U172" s="36"/>
      <c r="V172" s="36"/>
      <c r="W172" s="36"/>
      <c r="X172" s="36"/>
      <c r="Y172" s="36"/>
      <c r="Z172" s="36"/>
      <c r="AA172" s="36"/>
      <c r="AB172" s="36"/>
      <c r="AC172" s="36"/>
      <c r="AD172" s="36"/>
      <c r="AE172" s="36"/>
      <c r="AT172" s="19" t="s">
        <v>152</v>
      </c>
      <c r="AU172" s="19" t="s">
        <v>80</v>
      </c>
    </row>
    <row r="173" spans="1:65" s="2" customFormat="1" ht="38.4">
      <c r="A173" s="36"/>
      <c r="B173" s="37"/>
      <c r="C173" s="38"/>
      <c r="D173" s="201" t="s">
        <v>154</v>
      </c>
      <c r="E173" s="38"/>
      <c r="F173" s="205" t="s">
        <v>237</v>
      </c>
      <c r="G173" s="38"/>
      <c r="H173" s="38"/>
      <c r="I173" s="110"/>
      <c r="J173" s="38"/>
      <c r="K173" s="38"/>
      <c r="L173" s="41"/>
      <c r="M173" s="203"/>
      <c r="N173" s="204"/>
      <c r="O173" s="66"/>
      <c r="P173" s="66"/>
      <c r="Q173" s="66"/>
      <c r="R173" s="66"/>
      <c r="S173" s="66"/>
      <c r="T173" s="67"/>
      <c r="U173" s="36"/>
      <c r="V173" s="36"/>
      <c r="W173" s="36"/>
      <c r="X173" s="36"/>
      <c r="Y173" s="36"/>
      <c r="Z173" s="36"/>
      <c r="AA173" s="36"/>
      <c r="AB173" s="36"/>
      <c r="AC173" s="36"/>
      <c r="AD173" s="36"/>
      <c r="AE173" s="36"/>
      <c r="AT173" s="19" t="s">
        <v>154</v>
      </c>
      <c r="AU173" s="19" t="s">
        <v>80</v>
      </c>
    </row>
    <row r="174" spans="1:65" s="13" customFormat="1" ht="10.199999999999999">
      <c r="B174" s="206"/>
      <c r="C174" s="207"/>
      <c r="D174" s="201" t="s">
        <v>156</v>
      </c>
      <c r="E174" s="208" t="s">
        <v>19</v>
      </c>
      <c r="F174" s="209" t="s">
        <v>238</v>
      </c>
      <c r="G174" s="207"/>
      <c r="H174" s="210">
        <v>512.79999999999995</v>
      </c>
      <c r="I174" s="211"/>
      <c r="J174" s="207"/>
      <c r="K174" s="207"/>
      <c r="L174" s="212"/>
      <c r="M174" s="213"/>
      <c r="N174" s="214"/>
      <c r="O174" s="214"/>
      <c r="P174" s="214"/>
      <c r="Q174" s="214"/>
      <c r="R174" s="214"/>
      <c r="S174" s="214"/>
      <c r="T174" s="215"/>
      <c r="AT174" s="216" t="s">
        <v>156</v>
      </c>
      <c r="AU174" s="216" t="s">
        <v>80</v>
      </c>
      <c r="AV174" s="13" t="s">
        <v>80</v>
      </c>
      <c r="AW174" s="13" t="s">
        <v>32</v>
      </c>
      <c r="AX174" s="13" t="s">
        <v>26</v>
      </c>
      <c r="AY174" s="216" t="s">
        <v>144</v>
      </c>
    </row>
    <row r="175" spans="1:65" s="2" customFormat="1" ht="16.5" customHeight="1">
      <c r="A175" s="36"/>
      <c r="B175" s="37"/>
      <c r="C175" s="189" t="s">
        <v>239</v>
      </c>
      <c r="D175" s="189" t="s">
        <v>146</v>
      </c>
      <c r="E175" s="190" t="s">
        <v>240</v>
      </c>
      <c r="F175" s="191" t="s">
        <v>241</v>
      </c>
      <c r="G175" s="192" t="s">
        <v>173</v>
      </c>
      <c r="H175" s="193">
        <v>284.89</v>
      </c>
      <c r="I175" s="194"/>
      <c r="J175" s="193">
        <f>ROUND(I175*H175,2)</f>
        <v>0</v>
      </c>
      <c r="K175" s="191" t="s">
        <v>160</v>
      </c>
      <c r="L175" s="41"/>
      <c r="M175" s="195" t="s">
        <v>19</v>
      </c>
      <c r="N175" s="196" t="s">
        <v>42</v>
      </c>
      <c r="O175" s="66"/>
      <c r="P175" s="197">
        <f>O175*H175</f>
        <v>0</v>
      </c>
      <c r="Q175" s="197">
        <v>0</v>
      </c>
      <c r="R175" s="197">
        <f>Q175*H175</f>
        <v>0</v>
      </c>
      <c r="S175" s="197">
        <v>0</v>
      </c>
      <c r="T175" s="198">
        <f>S175*H175</f>
        <v>0</v>
      </c>
      <c r="U175" s="36"/>
      <c r="V175" s="36"/>
      <c r="W175" s="36"/>
      <c r="X175" s="36"/>
      <c r="Y175" s="36"/>
      <c r="Z175" s="36"/>
      <c r="AA175" s="36"/>
      <c r="AB175" s="36"/>
      <c r="AC175" s="36"/>
      <c r="AD175" s="36"/>
      <c r="AE175" s="36"/>
      <c r="AR175" s="199" t="s">
        <v>150</v>
      </c>
      <c r="AT175" s="199" t="s">
        <v>146</v>
      </c>
      <c r="AU175" s="199" t="s">
        <v>80</v>
      </c>
      <c r="AY175" s="19" t="s">
        <v>144</v>
      </c>
      <c r="BE175" s="200">
        <f>IF(N175="základní",J175,0)</f>
        <v>0</v>
      </c>
      <c r="BF175" s="200">
        <f>IF(N175="snížená",J175,0)</f>
        <v>0</v>
      </c>
      <c r="BG175" s="200">
        <f>IF(N175="zákl. přenesená",J175,0)</f>
        <v>0</v>
      </c>
      <c r="BH175" s="200">
        <f>IF(N175="sníž. přenesená",J175,0)</f>
        <v>0</v>
      </c>
      <c r="BI175" s="200">
        <f>IF(N175="nulová",J175,0)</f>
        <v>0</v>
      </c>
      <c r="BJ175" s="19" t="s">
        <v>26</v>
      </c>
      <c r="BK175" s="200">
        <f>ROUND(I175*H175,2)</f>
        <v>0</v>
      </c>
      <c r="BL175" s="19" t="s">
        <v>150</v>
      </c>
      <c r="BM175" s="199" t="s">
        <v>242</v>
      </c>
    </row>
    <row r="176" spans="1:65" s="2" customFormat="1" ht="10.199999999999999">
      <c r="A176" s="36"/>
      <c r="B176" s="37"/>
      <c r="C176" s="38"/>
      <c r="D176" s="201" t="s">
        <v>152</v>
      </c>
      <c r="E176" s="38"/>
      <c r="F176" s="202" t="s">
        <v>243</v>
      </c>
      <c r="G176" s="38"/>
      <c r="H176" s="38"/>
      <c r="I176" s="110"/>
      <c r="J176" s="38"/>
      <c r="K176" s="38"/>
      <c r="L176" s="41"/>
      <c r="M176" s="203"/>
      <c r="N176" s="204"/>
      <c r="O176" s="66"/>
      <c r="P176" s="66"/>
      <c r="Q176" s="66"/>
      <c r="R176" s="66"/>
      <c r="S176" s="66"/>
      <c r="T176" s="67"/>
      <c r="U176" s="36"/>
      <c r="V176" s="36"/>
      <c r="W176" s="36"/>
      <c r="X176" s="36"/>
      <c r="Y176" s="36"/>
      <c r="Z176" s="36"/>
      <c r="AA176" s="36"/>
      <c r="AB176" s="36"/>
      <c r="AC176" s="36"/>
      <c r="AD176" s="36"/>
      <c r="AE176" s="36"/>
      <c r="AT176" s="19" t="s">
        <v>152</v>
      </c>
      <c r="AU176" s="19" t="s">
        <v>80</v>
      </c>
    </row>
    <row r="177" spans="1:65" s="2" customFormat="1" ht="105.6">
      <c r="A177" s="36"/>
      <c r="B177" s="37"/>
      <c r="C177" s="38"/>
      <c r="D177" s="201" t="s">
        <v>154</v>
      </c>
      <c r="E177" s="38"/>
      <c r="F177" s="205" t="s">
        <v>244</v>
      </c>
      <c r="G177" s="38"/>
      <c r="H177" s="38"/>
      <c r="I177" s="110"/>
      <c r="J177" s="38"/>
      <c r="K177" s="38"/>
      <c r="L177" s="41"/>
      <c r="M177" s="203"/>
      <c r="N177" s="204"/>
      <c r="O177" s="66"/>
      <c r="P177" s="66"/>
      <c r="Q177" s="66"/>
      <c r="R177" s="66"/>
      <c r="S177" s="66"/>
      <c r="T177" s="67"/>
      <c r="U177" s="36"/>
      <c r="V177" s="36"/>
      <c r="W177" s="36"/>
      <c r="X177" s="36"/>
      <c r="Y177" s="36"/>
      <c r="Z177" s="36"/>
      <c r="AA177" s="36"/>
      <c r="AB177" s="36"/>
      <c r="AC177" s="36"/>
      <c r="AD177" s="36"/>
      <c r="AE177" s="36"/>
      <c r="AT177" s="19" t="s">
        <v>154</v>
      </c>
      <c r="AU177" s="19" t="s">
        <v>80</v>
      </c>
    </row>
    <row r="178" spans="1:65" s="13" customFormat="1" ht="10.199999999999999">
      <c r="B178" s="206"/>
      <c r="C178" s="207"/>
      <c r="D178" s="201" t="s">
        <v>156</v>
      </c>
      <c r="E178" s="208" t="s">
        <v>19</v>
      </c>
      <c r="F178" s="209" t="s">
        <v>245</v>
      </c>
      <c r="G178" s="207"/>
      <c r="H178" s="210">
        <v>284.89</v>
      </c>
      <c r="I178" s="211"/>
      <c r="J178" s="207"/>
      <c r="K178" s="207"/>
      <c r="L178" s="212"/>
      <c r="M178" s="213"/>
      <c r="N178" s="214"/>
      <c r="O178" s="214"/>
      <c r="P178" s="214"/>
      <c r="Q178" s="214"/>
      <c r="R178" s="214"/>
      <c r="S178" s="214"/>
      <c r="T178" s="215"/>
      <c r="AT178" s="216" t="s">
        <v>156</v>
      </c>
      <c r="AU178" s="216" t="s">
        <v>80</v>
      </c>
      <c r="AV178" s="13" t="s">
        <v>80</v>
      </c>
      <c r="AW178" s="13" t="s">
        <v>32</v>
      </c>
      <c r="AX178" s="13" t="s">
        <v>26</v>
      </c>
      <c r="AY178" s="216" t="s">
        <v>144</v>
      </c>
    </row>
    <row r="179" spans="1:65" s="2" customFormat="1" ht="16.5" customHeight="1">
      <c r="A179" s="36"/>
      <c r="B179" s="37"/>
      <c r="C179" s="189" t="s">
        <v>246</v>
      </c>
      <c r="D179" s="189" t="s">
        <v>146</v>
      </c>
      <c r="E179" s="190" t="s">
        <v>247</v>
      </c>
      <c r="F179" s="191" t="s">
        <v>248</v>
      </c>
      <c r="G179" s="192" t="s">
        <v>173</v>
      </c>
      <c r="H179" s="193">
        <v>97.2</v>
      </c>
      <c r="I179" s="194"/>
      <c r="J179" s="193">
        <f>ROUND(I179*H179,2)</f>
        <v>0</v>
      </c>
      <c r="K179" s="191" t="s">
        <v>160</v>
      </c>
      <c r="L179" s="41"/>
      <c r="M179" s="195" t="s">
        <v>19</v>
      </c>
      <c r="N179" s="196" t="s">
        <v>42</v>
      </c>
      <c r="O179" s="66"/>
      <c r="P179" s="197">
        <f>O179*H179</f>
        <v>0</v>
      </c>
      <c r="Q179" s="197">
        <v>0</v>
      </c>
      <c r="R179" s="197">
        <f>Q179*H179</f>
        <v>0</v>
      </c>
      <c r="S179" s="197">
        <v>0</v>
      </c>
      <c r="T179" s="198">
        <f>S179*H179</f>
        <v>0</v>
      </c>
      <c r="U179" s="36"/>
      <c r="V179" s="36"/>
      <c r="W179" s="36"/>
      <c r="X179" s="36"/>
      <c r="Y179" s="36"/>
      <c r="Z179" s="36"/>
      <c r="AA179" s="36"/>
      <c r="AB179" s="36"/>
      <c r="AC179" s="36"/>
      <c r="AD179" s="36"/>
      <c r="AE179" s="36"/>
      <c r="AR179" s="199" t="s">
        <v>150</v>
      </c>
      <c r="AT179" s="199" t="s">
        <v>146</v>
      </c>
      <c r="AU179" s="199" t="s">
        <v>80</v>
      </c>
      <c r="AY179" s="19" t="s">
        <v>144</v>
      </c>
      <c r="BE179" s="200">
        <f>IF(N179="základní",J179,0)</f>
        <v>0</v>
      </c>
      <c r="BF179" s="200">
        <f>IF(N179="snížená",J179,0)</f>
        <v>0</v>
      </c>
      <c r="BG179" s="200">
        <f>IF(N179="zákl. přenesená",J179,0)</f>
        <v>0</v>
      </c>
      <c r="BH179" s="200">
        <f>IF(N179="sníž. přenesená",J179,0)</f>
        <v>0</v>
      </c>
      <c r="BI179" s="200">
        <f>IF(N179="nulová",J179,0)</f>
        <v>0</v>
      </c>
      <c r="BJ179" s="19" t="s">
        <v>26</v>
      </c>
      <c r="BK179" s="200">
        <f>ROUND(I179*H179,2)</f>
        <v>0</v>
      </c>
      <c r="BL179" s="19" t="s">
        <v>150</v>
      </c>
      <c r="BM179" s="199" t="s">
        <v>249</v>
      </c>
    </row>
    <row r="180" spans="1:65" s="2" customFormat="1" ht="28.8">
      <c r="A180" s="36"/>
      <c r="B180" s="37"/>
      <c r="C180" s="38"/>
      <c r="D180" s="201" t="s">
        <v>152</v>
      </c>
      <c r="E180" s="38"/>
      <c r="F180" s="202" t="s">
        <v>250</v>
      </c>
      <c r="G180" s="38"/>
      <c r="H180" s="38"/>
      <c r="I180" s="110"/>
      <c r="J180" s="38"/>
      <c r="K180" s="38"/>
      <c r="L180" s="41"/>
      <c r="M180" s="203"/>
      <c r="N180" s="204"/>
      <c r="O180" s="66"/>
      <c r="P180" s="66"/>
      <c r="Q180" s="66"/>
      <c r="R180" s="66"/>
      <c r="S180" s="66"/>
      <c r="T180" s="67"/>
      <c r="U180" s="36"/>
      <c r="V180" s="36"/>
      <c r="W180" s="36"/>
      <c r="X180" s="36"/>
      <c r="Y180" s="36"/>
      <c r="Z180" s="36"/>
      <c r="AA180" s="36"/>
      <c r="AB180" s="36"/>
      <c r="AC180" s="36"/>
      <c r="AD180" s="36"/>
      <c r="AE180" s="36"/>
      <c r="AT180" s="19" t="s">
        <v>152</v>
      </c>
      <c r="AU180" s="19" t="s">
        <v>80</v>
      </c>
    </row>
    <row r="181" spans="1:65" s="2" customFormat="1" ht="144">
      <c r="A181" s="36"/>
      <c r="B181" s="37"/>
      <c r="C181" s="38"/>
      <c r="D181" s="201" t="s">
        <v>154</v>
      </c>
      <c r="E181" s="38"/>
      <c r="F181" s="205" t="s">
        <v>251</v>
      </c>
      <c r="G181" s="38"/>
      <c r="H181" s="38"/>
      <c r="I181" s="110"/>
      <c r="J181" s="38"/>
      <c r="K181" s="38"/>
      <c r="L181" s="41"/>
      <c r="M181" s="203"/>
      <c r="N181" s="204"/>
      <c r="O181" s="66"/>
      <c r="P181" s="66"/>
      <c r="Q181" s="66"/>
      <c r="R181" s="66"/>
      <c r="S181" s="66"/>
      <c r="T181" s="67"/>
      <c r="U181" s="36"/>
      <c r="V181" s="36"/>
      <c r="W181" s="36"/>
      <c r="X181" s="36"/>
      <c r="Y181" s="36"/>
      <c r="Z181" s="36"/>
      <c r="AA181" s="36"/>
      <c r="AB181" s="36"/>
      <c r="AC181" s="36"/>
      <c r="AD181" s="36"/>
      <c r="AE181" s="36"/>
      <c r="AT181" s="19" t="s">
        <v>154</v>
      </c>
      <c r="AU181" s="19" t="s">
        <v>80</v>
      </c>
    </row>
    <row r="182" spans="1:65" s="14" customFormat="1" ht="10.199999999999999">
      <c r="B182" s="217"/>
      <c r="C182" s="218"/>
      <c r="D182" s="201" t="s">
        <v>156</v>
      </c>
      <c r="E182" s="219" t="s">
        <v>19</v>
      </c>
      <c r="F182" s="220" t="s">
        <v>252</v>
      </c>
      <c r="G182" s="218"/>
      <c r="H182" s="219" t="s">
        <v>19</v>
      </c>
      <c r="I182" s="221"/>
      <c r="J182" s="218"/>
      <c r="K182" s="218"/>
      <c r="L182" s="222"/>
      <c r="M182" s="223"/>
      <c r="N182" s="224"/>
      <c r="O182" s="224"/>
      <c r="P182" s="224"/>
      <c r="Q182" s="224"/>
      <c r="R182" s="224"/>
      <c r="S182" s="224"/>
      <c r="T182" s="225"/>
      <c r="AT182" s="226" t="s">
        <v>156</v>
      </c>
      <c r="AU182" s="226" t="s">
        <v>80</v>
      </c>
      <c r="AV182" s="14" t="s">
        <v>26</v>
      </c>
      <c r="AW182" s="14" t="s">
        <v>32</v>
      </c>
      <c r="AX182" s="14" t="s">
        <v>71</v>
      </c>
      <c r="AY182" s="226" t="s">
        <v>144</v>
      </c>
    </row>
    <row r="183" spans="1:65" s="13" customFormat="1" ht="10.199999999999999">
      <c r="B183" s="206"/>
      <c r="C183" s="207"/>
      <c r="D183" s="201" t="s">
        <v>156</v>
      </c>
      <c r="E183" s="208" t="s">
        <v>19</v>
      </c>
      <c r="F183" s="209" t="s">
        <v>190</v>
      </c>
      <c r="G183" s="207"/>
      <c r="H183" s="210">
        <v>97.2</v>
      </c>
      <c r="I183" s="211"/>
      <c r="J183" s="207"/>
      <c r="K183" s="207"/>
      <c r="L183" s="212"/>
      <c r="M183" s="213"/>
      <c r="N183" s="214"/>
      <c r="O183" s="214"/>
      <c r="P183" s="214"/>
      <c r="Q183" s="214"/>
      <c r="R183" s="214"/>
      <c r="S183" s="214"/>
      <c r="T183" s="215"/>
      <c r="AT183" s="216" t="s">
        <v>156</v>
      </c>
      <c r="AU183" s="216" t="s">
        <v>80</v>
      </c>
      <c r="AV183" s="13" t="s">
        <v>80</v>
      </c>
      <c r="AW183" s="13" t="s">
        <v>32</v>
      </c>
      <c r="AX183" s="13" t="s">
        <v>26</v>
      </c>
      <c r="AY183" s="216" t="s">
        <v>144</v>
      </c>
    </row>
    <row r="184" spans="1:65" s="2" customFormat="1" ht="16.5" customHeight="1">
      <c r="A184" s="36"/>
      <c r="B184" s="37"/>
      <c r="C184" s="238" t="s">
        <v>8</v>
      </c>
      <c r="D184" s="238" t="s">
        <v>253</v>
      </c>
      <c r="E184" s="239" t="s">
        <v>254</v>
      </c>
      <c r="F184" s="240" t="s">
        <v>255</v>
      </c>
      <c r="G184" s="241" t="s">
        <v>234</v>
      </c>
      <c r="H184" s="242">
        <v>194.4</v>
      </c>
      <c r="I184" s="243"/>
      <c r="J184" s="242">
        <f>ROUND(I184*H184,2)</f>
        <v>0</v>
      </c>
      <c r="K184" s="240" t="s">
        <v>160</v>
      </c>
      <c r="L184" s="244"/>
      <c r="M184" s="245" t="s">
        <v>19</v>
      </c>
      <c r="N184" s="246" t="s">
        <v>42</v>
      </c>
      <c r="O184" s="66"/>
      <c r="P184" s="197">
        <f>O184*H184</f>
        <v>0</v>
      </c>
      <c r="Q184" s="197">
        <v>1</v>
      </c>
      <c r="R184" s="197">
        <f>Q184*H184</f>
        <v>194.4</v>
      </c>
      <c r="S184" s="197">
        <v>0</v>
      </c>
      <c r="T184" s="198">
        <f>S184*H184</f>
        <v>0</v>
      </c>
      <c r="U184" s="36"/>
      <c r="V184" s="36"/>
      <c r="W184" s="36"/>
      <c r="X184" s="36"/>
      <c r="Y184" s="36"/>
      <c r="Z184" s="36"/>
      <c r="AA184" s="36"/>
      <c r="AB184" s="36"/>
      <c r="AC184" s="36"/>
      <c r="AD184" s="36"/>
      <c r="AE184" s="36"/>
      <c r="AR184" s="199" t="s">
        <v>207</v>
      </c>
      <c r="AT184" s="199" t="s">
        <v>253</v>
      </c>
      <c r="AU184" s="199" t="s">
        <v>80</v>
      </c>
      <c r="AY184" s="19" t="s">
        <v>144</v>
      </c>
      <c r="BE184" s="200">
        <f>IF(N184="základní",J184,0)</f>
        <v>0</v>
      </c>
      <c r="BF184" s="200">
        <f>IF(N184="snížená",J184,0)</f>
        <v>0</v>
      </c>
      <c r="BG184" s="200">
        <f>IF(N184="zákl. přenesená",J184,0)</f>
        <v>0</v>
      </c>
      <c r="BH184" s="200">
        <f>IF(N184="sníž. přenesená",J184,0)</f>
        <v>0</v>
      </c>
      <c r="BI184" s="200">
        <f>IF(N184="nulová",J184,0)</f>
        <v>0</v>
      </c>
      <c r="BJ184" s="19" t="s">
        <v>26</v>
      </c>
      <c r="BK184" s="200">
        <f>ROUND(I184*H184,2)</f>
        <v>0</v>
      </c>
      <c r="BL184" s="19" t="s">
        <v>150</v>
      </c>
      <c r="BM184" s="199" t="s">
        <v>256</v>
      </c>
    </row>
    <row r="185" spans="1:65" s="2" customFormat="1" ht="10.199999999999999">
      <c r="A185" s="36"/>
      <c r="B185" s="37"/>
      <c r="C185" s="38"/>
      <c r="D185" s="201" t="s">
        <v>152</v>
      </c>
      <c r="E185" s="38"/>
      <c r="F185" s="202" t="s">
        <v>255</v>
      </c>
      <c r="G185" s="38"/>
      <c r="H185" s="38"/>
      <c r="I185" s="110"/>
      <c r="J185" s="38"/>
      <c r="K185" s="38"/>
      <c r="L185" s="41"/>
      <c r="M185" s="203"/>
      <c r="N185" s="204"/>
      <c r="O185" s="66"/>
      <c r="P185" s="66"/>
      <c r="Q185" s="66"/>
      <c r="R185" s="66"/>
      <c r="S185" s="66"/>
      <c r="T185" s="67"/>
      <c r="U185" s="36"/>
      <c r="V185" s="36"/>
      <c r="W185" s="36"/>
      <c r="X185" s="36"/>
      <c r="Y185" s="36"/>
      <c r="Z185" s="36"/>
      <c r="AA185" s="36"/>
      <c r="AB185" s="36"/>
      <c r="AC185" s="36"/>
      <c r="AD185" s="36"/>
      <c r="AE185" s="36"/>
      <c r="AT185" s="19" t="s">
        <v>152</v>
      </c>
      <c r="AU185" s="19" t="s">
        <v>80</v>
      </c>
    </row>
    <row r="186" spans="1:65" s="13" customFormat="1" ht="10.199999999999999">
      <c r="B186" s="206"/>
      <c r="C186" s="207"/>
      <c r="D186" s="201" t="s">
        <v>156</v>
      </c>
      <c r="E186" s="207"/>
      <c r="F186" s="209" t="s">
        <v>257</v>
      </c>
      <c r="G186" s="207"/>
      <c r="H186" s="210">
        <v>194.4</v>
      </c>
      <c r="I186" s="211"/>
      <c r="J186" s="207"/>
      <c r="K186" s="207"/>
      <c r="L186" s="212"/>
      <c r="M186" s="213"/>
      <c r="N186" s="214"/>
      <c r="O186" s="214"/>
      <c r="P186" s="214"/>
      <c r="Q186" s="214"/>
      <c r="R186" s="214"/>
      <c r="S186" s="214"/>
      <c r="T186" s="215"/>
      <c r="AT186" s="216" t="s">
        <v>156</v>
      </c>
      <c r="AU186" s="216" t="s">
        <v>80</v>
      </c>
      <c r="AV186" s="13" t="s">
        <v>80</v>
      </c>
      <c r="AW186" s="13" t="s">
        <v>4</v>
      </c>
      <c r="AX186" s="13" t="s">
        <v>26</v>
      </c>
      <c r="AY186" s="216" t="s">
        <v>144</v>
      </c>
    </row>
    <row r="187" spans="1:65" s="2" customFormat="1" ht="16.5" customHeight="1">
      <c r="A187" s="36"/>
      <c r="B187" s="37"/>
      <c r="C187" s="189" t="s">
        <v>258</v>
      </c>
      <c r="D187" s="189" t="s">
        <v>146</v>
      </c>
      <c r="E187" s="190" t="s">
        <v>259</v>
      </c>
      <c r="F187" s="191" t="s">
        <v>260</v>
      </c>
      <c r="G187" s="192" t="s">
        <v>149</v>
      </c>
      <c r="H187" s="193">
        <v>96</v>
      </c>
      <c r="I187" s="194"/>
      <c r="J187" s="193">
        <f>ROUND(I187*H187,2)</f>
        <v>0</v>
      </c>
      <c r="K187" s="191" t="s">
        <v>160</v>
      </c>
      <c r="L187" s="41"/>
      <c r="M187" s="195" t="s">
        <v>19</v>
      </c>
      <c r="N187" s="196" t="s">
        <v>42</v>
      </c>
      <c r="O187" s="66"/>
      <c r="P187" s="197">
        <f>O187*H187</f>
        <v>0</v>
      </c>
      <c r="Q187" s="197">
        <v>0</v>
      </c>
      <c r="R187" s="197">
        <f>Q187*H187</f>
        <v>0</v>
      </c>
      <c r="S187" s="197">
        <v>0</v>
      </c>
      <c r="T187" s="198">
        <f>S187*H187</f>
        <v>0</v>
      </c>
      <c r="U187" s="36"/>
      <c r="V187" s="36"/>
      <c r="W187" s="36"/>
      <c r="X187" s="36"/>
      <c r="Y187" s="36"/>
      <c r="Z187" s="36"/>
      <c r="AA187" s="36"/>
      <c r="AB187" s="36"/>
      <c r="AC187" s="36"/>
      <c r="AD187" s="36"/>
      <c r="AE187" s="36"/>
      <c r="AR187" s="199" t="s">
        <v>150</v>
      </c>
      <c r="AT187" s="199" t="s">
        <v>146</v>
      </c>
      <c r="AU187" s="199" t="s">
        <v>80</v>
      </c>
      <c r="AY187" s="19" t="s">
        <v>144</v>
      </c>
      <c r="BE187" s="200">
        <f>IF(N187="základní",J187,0)</f>
        <v>0</v>
      </c>
      <c r="BF187" s="200">
        <f>IF(N187="snížená",J187,0)</f>
        <v>0</v>
      </c>
      <c r="BG187" s="200">
        <f>IF(N187="zákl. přenesená",J187,0)</f>
        <v>0</v>
      </c>
      <c r="BH187" s="200">
        <f>IF(N187="sníž. přenesená",J187,0)</f>
        <v>0</v>
      </c>
      <c r="BI187" s="200">
        <f>IF(N187="nulová",J187,0)</f>
        <v>0</v>
      </c>
      <c r="BJ187" s="19" t="s">
        <v>26</v>
      </c>
      <c r="BK187" s="200">
        <f>ROUND(I187*H187,2)</f>
        <v>0</v>
      </c>
      <c r="BL187" s="19" t="s">
        <v>150</v>
      </c>
      <c r="BM187" s="199" t="s">
        <v>261</v>
      </c>
    </row>
    <row r="188" spans="1:65" s="2" customFormat="1" ht="10.199999999999999">
      <c r="A188" s="36"/>
      <c r="B188" s="37"/>
      <c r="C188" s="38"/>
      <c r="D188" s="201" t="s">
        <v>152</v>
      </c>
      <c r="E188" s="38"/>
      <c r="F188" s="202" t="s">
        <v>262</v>
      </c>
      <c r="G188" s="38"/>
      <c r="H188" s="38"/>
      <c r="I188" s="110"/>
      <c r="J188" s="38"/>
      <c r="K188" s="38"/>
      <c r="L188" s="41"/>
      <c r="M188" s="203"/>
      <c r="N188" s="204"/>
      <c r="O188" s="66"/>
      <c r="P188" s="66"/>
      <c r="Q188" s="66"/>
      <c r="R188" s="66"/>
      <c r="S188" s="66"/>
      <c r="T188" s="67"/>
      <c r="U188" s="36"/>
      <c r="V188" s="36"/>
      <c r="W188" s="36"/>
      <c r="X188" s="36"/>
      <c r="Y188" s="36"/>
      <c r="Z188" s="36"/>
      <c r="AA188" s="36"/>
      <c r="AB188" s="36"/>
      <c r="AC188" s="36"/>
      <c r="AD188" s="36"/>
      <c r="AE188" s="36"/>
      <c r="AT188" s="19" t="s">
        <v>152</v>
      </c>
      <c r="AU188" s="19" t="s">
        <v>80</v>
      </c>
    </row>
    <row r="189" spans="1:65" s="2" customFormat="1" ht="96">
      <c r="A189" s="36"/>
      <c r="B189" s="37"/>
      <c r="C189" s="38"/>
      <c r="D189" s="201" t="s">
        <v>154</v>
      </c>
      <c r="E189" s="38"/>
      <c r="F189" s="205" t="s">
        <v>263</v>
      </c>
      <c r="G189" s="38"/>
      <c r="H189" s="38"/>
      <c r="I189" s="110"/>
      <c r="J189" s="38"/>
      <c r="K189" s="38"/>
      <c r="L189" s="41"/>
      <c r="M189" s="203"/>
      <c r="N189" s="204"/>
      <c r="O189" s="66"/>
      <c r="P189" s="66"/>
      <c r="Q189" s="66"/>
      <c r="R189" s="66"/>
      <c r="S189" s="66"/>
      <c r="T189" s="67"/>
      <c r="U189" s="36"/>
      <c r="V189" s="36"/>
      <c r="W189" s="36"/>
      <c r="X189" s="36"/>
      <c r="Y189" s="36"/>
      <c r="Z189" s="36"/>
      <c r="AA189" s="36"/>
      <c r="AB189" s="36"/>
      <c r="AC189" s="36"/>
      <c r="AD189" s="36"/>
      <c r="AE189" s="36"/>
      <c r="AT189" s="19" t="s">
        <v>154</v>
      </c>
      <c r="AU189" s="19" t="s">
        <v>80</v>
      </c>
    </row>
    <row r="190" spans="1:65" s="13" customFormat="1" ht="10.199999999999999">
      <c r="B190" s="206"/>
      <c r="C190" s="207"/>
      <c r="D190" s="201" t="s">
        <v>156</v>
      </c>
      <c r="E190" s="208" t="s">
        <v>19</v>
      </c>
      <c r="F190" s="209" t="s">
        <v>264</v>
      </c>
      <c r="G190" s="207"/>
      <c r="H190" s="210">
        <v>96</v>
      </c>
      <c r="I190" s="211"/>
      <c r="J190" s="207"/>
      <c r="K190" s="207"/>
      <c r="L190" s="212"/>
      <c r="M190" s="213"/>
      <c r="N190" s="214"/>
      <c r="O190" s="214"/>
      <c r="P190" s="214"/>
      <c r="Q190" s="214"/>
      <c r="R190" s="214"/>
      <c r="S190" s="214"/>
      <c r="T190" s="215"/>
      <c r="AT190" s="216" t="s">
        <v>156</v>
      </c>
      <c r="AU190" s="216" t="s">
        <v>80</v>
      </c>
      <c r="AV190" s="13" t="s">
        <v>80</v>
      </c>
      <c r="AW190" s="13" t="s">
        <v>32</v>
      </c>
      <c r="AX190" s="13" t="s">
        <v>26</v>
      </c>
      <c r="AY190" s="216" t="s">
        <v>144</v>
      </c>
    </row>
    <row r="191" spans="1:65" s="12" customFormat="1" ht="22.8" customHeight="1">
      <c r="B191" s="173"/>
      <c r="C191" s="174"/>
      <c r="D191" s="175" t="s">
        <v>70</v>
      </c>
      <c r="E191" s="187" t="s">
        <v>80</v>
      </c>
      <c r="F191" s="187" t="s">
        <v>265</v>
      </c>
      <c r="G191" s="174"/>
      <c r="H191" s="174"/>
      <c r="I191" s="177"/>
      <c r="J191" s="188">
        <f>BK191</f>
        <v>0</v>
      </c>
      <c r="K191" s="174"/>
      <c r="L191" s="179"/>
      <c r="M191" s="180"/>
      <c r="N191" s="181"/>
      <c r="O191" s="181"/>
      <c r="P191" s="182">
        <f>SUM(P192:P267)</f>
        <v>0</v>
      </c>
      <c r="Q191" s="181"/>
      <c r="R191" s="182">
        <f>SUM(R192:R267)</f>
        <v>231.21457889999994</v>
      </c>
      <c r="S191" s="181"/>
      <c r="T191" s="183">
        <f>SUM(T192:T267)</f>
        <v>0</v>
      </c>
      <c r="AR191" s="184" t="s">
        <v>26</v>
      </c>
      <c r="AT191" s="185" t="s">
        <v>70</v>
      </c>
      <c r="AU191" s="185" t="s">
        <v>26</v>
      </c>
      <c r="AY191" s="184" t="s">
        <v>144</v>
      </c>
      <c r="BK191" s="186">
        <f>SUM(BK192:BK267)</f>
        <v>0</v>
      </c>
    </row>
    <row r="192" spans="1:65" s="2" customFormat="1" ht="16.5" customHeight="1">
      <c r="A192" s="36"/>
      <c r="B192" s="37"/>
      <c r="C192" s="189" t="s">
        <v>266</v>
      </c>
      <c r="D192" s="189" t="s">
        <v>146</v>
      </c>
      <c r="E192" s="190" t="s">
        <v>267</v>
      </c>
      <c r="F192" s="191" t="s">
        <v>268</v>
      </c>
      <c r="G192" s="192" t="s">
        <v>149</v>
      </c>
      <c r="H192" s="193">
        <v>73.64</v>
      </c>
      <c r="I192" s="194"/>
      <c r="J192" s="193">
        <f>ROUND(I192*H192,2)</f>
        <v>0</v>
      </c>
      <c r="K192" s="191" t="s">
        <v>160</v>
      </c>
      <c r="L192" s="41"/>
      <c r="M192" s="195" t="s">
        <v>19</v>
      </c>
      <c r="N192" s="196" t="s">
        <v>42</v>
      </c>
      <c r="O192" s="66"/>
      <c r="P192" s="197">
        <f>O192*H192</f>
        <v>0</v>
      </c>
      <c r="Q192" s="197">
        <v>1.3999999999999999E-4</v>
      </c>
      <c r="R192" s="197">
        <f>Q192*H192</f>
        <v>1.0309599999999999E-2</v>
      </c>
      <c r="S192" s="197">
        <v>0</v>
      </c>
      <c r="T192" s="198">
        <f>S192*H192</f>
        <v>0</v>
      </c>
      <c r="U192" s="36"/>
      <c r="V192" s="36"/>
      <c r="W192" s="36"/>
      <c r="X192" s="36"/>
      <c r="Y192" s="36"/>
      <c r="Z192" s="36"/>
      <c r="AA192" s="36"/>
      <c r="AB192" s="36"/>
      <c r="AC192" s="36"/>
      <c r="AD192" s="36"/>
      <c r="AE192" s="36"/>
      <c r="AR192" s="199" t="s">
        <v>150</v>
      </c>
      <c r="AT192" s="199" t="s">
        <v>146</v>
      </c>
      <c r="AU192" s="199" t="s">
        <v>80</v>
      </c>
      <c r="AY192" s="19" t="s">
        <v>144</v>
      </c>
      <c r="BE192" s="200">
        <f>IF(N192="základní",J192,0)</f>
        <v>0</v>
      </c>
      <c r="BF192" s="200">
        <f>IF(N192="snížená",J192,0)</f>
        <v>0</v>
      </c>
      <c r="BG192" s="200">
        <f>IF(N192="zákl. přenesená",J192,0)</f>
        <v>0</v>
      </c>
      <c r="BH192" s="200">
        <f>IF(N192="sníž. přenesená",J192,0)</f>
        <v>0</v>
      </c>
      <c r="BI192" s="200">
        <f>IF(N192="nulová",J192,0)</f>
        <v>0</v>
      </c>
      <c r="BJ192" s="19" t="s">
        <v>26</v>
      </c>
      <c r="BK192" s="200">
        <f>ROUND(I192*H192,2)</f>
        <v>0</v>
      </c>
      <c r="BL192" s="19" t="s">
        <v>150</v>
      </c>
      <c r="BM192" s="199" t="s">
        <v>269</v>
      </c>
    </row>
    <row r="193" spans="1:65" s="2" customFormat="1" ht="19.2">
      <c r="A193" s="36"/>
      <c r="B193" s="37"/>
      <c r="C193" s="38"/>
      <c r="D193" s="201" t="s">
        <v>152</v>
      </c>
      <c r="E193" s="38"/>
      <c r="F193" s="202" t="s">
        <v>270</v>
      </c>
      <c r="G193" s="38"/>
      <c r="H193" s="38"/>
      <c r="I193" s="110"/>
      <c r="J193" s="38"/>
      <c r="K193" s="38"/>
      <c r="L193" s="41"/>
      <c r="M193" s="203"/>
      <c r="N193" s="204"/>
      <c r="O193" s="66"/>
      <c r="P193" s="66"/>
      <c r="Q193" s="66"/>
      <c r="R193" s="66"/>
      <c r="S193" s="66"/>
      <c r="T193" s="67"/>
      <c r="U193" s="36"/>
      <c r="V193" s="36"/>
      <c r="W193" s="36"/>
      <c r="X193" s="36"/>
      <c r="Y193" s="36"/>
      <c r="Z193" s="36"/>
      <c r="AA193" s="36"/>
      <c r="AB193" s="36"/>
      <c r="AC193" s="36"/>
      <c r="AD193" s="36"/>
      <c r="AE193" s="36"/>
      <c r="AT193" s="19" t="s">
        <v>152</v>
      </c>
      <c r="AU193" s="19" t="s">
        <v>80</v>
      </c>
    </row>
    <row r="194" spans="1:65" s="2" customFormat="1" ht="67.2">
      <c r="A194" s="36"/>
      <c r="B194" s="37"/>
      <c r="C194" s="38"/>
      <c r="D194" s="201" t="s">
        <v>154</v>
      </c>
      <c r="E194" s="38"/>
      <c r="F194" s="205" t="s">
        <v>271</v>
      </c>
      <c r="G194" s="38"/>
      <c r="H194" s="38"/>
      <c r="I194" s="110"/>
      <c r="J194" s="38"/>
      <c r="K194" s="38"/>
      <c r="L194" s="41"/>
      <c r="M194" s="203"/>
      <c r="N194" s="204"/>
      <c r="O194" s="66"/>
      <c r="P194" s="66"/>
      <c r="Q194" s="66"/>
      <c r="R194" s="66"/>
      <c r="S194" s="66"/>
      <c r="T194" s="67"/>
      <c r="U194" s="36"/>
      <c r="V194" s="36"/>
      <c r="W194" s="36"/>
      <c r="X194" s="36"/>
      <c r="Y194" s="36"/>
      <c r="Z194" s="36"/>
      <c r="AA194" s="36"/>
      <c r="AB194" s="36"/>
      <c r="AC194" s="36"/>
      <c r="AD194" s="36"/>
      <c r="AE194" s="36"/>
      <c r="AT194" s="19" t="s">
        <v>154</v>
      </c>
      <c r="AU194" s="19" t="s">
        <v>80</v>
      </c>
    </row>
    <row r="195" spans="1:65" s="14" customFormat="1" ht="10.199999999999999">
      <c r="B195" s="217"/>
      <c r="C195" s="218"/>
      <c r="D195" s="201" t="s">
        <v>156</v>
      </c>
      <c r="E195" s="219" t="s">
        <v>19</v>
      </c>
      <c r="F195" s="220" t="s">
        <v>272</v>
      </c>
      <c r="G195" s="218"/>
      <c r="H195" s="219" t="s">
        <v>19</v>
      </c>
      <c r="I195" s="221"/>
      <c r="J195" s="218"/>
      <c r="K195" s="218"/>
      <c r="L195" s="222"/>
      <c r="M195" s="223"/>
      <c r="N195" s="224"/>
      <c r="O195" s="224"/>
      <c r="P195" s="224"/>
      <c r="Q195" s="224"/>
      <c r="R195" s="224"/>
      <c r="S195" s="224"/>
      <c r="T195" s="225"/>
      <c r="AT195" s="226" t="s">
        <v>156</v>
      </c>
      <c r="AU195" s="226" t="s">
        <v>80</v>
      </c>
      <c r="AV195" s="14" t="s">
        <v>26</v>
      </c>
      <c r="AW195" s="14" t="s">
        <v>32</v>
      </c>
      <c r="AX195" s="14" t="s">
        <v>71</v>
      </c>
      <c r="AY195" s="226" t="s">
        <v>144</v>
      </c>
    </row>
    <row r="196" spans="1:65" s="13" customFormat="1" ht="10.199999999999999">
      <c r="B196" s="206"/>
      <c r="C196" s="207"/>
      <c r="D196" s="201" t="s">
        <v>156</v>
      </c>
      <c r="E196" s="208" t="s">
        <v>19</v>
      </c>
      <c r="F196" s="209" t="s">
        <v>273</v>
      </c>
      <c r="G196" s="207"/>
      <c r="H196" s="210">
        <v>73.64</v>
      </c>
      <c r="I196" s="211"/>
      <c r="J196" s="207"/>
      <c r="K196" s="207"/>
      <c r="L196" s="212"/>
      <c r="M196" s="213"/>
      <c r="N196" s="214"/>
      <c r="O196" s="214"/>
      <c r="P196" s="214"/>
      <c r="Q196" s="214"/>
      <c r="R196" s="214"/>
      <c r="S196" s="214"/>
      <c r="T196" s="215"/>
      <c r="AT196" s="216" t="s">
        <v>156</v>
      </c>
      <c r="AU196" s="216" t="s">
        <v>80</v>
      </c>
      <c r="AV196" s="13" t="s">
        <v>80</v>
      </c>
      <c r="AW196" s="13" t="s">
        <v>32</v>
      </c>
      <c r="AX196" s="13" t="s">
        <v>26</v>
      </c>
      <c r="AY196" s="216" t="s">
        <v>144</v>
      </c>
    </row>
    <row r="197" spans="1:65" s="2" customFormat="1" ht="16.5" customHeight="1">
      <c r="A197" s="36"/>
      <c r="B197" s="37"/>
      <c r="C197" s="238" t="s">
        <v>274</v>
      </c>
      <c r="D197" s="238" t="s">
        <v>253</v>
      </c>
      <c r="E197" s="239" t="s">
        <v>275</v>
      </c>
      <c r="F197" s="240" t="s">
        <v>276</v>
      </c>
      <c r="G197" s="241" t="s">
        <v>149</v>
      </c>
      <c r="H197" s="242">
        <v>84.69</v>
      </c>
      <c r="I197" s="243"/>
      <c r="J197" s="242">
        <f>ROUND(I197*H197,2)</f>
        <v>0</v>
      </c>
      <c r="K197" s="240" t="s">
        <v>160</v>
      </c>
      <c r="L197" s="244"/>
      <c r="M197" s="245" t="s">
        <v>19</v>
      </c>
      <c r="N197" s="246" t="s">
        <v>42</v>
      </c>
      <c r="O197" s="66"/>
      <c r="P197" s="197">
        <f>O197*H197</f>
        <v>0</v>
      </c>
      <c r="Q197" s="197">
        <v>1.8000000000000001E-4</v>
      </c>
      <c r="R197" s="197">
        <f>Q197*H197</f>
        <v>1.5244200000000001E-2</v>
      </c>
      <c r="S197" s="197">
        <v>0</v>
      </c>
      <c r="T197" s="198">
        <f>S197*H197</f>
        <v>0</v>
      </c>
      <c r="U197" s="36"/>
      <c r="V197" s="36"/>
      <c r="W197" s="36"/>
      <c r="X197" s="36"/>
      <c r="Y197" s="36"/>
      <c r="Z197" s="36"/>
      <c r="AA197" s="36"/>
      <c r="AB197" s="36"/>
      <c r="AC197" s="36"/>
      <c r="AD197" s="36"/>
      <c r="AE197" s="36"/>
      <c r="AR197" s="199" t="s">
        <v>207</v>
      </c>
      <c r="AT197" s="199" t="s">
        <v>253</v>
      </c>
      <c r="AU197" s="199" t="s">
        <v>80</v>
      </c>
      <c r="AY197" s="19" t="s">
        <v>144</v>
      </c>
      <c r="BE197" s="200">
        <f>IF(N197="základní",J197,0)</f>
        <v>0</v>
      </c>
      <c r="BF197" s="200">
        <f>IF(N197="snížená",J197,0)</f>
        <v>0</v>
      </c>
      <c r="BG197" s="200">
        <f>IF(N197="zákl. přenesená",J197,0)</f>
        <v>0</v>
      </c>
      <c r="BH197" s="200">
        <f>IF(N197="sníž. přenesená",J197,0)</f>
        <v>0</v>
      </c>
      <c r="BI197" s="200">
        <f>IF(N197="nulová",J197,0)</f>
        <v>0</v>
      </c>
      <c r="BJ197" s="19" t="s">
        <v>26</v>
      </c>
      <c r="BK197" s="200">
        <f>ROUND(I197*H197,2)</f>
        <v>0</v>
      </c>
      <c r="BL197" s="19" t="s">
        <v>150</v>
      </c>
      <c r="BM197" s="199" t="s">
        <v>277</v>
      </c>
    </row>
    <row r="198" spans="1:65" s="2" customFormat="1" ht="10.199999999999999">
      <c r="A198" s="36"/>
      <c r="B198" s="37"/>
      <c r="C198" s="38"/>
      <c r="D198" s="201" t="s">
        <v>152</v>
      </c>
      <c r="E198" s="38"/>
      <c r="F198" s="202" t="s">
        <v>276</v>
      </c>
      <c r="G198" s="38"/>
      <c r="H198" s="38"/>
      <c r="I198" s="110"/>
      <c r="J198" s="38"/>
      <c r="K198" s="38"/>
      <c r="L198" s="41"/>
      <c r="M198" s="203"/>
      <c r="N198" s="204"/>
      <c r="O198" s="66"/>
      <c r="P198" s="66"/>
      <c r="Q198" s="66"/>
      <c r="R198" s="66"/>
      <c r="S198" s="66"/>
      <c r="T198" s="67"/>
      <c r="U198" s="36"/>
      <c r="V198" s="36"/>
      <c r="W198" s="36"/>
      <c r="X198" s="36"/>
      <c r="Y198" s="36"/>
      <c r="Z198" s="36"/>
      <c r="AA198" s="36"/>
      <c r="AB198" s="36"/>
      <c r="AC198" s="36"/>
      <c r="AD198" s="36"/>
      <c r="AE198" s="36"/>
      <c r="AT198" s="19" t="s">
        <v>152</v>
      </c>
      <c r="AU198" s="19" t="s">
        <v>80</v>
      </c>
    </row>
    <row r="199" spans="1:65" s="13" customFormat="1" ht="10.199999999999999">
      <c r="B199" s="206"/>
      <c r="C199" s="207"/>
      <c r="D199" s="201" t="s">
        <v>156</v>
      </c>
      <c r="E199" s="207"/>
      <c r="F199" s="209" t="s">
        <v>278</v>
      </c>
      <c r="G199" s="207"/>
      <c r="H199" s="210">
        <v>84.69</v>
      </c>
      <c r="I199" s="211"/>
      <c r="J199" s="207"/>
      <c r="K199" s="207"/>
      <c r="L199" s="212"/>
      <c r="M199" s="213"/>
      <c r="N199" s="214"/>
      <c r="O199" s="214"/>
      <c r="P199" s="214"/>
      <c r="Q199" s="214"/>
      <c r="R199" s="214"/>
      <c r="S199" s="214"/>
      <c r="T199" s="215"/>
      <c r="AT199" s="216" t="s">
        <v>156</v>
      </c>
      <c r="AU199" s="216" t="s">
        <v>80</v>
      </c>
      <c r="AV199" s="13" t="s">
        <v>80</v>
      </c>
      <c r="AW199" s="13" t="s">
        <v>4</v>
      </c>
      <c r="AX199" s="13" t="s">
        <v>26</v>
      </c>
      <c r="AY199" s="216" t="s">
        <v>144</v>
      </c>
    </row>
    <row r="200" spans="1:65" s="2" customFormat="1" ht="16.5" customHeight="1">
      <c r="A200" s="36"/>
      <c r="B200" s="37"/>
      <c r="C200" s="189" t="s">
        <v>279</v>
      </c>
      <c r="D200" s="189" t="s">
        <v>146</v>
      </c>
      <c r="E200" s="190" t="s">
        <v>280</v>
      </c>
      <c r="F200" s="191" t="s">
        <v>281</v>
      </c>
      <c r="G200" s="192" t="s">
        <v>173</v>
      </c>
      <c r="H200" s="193">
        <v>22.56</v>
      </c>
      <c r="I200" s="194"/>
      <c r="J200" s="193">
        <f>ROUND(I200*H200,2)</f>
        <v>0</v>
      </c>
      <c r="K200" s="191" t="s">
        <v>160</v>
      </c>
      <c r="L200" s="41"/>
      <c r="M200" s="195" t="s">
        <v>19</v>
      </c>
      <c r="N200" s="196" t="s">
        <v>42</v>
      </c>
      <c r="O200" s="66"/>
      <c r="P200" s="197">
        <f>O200*H200</f>
        <v>0</v>
      </c>
      <c r="Q200" s="197">
        <v>2.45329</v>
      </c>
      <c r="R200" s="197">
        <f>Q200*H200</f>
        <v>55.346222399999995</v>
      </c>
      <c r="S200" s="197">
        <v>0</v>
      </c>
      <c r="T200" s="198">
        <f>S200*H200</f>
        <v>0</v>
      </c>
      <c r="U200" s="36"/>
      <c r="V200" s="36"/>
      <c r="W200" s="36"/>
      <c r="X200" s="36"/>
      <c r="Y200" s="36"/>
      <c r="Z200" s="36"/>
      <c r="AA200" s="36"/>
      <c r="AB200" s="36"/>
      <c r="AC200" s="36"/>
      <c r="AD200" s="36"/>
      <c r="AE200" s="36"/>
      <c r="AR200" s="199" t="s">
        <v>150</v>
      </c>
      <c r="AT200" s="199" t="s">
        <v>146</v>
      </c>
      <c r="AU200" s="199" t="s">
        <v>80</v>
      </c>
      <c r="AY200" s="19" t="s">
        <v>144</v>
      </c>
      <c r="BE200" s="200">
        <f>IF(N200="základní",J200,0)</f>
        <v>0</v>
      </c>
      <c r="BF200" s="200">
        <f>IF(N200="snížená",J200,0)</f>
        <v>0</v>
      </c>
      <c r="BG200" s="200">
        <f>IF(N200="zákl. přenesená",J200,0)</f>
        <v>0</v>
      </c>
      <c r="BH200" s="200">
        <f>IF(N200="sníž. přenesená",J200,0)</f>
        <v>0</v>
      </c>
      <c r="BI200" s="200">
        <f>IF(N200="nulová",J200,0)</f>
        <v>0</v>
      </c>
      <c r="BJ200" s="19" t="s">
        <v>26</v>
      </c>
      <c r="BK200" s="200">
        <f>ROUND(I200*H200,2)</f>
        <v>0</v>
      </c>
      <c r="BL200" s="19" t="s">
        <v>150</v>
      </c>
      <c r="BM200" s="199" t="s">
        <v>282</v>
      </c>
    </row>
    <row r="201" spans="1:65" s="2" customFormat="1" ht="10.199999999999999">
      <c r="A201" s="36"/>
      <c r="B201" s="37"/>
      <c r="C201" s="38"/>
      <c r="D201" s="201" t="s">
        <v>152</v>
      </c>
      <c r="E201" s="38"/>
      <c r="F201" s="202" t="s">
        <v>283</v>
      </c>
      <c r="G201" s="38"/>
      <c r="H201" s="38"/>
      <c r="I201" s="110"/>
      <c r="J201" s="38"/>
      <c r="K201" s="38"/>
      <c r="L201" s="41"/>
      <c r="M201" s="203"/>
      <c r="N201" s="204"/>
      <c r="O201" s="66"/>
      <c r="P201" s="66"/>
      <c r="Q201" s="66"/>
      <c r="R201" s="66"/>
      <c r="S201" s="66"/>
      <c r="T201" s="67"/>
      <c r="U201" s="36"/>
      <c r="V201" s="36"/>
      <c r="W201" s="36"/>
      <c r="X201" s="36"/>
      <c r="Y201" s="36"/>
      <c r="Z201" s="36"/>
      <c r="AA201" s="36"/>
      <c r="AB201" s="36"/>
      <c r="AC201" s="36"/>
      <c r="AD201" s="36"/>
      <c r="AE201" s="36"/>
      <c r="AT201" s="19" t="s">
        <v>152</v>
      </c>
      <c r="AU201" s="19" t="s">
        <v>80</v>
      </c>
    </row>
    <row r="202" spans="1:65" s="2" customFormat="1" ht="86.4">
      <c r="A202" s="36"/>
      <c r="B202" s="37"/>
      <c r="C202" s="38"/>
      <c r="D202" s="201" t="s">
        <v>154</v>
      </c>
      <c r="E202" s="38"/>
      <c r="F202" s="205" t="s">
        <v>284</v>
      </c>
      <c r="G202" s="38"/>
      <c r="H202" s="38"/>
      <c r="I202" s="110"/>
      <c r="J202" s="38"/>
      <c r="K202" s="38"/>
      <c r="L202" s="41"/>
      <c r="M202" s="203"/>
      <c r="N202" s="204"/>
      <c r="O202" s="66"/>
      <c r="P202" s="66"/>
      <c r="Q202" s="66"/>
      <c r="R202" s="66"/>
      <c r="S202" s="66"/>
      <c r="T202" s="67"/>
      <c r="U202" s="36"/>
      <c r="V202" s="36"/>
      <c r="W202" s="36"/>
      <c r="X202" s="36"/>
      <c r="Y202" s="36"/>
      <c r="Z202" s="36"/>
      <c r="AA202" s="36"/>
      <c r="AB202" s="36"/>
      <c r="AC202" s="36"/>
      <c r="AD202" s="36"/>
      <c r="AE202" s="36"/>
      <c r="AT202" s="19" t="s">
        <v>154</v>
      </c>
      <c r="AU202" s="19" t="s">
        <v>80</v>
      </c>
    </row>
    <row r="203" spans="1:65" s="13" customFormat="1" ht="10.199999999999999">
      <c r="B203" s="206"/>
      <c r="C203" s="207"/>
      <c r="D203" s="201" t="s">
        <v>156</v>
      </c>
      <c r="E203" s="208" t="s">
        <v>19</v>
      </c>
      <c r="F203" s="209" t="s">
        <v>285</v>
      </c>
      <c r="G203" s="207"/>
      <c r="H203" s="210">
        <v>4.9800000000000004</v>
      </c>
      <c r="I203" s="211"/>
      <c r="J203" s="207"/>
      <c r="K203" s="207"/>
      <c r="L203" s="212"/>
      <c r="M203" s="213"/>
      <c r="N203" s="214"/>
      <c r="O203" s="214"/>
      <c r="P203" s="214"/>
      <c r="Q203" s="214"/>
      <c r="R203" s="214"/>
      <c r="S203" s="214"/>
      <c r="T203" s="215"/>
      <c r="AT203" s="216" t="s">
        <v>156</v>
      </c>
      <c r="AU203" s="216" t="s">
        <v>80</v>
      </c>
      <c r="AV203" s="13" t="s">
        <v>80</v>
      </c>
      <c r="AW203" s="13" t="s">
        <v>32</v>
      </c>
      <c r="AX203" s="13" t="s">
        <v>71</v>
      </c>
      <c r="AY203" s="216" t="s">
        <v>144</v>
      </c>
    </row>
    <row r="204" spans="1:65" s="13" customFormat="1" ht="10.199999999999999">
      <c r="B204" s="206"/>
      <c r="C204" s="207"/>
      <c r="D204" s="201" t="s">
        <v>156</v>
      </c>
      <c r="E204" s="208" t="s">
        <v>19</v>
      </c>
      <c r="F204" s="209" t="s">
        <v>286</v>
      </c>
      <c r="G204" s="207"/>
      <c r="H204" s="210">
        <v>7.98</v>
      </c>
      <c r="I204" s="211"/>
      <c r="J204" s="207"/>
      <c r="K204" s="207"/>
      <c r="L204" s="212"/>
      <c r="M204" s="213"/>
      <c r="N204" s="214"/>
      <c r="O204" s="214"/>
      <c r="P204" s="214"/>
      <c r="Q204" s="214"/>
      <c r="R204" s="214"/>
      <c r="S204" s="214"/>
      <c r="T204" s="215"/>
      <c r="AT204" s="216" t="s">
        <v>156</v>
      </c>
      <c r="AU204" s="216" t="s">
        <v>80</v>
      </c>
      <c r="AV204" s="13" t="s">
        <v>80</v>
      </c>
      <c r="AW204" s="13" t="s">
        <v>32</v>
      </c>
      <c r="AX204" s="13" t="s">
        <v>71</v>
      </c>
      <c r="AY204" s="216" t="s">
        <v>144</v>
      </c>
    </row>
    <row r="205" spans="1:65" s="13" customFormat="1" ht="10.199999999999999">
      <c r="B205" s="206"/>
      <c r="C205" s="207"/>
      <c r="D205" s="201" t="s">
        <v>156</v>
      </c>
      <c r="E205" s="208" t="s">
        <v>19</v>
      </c>
      <c r="F205" s="209" t="s">
        <v>287</v>
      </c>
      <c r="G205" s="207"/>
      <c r="H205" s="210">
        <v>9.6</v>
      </c>
      <c r="I205" s="211"/>
      <c r="J205" s="207"/>
      <c r="K205" s="207"/>
      <c r="L205" s="212"/>
      <c r="M205" s="213"/>
      <c r="N205" s="214"/>
      <c r="O205" s="214"/>
      <c r="P205" s="214"/>
      <c r="Q205" s="214"/>
      <c r="R205" s="214"/>
      <c r="S205" s="214"/>
      <c r="T205" s="215"/>
      <c r="AT205" s="216" t="s">
        <v>156</v>
      </c>
      <c r="AU205" s="216" t="s">
        <v>80</v>
      </c>
      <c r="AV205" s="13" t="s">
        <v>80</v>
      </c>
      <c r="AW205" s="13" t="s">
        <v>32</v>
      </c>
      <c r="AX205" s="13" t="s">
        <v>71</v>
      </c>
      <c r="AY205" s="216" t="s">
        <v>144</v>
      </c>
    </row>
    <row r="206" spans="1:65" s="15" customFormat="1" ht="10.199999999999999">
      <c r="B206" s="227"/>
      <c r="C206" s="228"/>
      <c r="D206" s="201" t="s">
        <v>156</v>
      </c>
      <c r="E206" s="229" t="s">
        <v>19</v>
      </c>
      <c r="F206" s="230" t="s">
        <v>191</v>
      </c>
      <c r="G206" s="228"/>
      <c r="H206" s="231">
        <v>22.56</v>
      </c>
      <c r="I206" s="232"/>
      <c r="J206" s="228"/>
      <c r="K206" s="228"/>
      <c r="L206" s="233"/>
      <c r="M206" s="234"/>
      <c r="N206" s="235"/>
      <c r="O206" s="235"/>
      <c r="P206" s="235"/>
      <c r="Q206" s="235"/>
      <c r="R206" s="235"/>
      <c r="S206" s="235"/>
      <c r="T206" s="236"/>
      <c r="AT206" s="237" t="s">
        <v>156</v>
      </c>
      <c r="AU206" s="237" t="s">
        <v>80</v>
      </c>
      <c r="AV206" s="15" t="s">
        <v>150</v>
      </c>
      <c r="AW206" s="15" t="s">
        <v>32</v>
      </c>
      <c r="AX206" s="15" t="s">
        <v>26</v>
      </c>
      <c r="AY206" s="237" t="s">
        <v>144</v>
      </c>
    </row>
    <row r="207" spans="1:65" s="2" customFormat="1" ht="16.5" customHeight="1">
      <c r="A207" s="36"/>
      <c r="B207" s="37"/>
      <c r="C207" s="189" t="s">
        <v>288</v>
      </c>
      <c r="D207" s="189" t="s">
        <v>146</v>
      </c>
      <c r="E207" s="190" t="s">
        <v>289</v>
      </c>
      <c r="F207" s="191" t="s">
        <v>290</v>
      </c>
      <c r="G207" s="192" t="s">
        <v>149</v>
      </c>
      <c r="H207" s="193">
        <v>4.47</v>
      </c>
      <c r="I207" s="194"/>
      <c r="J207" s="193">
        <f>ROUND(I207*H207,2)</f>
        <v>0</v>
      </c>
      <c r="K207" s="191" t="s">
        <v>160</v>
      </c>
      <c r="L207" s="41"/>
      <c r="M207" s="195" t="s">
        <v>19</v>
      </c>
      <c r="N207" s="196" t="s">
        <v>42</v>
      </c>
      <c r="O207" s="66"/>
      <c r="P207" s="197">
        <f>O207*H207</f>
        <v>0</v>
      </c>
      <c r="Q207" s="197">
        <v>2.47E-3</v>
      </c>
      <c r="R207" s="197">
        <f>Q207*H207</f>
        <v>1.1040899999999999E-2</v>
      </c>
      <c r="S207" s="197">
        <v>0</v>
      </c>
      <c r="T207" s="198">
        <f>S207*H207</f>
        <v>0</v>
      </c>
      <c r="U207" s="36"/>
      <c r="V207" s="36"/>
      <c r="W207" s="36"/>
      <c r="X207" s="36"/>
      <c r="Y207" s="36"/>
      <c r="Z207" s="36"/>
      <c r="AA207" s="36"/>
      <c r="AB207" s="36"/>
      <c r="AC207" s="36"/>
      <c r="AD207" s="36"/>
      <c r="AE207" s="36"/>
      <c r="AR207" s="199" t="s">
        <v>150</v>
      </c>
      <c r="AT207" s="199" t="s">
        <v>146</v>
      </c>
      <c r="AU207" s="199" t="s">
        <v>80</v>
      </c>
      <c r="AY207" s="19" t="s">
        <v>144</v>
      </c>
      <c r="BE207" s="200">
        <f>IF(N207="základní",J207,0)</f>
        <v>0</v>
      </c>
      <c r="BF207" s="200">
        <f>IF(N207="snížená",J207,0)</f>
        <v>0</v>
      </c>
      <c r="BG207" s="200">
        <f>IF(N207="zákl. přenesená",J207,0)</f>
        <v>0</v>
      </c>
      <c r="BH207" s="200">
        <f>IF(N207="sníž. přenesená",J207,0)</f>
        <v>0</v>
      </c>
      <c r="BI207" s="200">
        <f>IF(N207="nulová",J207,0)</f>
        <v>0</v>
      </c>
      <c r="BJ207" s="19" t="s">
        <v>26</v>
      </c>
      <c r="BK207" s="200">
        <f>ROUND(I207*H207,2)</f>
        <v>0</v>
      </c>
      <c r="BL207" s="19" t="s">
        <v>150</v>
      </c>
      <c r="BM207" s="199" t="s">
        <v>291</v>
      </c>
    </row>
    <row r="208" spans="1:65" s="2" customFormat="1" ht="10.199999999999999">
      <c r="A208" s="36"/>
      <c r="B208" s="37"/>
      <c r="C208" s="38"/>
      <c r="D208" s="201" t="s">
        <v>152</v>
      </c>
      <c r="E208" s="38"/>
      <c r="F208" s="202" t="s">
        <v>292</v>
      </c>
      <c r="G208" s="38"/>
      <c r="H208" s="38"/>
      <c r="I208" s="110"/>
      <c r="J208" s="38"/>
      <c r="K208" s="38"/>
      <c r="L208" s="41"/>
      <c r="M208" s="203"/>
      <c r="N208" s="204"/>
      <c r="O208" s="66"/>
      <c r="P208" s="66"/>
      <c r="Q208" s="66"/>
      <c r="R208" s="66"/>
      <c r="S208" s="66"/>
      <c r="T208" s="67"/>
      <c r="U208" s="36"/>
      <c r="V208" s="36"/>
      <c r="W208" s="36"/>
      <c r="X208" s="36"/>
      <c r="Y208" s="36"/>
      <c r="Z208" s="36"/>
      <c r="AA208" s="36"/>
      <c r="AB208" s="36"/>
      <c r="AC208" s="36"/>
      <c r="AD208" s="36"/>
      <c r="AE208" s="36"/>
      <c r="AT208" s="19" t="s">
        <v>152</v>
      </c>
      <c r="AU208" s="19" t="s">
        <v>80</v>
      </c>
    </row>
    <row r="209" spans="1:65" s="2" customFormat="1" ht="38.4">
      <c r="A209" s="36"/>
      <c r="B209" s="37"/>
      <c r="C209" s="38"/>
      <c r="D209" s="201" t="s">
        <v>154</v>
      </c>
      <c r="E209" s="38"/>
      <c r="F209" s="205" t="s">
        <v>293</v>
      </c>
      <c r="G209" s="38"/>
      <c r="H209" s="38"/>
      <c r="I209" s="110"/>
      <c r="J209" s="38"/>
      <c r="K209" s="38"/>
      <c r="L209" s="41"/>
      <c r="M209" s="203"/>
      <c r="N209" s="204"/>
      <c r="O209" s="66"/>
      <c r="P209" s="66"/>
      <c r="Q209" s="66"/>
      <c r="R209" s="66"/>
      <c r="S209" s="66"/>
      <c r="T209" s="67"/>
      <c r="U209" s="36"/>
      <c r="V209" s="36"/>
      <c r="W209" s="36"/>
      <c r="X209" s="36"/>
      <c r="Y209" s="36"/>
      <c r="Z209" s="36"/>
      <c r="AA209" s="36"/>
      <c r="AB209" s="36"/>
      <c r="AC209" s="36"/>
      <c r="AD209" s="36"/>
      <c r="AE209" s="36"/>
      <c r="AT209" s="19" t="s">
        <v>154</v>
      </c>
      <c r="AU209" s="19" t="s">
        <v>80</v>
      </c>
    </row>
    <row r="210" spans="1:65" s="13" customFormat="1" ht="10.199999999999999">
      <c r="B210" s="206"/>
      <c r="C210" s="207"/>
      <c r="D210" s="201" t="s">
        <v>156</v>
      </c>
      <c r="E210" s="208" t="s">
        <v>19</v>
      </c>
      <c r="F210" s="209" t="s">
        <v>294</v>
      </c>
      <c r="G210" s="207"/>
      <c r="H210" s="210">
        <v>4.47</v>
      </c>
      <c r="I210" s="211"/>
      <c r="J210" s="207"/>
      <c r="K210" s="207"/>
      <c r="L210" s="212"/>
      <c r="M210" s="213"/>
      <c r="N210" s="214"/>
      <c r="O210" s="214"/>
      <c r="P210" s="214"/>
      <c r="Q210" s="214"/>
      <c r="R210" s="214"/>
      <c r="S210" s="214"/>
      <c r="T210" s="215"/>
      <c r="AT210" s="216" t="s">
        <v>156</v>
      </c>
      <c r="AU210" s="216" t="s">
        <v>80</v>
      </c>
      <c r="AV210" s="13" t="s">
        <v>80</v>
      </c>
      <c r="AW210" s="13" t="s">
        <v>32</v>
      </c>
      <c r="AX210" s="13" t="s">
        <v>26</v>
      </c>
      <c r="AY210" s="216" t="s">
        <v>144</v>
      </c>
    </row>
    <row r="211" spans="1:65" s="2" customFormat="1" ht="16.5" customHeight="1">
      <c r="A211" s="36"/>
      <c r="B211" s="37"/>
      <c r="C211" s="189" t="s">
        <v>7</v>
      </c>
      <c r="D211" s="189" t="s">
        <v>146</v>
      </c>
      <c r="E211" s="190" t="s">
        <v>295</v>
      </c>
      <c r="F211" s="191" t="s">
        <v>296</v>
      </c>
      <c r="G211" s="192" t="s">
        <v>149</v>
      </c>
      <c r="H211" s="193">
        <v>4.47</v>
      </c>
      <c r="I211" s="194"/>
      <c r="J211" s="193">
        <f>ROUND(I211*H211,2)</f>
        <v>0</v>
      </c>
      <c r="K211" s="191" t="s">
        <v>160</v>
      </c>
      <c r="L211" s="41"/>
      <c r="M211" s="195" t="s">
        <v>19</v>
      </c>
      <c r="N211" s="196" t="s">
        <v>42</v>
      </c>
      <c r="O211" s="66"/>
      <c r="P211" s="197">
        <f>O211*H211</f>
        <v>0</v>
      </c>
      <c r="Q211" s="197">
        <v>0</v>
      </c>
      <c r="R211" s="197">
        <f>Q211*H211</f>
        <v>0</v>
      </c>
      <c r="S211" s="197">
        <v>0</v>
      </c>
      <c r="T211" s="198">
        <f>S211*H211</f>
        <v>0</v>
      </c>
      <c r="U211" s="36"/>
      <c r="V211" s="36"/>
      <c r="W211" s="36"/>
      <c r="X211" s="36"/>
      <c r="Y211" s="36"/>
      <c r="Z211" s="36"/>
      <c r="AA211" s="36"/>
      <c r="AB211" s="36"/>
      <c r="AC211" s="36"/>
      <c r="AD211" s="36"/>
      <c r="AE211" s="36"/>
      <c r="AR211" s="199" t="s">
        <v>150</v>
      </c>
      <c r="AT211" s="199" t="s">
        <v>146</v>
      </c>
      <c r="AU211" s="199" t="s">
        <v>80</v>
      </c>
      <c r="AY211" s="19" t="s">
        <v>144</v>
      </c>
      <c r="BE211" s="200">
        <f>IF(N211="základní",J211,0)</f>
        <v>0</v>
      </c>
      <c r="BF211" s="200">
        <f>IF(N211="snížená",J211,0)</f>
        <v>0</v>
      </c>
      <c r="BG211" s="200">
        <f>IF(N211="zákl. přenesená",J211,0)</f>
        <v>0</v>
      </c>
      <c r="BH211" s="200">
        <f>IF(N211="sníž. přenesená",J211,0)</f>
        <v>0</v>
      </c>
      <c r="BI211" s="200">
        <f>IF(N211="nulová",J211,0)</f>
        <v>0</v>
      </c>
      <c r="BJ211" s="19" t="s">
        <v>26</v>
      </c>
      <c r="BK211" s="200">
        <f>ROUND(I211*H211,2)</f>
        <v>0</v>
      </c>
      <c r="BL211" s="19" t="s">
        <v>150</v>
      </c>
      <c r="BM211" s="199" t="s">
        <v>297</v>
      </c>
    </row>
    <row r="212" spans="1:65" s="2" customFormat="1" ht="10.199999999999999">
      <c r="A212" s="36"/>
      <c r="B212" s="37"/>
      <c r="C212" s="38"/>
      <c r="D212" s="201" t="s">
        <v>152</v>
      </c>
      <c r="E212" s="38"/>
      <c r="F212" s="202" t="s">
        <v>298</v>
      </c>
      <c r="G212" s="38"/>
      <c r="H212" s="38"/>
      <c r="I212" s="110"/>
      <c r="J212" s="38"/>
      <c r="K212" s="38"/>
      <c r="L212" s="41"/>
      <c r="M212" s="203"/>
      <c r="N212" s="204"/>
      <c r="O212" s="66"/>
      <c r="P212" s="66"/>
      <c r="Q212" s="66"/>
      <c r="R212" s="66"/>
      <c r="S212" s="66"/>
      <c r="T212" s="67"/>
      <c r="U212" s="36"/>
      <c r="V212" s="36"/>
      <c r="W212" s="36"/>
      <c r="X212" s="36"/>
      <c r="Y212" s="36"/>
      <c r="Z212" s="36"/>
      <c r="AA212" s="36"/>
      <c r="AB212" s="36"/>
      <c r="AC212" s="36"/>
      <c r="AD212" s="36"/>
      <c r="AE212" s="36"/>
      <c r="AT212" s="19" t="s">
        <v>152</v>
      </c>
      <c r="AU212" s="19" t="s">
        <v>80</v>
      </c>
    </row>
    <row r="213" spans="1:65" s="2" customFormat="1" ht="38.4">
      <c r="A213" s="36"/>
      <c r="B213" s="37"/>
      <c r="C213" s="38"/>
      <c r="D213" s="201" t="s">
        <v>154</v>
      </c>
      <c r="E213" s="38"/>
      <c r="F213" s="205" t="s">
        <v>293</v>
      </c>
      <c r="G213" s="38"/>
      <c r="H213" s="38"/>
      <c r="I213" s="110"/>
      <c r="J213" s="38"/>
      <c r="K213" s="38"/>
      <c r="L213" s="41"/>
      <c r="M213" s="203"/>
      <c r="N213" s="204"/>
      <c r="O213" s="66"/>
      <c r="P213" s="66"/>
      <c r="Q213" s="66"/>
      <c r="R213" s="66"/>
      <c r="S213" s="66"/>
      <c r="T213" s="67"/>
      <c r="U213" s="36"/>
      <c r="V213" s="36"/>
      <c r="W213" s="36"/>
      <c r="X213" s="36"/>
      <c r="Y213" s="36"/>
      <c r="Z213" s="36"/>
      <c r="AA213" s="36"/>
      <c r="AB213" s="36"/>
      <c r="AC213" s="36"/>
      <c r="AD213" s="36"/>
      <c r="AE213" s="36"/>
      <c r="AT213" s="19" t="s">
        <v>154</v>
      </c>
      <c r="AU213" s="19" t="s">
        <v>80</v>
      </c>
    </row>
    <row r="214" spans="1:65" s="13" customFormat="1" ht="10.199999999999999">
      <c r="B214" s="206"/>
      <c r="C214" s="207"/>
      <c r="D214" s="201" t="s">
        <v>156</v>
      </c>
      <c r="E214" s="208" t="s">
        <v>19</v>
      </c>
      <c r="F214" s="209" t="s">
        <v>299</v>
      </c>
      <c r="G214" s="207"/>
      <c r="H214" s="210">
        <v>4.47</v>
      </c>
      <c r="I214" s="211"/>
      <c r="J214" s="207"/>
      <c r="K214" s="207"/>
      <c r="L214" s="212"/>
      <c r="M214" s="213"/>
      <c r="N214" s="214"/>
      <c r="O214" s="214"/>
      <c r="P214" s="214"/>
      <c r="Q214" s="214"/>
      <c r="R214" s="214"/>
      <c r="S214" s="214"/>
      <c r="T214" s="215"/>
      <c r="AT214" s="216" t="s">
        <v>156</v>
      </c>
      <c r="AU214" s="216" t="s">
        <v>80</v>
      </c>
      <c r="AV214" s="13" t="s">
        <v>80</v>
      </c>
      <c r="AW214" s="13" t="s">
        <v>32</v>
      </c>
      <c r="AX214" s="13" t="s">
        <v>26</v>
      </c>
      <c r="AY214" s="216" t="s">
        <v>144</v>
      </c>
    </row>
    <row r="215" spans="1:65" s="2" customFormat="1" ht="16.5" customHeight="1">
      <c r="A215" s="36"/>
      <c r="B215" s="37"/>
      <c r="C215" s="189" t="s">
        <v>300</v>
      </c>
      <c r="D215" s="189" t="s">
        <v>146</v>
      </c>
      <c r="E215" s="190" t="s">
        <v>301</v>
      </c>
      <c r="F215" s="191" t="s">
        <v>302</v>
      </c>
      <c r="G215" s="192" t="s">
        <v>234</v>
      </c>
      <c r="H215" s="193">
        <v>0.69</v>
      </c>
      <c r="I215" s="194"/>
      <c r="J215" s="193">
        <f>ROUND(I215*H215,2)</f>
        <v>0</v>
      </c>
      <c r="K215" s="191" t="s">
        <v>160</v>
      </c>
      <c r="L215" s="41"/>
      <c r="M215" s="195" t="s">
        <v>19</v>
      </c>
      <c r="N215" s="196" t="s">
        <v>42</v>
      </c>
      <c r="O215" s="66"/>
      <c r="P215" s="197">
        <f>O215*H215</f>
        <v>0</v>
      </c>
      <c r="Q215" s="197">
        <v>1.06277</v>
      </c>
      <c r="R215" s="197">
        <f>Q215*H215</f>
        <v>0.73331129999999989</v>
      </c>
      <c r="S215" s="197">
        <v>0</v>
      </c>
      <c r="T215" s="198">
        <f>S215*H215</f>
        <v>0</v>
      </c>
      <c r="U215" s="36"/>
      <c r="V215" s="36"/>
      <c r="W215" s="36"/>
      <c r="X215" s="36"/>
      <c r="Y215" s="36"/>
      <c r="Z215" s="36"/>
      <c r="AA215" s="36"/>
      <c r="AB215" s="36"/>
      <c r="AC215" s="36"/>
      <c r="AD215" s="36"/>
      <c r="AE215" s="36"/>
      <c r="AR215" s="199" t="s">
        <v>150</v>
      </c>
      <c r="AT215" s="199" t="s">
        <v>146</v>
      </c>
      <c r="AU215" s="199" t="s">
        <v>80</v>
      </c>
      <c r="AY215" s="19" t="s">
        <v>144</v>
      </c>
      <c r="BE215" s="200">
        <f>IF(N215="základní",J215,0)</f>
        <v>0</v>
      </c>
      <c r="BF215" s="200">
        <f>IF(N215="snížená",J215,0)</f>
        <v>0</v>
      </c>
      <c r="BG215" s="200">
        <f>IF(N215="zákl. přenesená",J215,0)</f>
        <v>0</v>
      </c>
      <c r="BH215" s="200">
        <f>IF(N215="sníž. přenesená",J215,0)</f>
        <v>0</v>
      </c>
      <c r="BI215" s="200">
        <f>IF(N215="nulová",J215,0)</f>
        <v>0</v>
      </c>
      <c r="BJ215" s="19" t="s">
        <v>26</v>
      </c>
      <c r="BK215" s="200">
        <f>ROUND(I215*H215,2)</f>
        <v>0</v>
      </c>
      <c r="BL215" s="19" t="s">
        <v>150</v>
      </c>
      <c r="BM215" s="199" t="s">
        <v>303</v>
      </c>
    </row>
    <row r="216" spans="1:65" s="2" customFormat="1" ht="10.199999999999999">
      <c r="A216" s="36"/>
      <c r="B216" s="37"/>
      <c r="C216" s="38"/>
      <c r="D216" s="201" t="s">
        <v>152</v>
      </c>
      <c r="E216" s="38"/>
      <c r="F216" s="202" t="s">
        <v>304</v>
      </c>
      <c r="G216" s="38"/>
      <c r="H216" s="38"/>
      <c r="I216" s="110"/>
      <c r="J216" s="38"/>
      <c r="K216" s="38"/>
      <c r="L216" s="41"/>
      <c r="M216" s="203"/>
      <c r="N216" s="204"/>
      <c r="O216" s="66"/>
      <c r="P216" s="66"/>
      <c r="Q216" s="66"/>
      <c r="R216" s="66"/>
      <c r="S216" s="66"/>
      <c r="T216" s="67"/>
      <c r="U216" s="36"/>
      <c r="V216" s="36"/>
      <c r="W216" s="36"/>
      <c r="X216" s="36"/>
      <c r="Y216" s="36"/>
      <c r="Z216" s="36"/>
      <c r="AA216" s="36"/>
      <c r="AB216" s="36"/>
      <c r="AC216" s="36"/>
      <c r="AD216" s="36"/>
      <c r="AE216" s="36"/>
      <c r="AT216" s="19" t="s">
        <v>152</v>
      </c>
      <c r="AU216" s="19" t="s">
        <v>80</v>
      </c>
    </row>
    <row r="217" spans="1:65" s="2" customFormat="1" ht="28.8">
      <c r="A217" s="36"/>
      <c r="B217" s="37"/>
      <c r="C217" s="38"/>
      <c r="D217" s="201" t="s">
        <v>154</v>
      </c>
      <c r="E217" s="38"/>
      <c r="F217" s="205" t="s">
        <v>305</v>
      </c>
      <c r="G217" s="38"/>
      <c r="H217" s="38"/>
      <c r="I217" s="110"/>
      <c r="J217" s="38"/>
      <c r="K217" s="38"/>
      <c r="L217" s="41"/>
      <c r="M217" s="203"/>
      <c r="N217" s="204"/>
      <c r="O217" s="66"/>
      <c r="P217" s="66"/>
      <c r="Q217" s="66"/>
      <c r="R217" s="66"/>
      <c r="S217" s="66"/>
      <c r="T217" s="67"/>
      <c r="U217" s="36"/>
      <c r="V217" s="36"/>
      <c r="W217" s="36"/>
      <c r="X217" s="36"/>
      <c r="Y217" s="36"/>
      <c r="Z217" s="36"/>
      <c r="AA217" s="36"/>
      <c r="AB217" s="36"/>
      <c r="AC217" s="36"/>
      <c r="AD217" s="36"/>
      <c r="AE217" s="36"/>
      <c r="AT217" s="19" t="s">
        <v>154</v>
      </c>
      <c r="AU217" s="19" t="s">
        <v>80</v>
      </c>
    </row>
    <row r="218" spans="1:65" s="13" customFormat="1" ht="10.199999999999999">
      <c r="B218" s="206"/>
      <c r="C218" s="207"/>
      <c r="D218" s="201" t="s">
        <v>156</v>
      </c>
      <c r="E218" s="208" t="s">
        <v>19</v>
      </c>
      <c r="F218" s="209" t="s">
        <v>306</v>
      </c>
      <c r="G218" s="207"/>
      <c r="H218" s="210">
        <v>0.69</v>
      </c>
      <c r="I218" s="211"/>
      <c r="J218" s="207"/>
      <c r="K218" s="207"/>
      <c r="L218" s="212"/>
      <c r="M218" s="213"/>
      <c r="N218" s="214"/>
      <c r="O218" s="214"/>
      <c r="P218" s="214"/>
      <c r="Q218" s="214"/>
      <c r="R218" s="214"/>
      <c r="S218" s="214"/>
      <c r="T218" s="215"/>
      <c r="AT218" s="216" t="s">
        <v>156</v>
      </c>
      <c r="AU218" s="216" t="s">
        <v>80</v>
      </c>
      <c r="AV218" s="13" t="s">
        <v>80</v>
      </c>
      <c r="AW218" s="13" t="s">
        <v>32</v>
      </c>
      <c r="AX218" s="13" t="s">
        <v>26</v>
      </c>
      <c r="AY218" s="216" t="s">
        <v>144</v>
      </c>
    </row>
    <row r="219" spans="1:65" s="2" customFormat="1" ht="16.5" customHeight="1">
      <c r="A219" s="36"/>
      <c r="B219" s="37"/>
      <c r="C219" s="189" t="s">
        <v>307</v>
      </c>
      <c r="D219" s="189" t="s">
        <v>146</v>
      </c>
      <c r="E219" s="190" t="s">
        <v>308</v>
      </c>
      <c r="F219" s="191" t="s">
        <v>309</v>
      </c>
      <c r="G219" s="192" t="s">
        <v>173</v>
      </c>
      <c r="H219" s="193">
        <v>35.57</v>
      </c>
      <c r="I219" s="194"/>
      <c r="J219" s="193">
        <f>ROUND(I219*H219,2)</f>
        <v>0</v>
      </c>
      <c r="K219" s="191" t="s">
        <v>160</v>
      </c>
      <c r="L219" s="41"/>
      <c r="M219" s="195" t="s">
        <v>19</v>
      </c>
      <c r="N219" s="196" t="s">
        <v>42</v>
      </c>
      <c r="O219" s="66"/>
      <c r="P219" s="197">
        <f>O219*H219</f>
        <v>0</v>
      </c>
      <c r="Q219" s="197">
        <v>2.45329</v>
      </c>
      <c r="R219" s="197">
        <f>Q219*H219</f>
        <v>87.263525299999998</v>
      </c>
      <c r="S219" s="197">
        <v>0</v>
      </c>
      <c r="T219" s="198">
        <f>S219*H219</f>
        <v>0</v>
      </c>
      <c r="U219" s="36"/>
      <c r="V219" s="36"/>
      <c r="W219" s="36"/>
      <c r="X219" s="36"/>
      <c r="Y219" s="36"/>
      <c r="Z219" s="36"/>
      <c r="AA219" s="36"/>
      <c r="AB219" s="36"/>
      <c r="AC219" s="36"/>
      <c r="AD219" s="36"/>
      <c r="AE219" s="36"/>
      <c r="AR219" s="199" t="s">
        <v>150</v>
      </c>
      <c r="AT219" s="199" t="s">
        <v>146</v>
      </c>
      <c r="AU219" s="199" t="s">
        <v>80</v>
      </c>
      <c r="AY219" s="19" t="s">
        <v>144</v>
      </c>
      <c r="BE219" s="200">
        <f>IF(N219="základní",J219,0)</f>
        <v>0</v>
      </c>
      <c r="BF219" s="200">
        <f>IF(N219="snížená",J219,0)</f>
        <v>0</v>
      </c>
      <c r="BG219" s="200">
        <f>IF(N219="zákl. přenesená",J219,0)</f>
        <v>0</v>
      </c>
      <c r="BH219" s="200">
        <f>IF(N219="sníž. přenesená",J219,0)</f>
        <v>0</v>
      </c>
      <c r="BI219" s="200">
        <f>IF(N219="nulová",J219,0)</f>
        <v>0</v>
      </c>
      <c r="BJ219" s="19" t="s">
        <v>26</v>
      </c>
      <c r="BK219" s="200">
        <f>ROUND(I219*H219,2)</f>
        <v>0</v>
      </c>
      <c r="BL219" s="19" t="s">
        <v>150</v>
      </c>
      <c r="BM219" s="199" t="s">
        <v>310</v>
      </c>
    </row>
    <row r="220" spans="1:65" s="2" customFormat="1" ht="10.199999999999999">
      <c r="A220" s="36"/>
      <c r="B220" s="37"/>
      <c r="C220" s="38"/>
      <c r="D220" s="201" t="s">
        <v>152</v>
      </c>
      <c r="E220" s="38"/>
      <c r="F220" s="202" t="s">
        <v>311</v>
      </c>
      <c r="G220" s="38"/>
      <c r="H220" s="38"/>
      <c r="I220" s="110"/>
      <c r="J220" s="38"/>
      <c r="K220" s="38"/>
      <c r="L220" s="41"/>
      <c r="M220" s="203"/>
      <c r="N220" s="204"/>
      <c r="O220" s="66"/>
      <c r="P220" s="66"/>
      <c r="Q220" s="66"/>
      <c r="R220" s="66"/>
      <c r="S220" s="66"/>
      <c r="T220" s="67"/>
      <c r="U220" s="36"/>
      <c r="V220" s="36"/>
      <c r="W220" s="36"/>
      <c r="X220" s="36"/>
      <c r="Y220" s="36"/>
      <c r="Z220" s="36"/>
      <c r="AA220" s="36"/>
      <c r="AB220" s="36"/>
      <c r="AC220" s="36"/>
      <c r="AD220" s="36"/>
      <c r="AE220" s="36"/>
      <c r="AT220" s="19" t="s">
        <v>152</v>
      </c>
      <c r="AU220" s="19" t="s">
        <v>80</v>
      </c>
    </row>
    <row r="221" spans="1:65" s="2" customFormat="1" ht="57.6">
      <c r="A221" s="36"/>
      <c r="B221" s="37"/>
      <c r="C221" s="38"/>
      <c r="D221" s="201" t="s">
        <v>154</v>
      </c>
      <c r="E221" s="38"/>
      <c r="F221" s="205" t="s">
        <v>312</v>
      </c>
      <c r="G221" s="38"/>
      <c r="H221" s="38"/>
      <c r="I221" s="110"/>
      <c r="J221" s="38"/>
      <c r="K221" s="38"/>
      <c r="L221" s="41"/>
      <c r="M221" s="203"/>
      <c r="N221" s="204"/>
      <c r="O221" s="66"/>
      <c r="P221" s="66"/>
      <c r="Q221" s="66"/>
      <c r="R221" s="66"/>
      <c r="S221" s="66"/>
      <c r="T221" s="67"/>
      <c r="U221" s="36"/>
      <c r="V221" s="36"/>
      <c r="W221" s="36"/>
      <c r="X221" s="36"/>
      <c r="Y221" s="36"/>
      <c r="Z221" s="36"/>
      <c r="AA221" s="36"/>
      <c r="AB221" s="36"/>
      <c r="AC221" s="36"/>
      <c r="AD221" s="36"/>
      <c r="AE221" s="36"/>
      <c r="AT221" s="19" t="s">
        <v>154</v>
      </c>
      <c r="AU221" s="19" t="s">
        <v>80</v>
      </c>
    </row>
    <row r="222" spans="1:65" s="13" customFormat="1" ht="20.399999999999999">
      <c r="B222" s="206"/>
      <c r="C222" s="207"/>
      <c r="D222" s="201" t="s">
        <v>156</v>
      </c>
      <c r="E222" s="208" t="s">
        <v>19</v>
      </c>
      <c r="F222" s="209" t="s">
        <v>313</v>
      </c>
      <c r="G222" s="207"/>
      <c r="H222" s="210">
        <v>17</v>
      </c>
      <c r="I222" s="211"/>
      <c r="J222" s="207"/>
      <c r="K222" s="207"/>
      <c r="L222" s="212"/>
      <c r="M222" s="213"/>
      <c r="N222" s="214"/>
      <c r="O222" s="214"/>
      <c r="P222" s="214"/>
      <c r="Q222" s="214"/>
      <c r="R222" s="214"/>
      <c r="S222" s="214"/>
      <c r="T222" s="215"/>
      <c r="AT222" s="216" t="s">
        <v>156</v>
      </c>
      <c r="AU222" s="216" t="s">
        <v>80</v>
      </c>
      <c r="AV222" s="13" t="s">
        <v>80</v>
      </c>
      <c r="AW222" s="13" t="s">
        <v>32</v>
      </c>
      <c r="AX222" s="13" t="s">
        <v>71</v>
      </c>
      <c r="AY222" s="216" t="s">
        <v>144</v>
      </c>
    </row>
    <row r="223" spans="1:65" s="13" customFormat="1" ht="10.199999999999999">
      <c r="B223" s="206"/>
      <c r="C223" s="207"/>
      <c r="D223" s="201" t="s">
        <v>156</v>
      </c>
      <c r="E223" s="208" t="s">
        <v>19</v>
      </c>
      <c r="F223" s="209" t="s">
        <v>314</v>
      </c>
      <c r="G223" s="207"/>
      <c r="H223" s="210">
        <v>18.57</v>
      </c>
      <c r="I223" s="211"/>
      <c r="J223" s="207"/>
      <c r="K223" s="207"/>
      <c r="L223" s="212"/>
      <c r="M223" s="213"/>
      <c r="N223" s="214"/>
      <c r="O223" s="214"/>
      <c r="P223" s="214"/>
      <c r="Q223" s="214"/>
      <c r="R223" s="214"/>
      <c r="S223" s="214"/>
      <c r="T223" s="215"/>
      <c r="AT223" s="216" t="s">
        <v>156</v>
      </c>
      <c r="AU223" s="216" t="s">
        <v>80</v>
      </c>
      <c r="AV223" s="13" t="s">
        <v>80</v>
      </c>
      <c r="AW223" s="13" t="s">
        <v>32</v>
      </c>
      <c r="AX223" s="13" t="s">
        <v>71</v>
      </c>
      <c r="AY223" s="216" t="s">
        <v>144</v>
      </c>
    </row>
    <row r="224" spans="1:65" s="15" customFormat="1" ht="10.199999999999999">
      <c r="B224" s="227"/>
      <c r="C224" s="228"/>
      <c r="D224" s="201" t="s">
        <v>156</v>
      </c>
      <c r="E224" s="229" t="s">
        <v>19</v>
      </c>
      <c r="F224" s="230" t="s">
        <v>191</v>
      </c>
      <c r="G224" s="228"/>
      <c r="H224" s="231">
        <v>35.57</v>
      </c>
      <c r="I224" s="232"/>
      <c r="J224" s="228"/>
      <c r="K224" s="228"/>
      <c r="L224" s="233"/>
      <c r="M224" s="234"/>
      <c r="N224" s="235"/>
      <c r="O224" s="235"/>
      <c r="P224" s="235"/>
      <c r="Q224" s="235"/>
      <c r="R224" s="235"/>
      <c r="S224" s="235"/>
      <c r="T224" s="236"/>
      <c r="AT224" s="237" t="s">
        <v>156</v>
      </c>
      <c r="AU224" s="237" t="s">
        <v>80</v>
      </c>
      <c r="AV224" s="15" t="s">
        <v>150</v>
      </c>
      <c r="AW224" s="15" t="s">
        <v>32</v>
      </c>
      <c r="AX224" s="15" t="s">
        <v>26</v>
      </c>
      <c r="AY224" s="237" t="s">
        <v>144</v>
      </c>
    </row>
    <row r="225" spans="1:65" s="2" customFormat="1" ht="16.5" customHeight="1">
      <c r="A225" s="36"/>
      <c r="B225" s="37"/>
      <c r="C225" s="189" t="s">
        <v>315</v>
      </c>
      <c r="D225" s="189" t="s">
        <v>146</v>
      </c>
      <c r="E225" s="190" t="s">
        <v>316</v>
      </c>
      <c r="F225" s="191" t="s">
        <v>317</v>
      </c>
      <c r="G225" s="192" t="s">
        <v>149</v>
      </c>
      <c r="H225" s="193">
        <v>26.9</v>
      </c>
      <c r="I225" s="194"/>
      <c r="J225" s="193">
        <f>ROUND(I225*H225,2)</f>
        <v>0</v>
      </c>
      <c r="K225" s="191" t="s">
        <v>160</v>
      </c>
      <c r="L225" s="41"/>
      <c r="M225" s="195" t="s">
        <v>19</v>
      </c>
      <c r="N225" s="196" t="s">
        <v>42</v>
      </c>
      <c r="O225" s="66"/>
      <c r="P225" s="197">
        <f>O225*H225</f>
        <v>0</v>
      </c>
      <c r="Q225" s="197">
        <v>2.6900000000000001E-3</v>
      </c>
      <c r="R225" s="197">
        <f>Q225*H225</f>
        <v>7.2360999999999995E-2</v>
      </c>
      <c r="S225" s="197">
        <v>0</v>
      </c>
      <c r="T225" s="198">
        <f>S225*H225</f>
        <v>0</v>
      </c>
      <c r="U225" s="36"/>
      <c r="V225" s="36"/>
      <c r="W225" s="36"/>
      <c r="X225" s="36"/>
      <c r="Y225" s="36"/>
      <c r="Z225" s="36"/>
      <c r="AA225" s="36"/>
      <c r="AB225" s="36"/>
      <c r="AC225" s="36"/>
      <c r="AD225" s="36"/>
      <c r="AE225" s="36"/>
      <c r="AR225" s="199" t="s">
        <v>150</v>
      </c>
      <c r="AT225" s="199" t="s">
        <v>146</v>
      </c>
      <c r="AU225" s="199" t="s">
        <v>80</v>
      </c>
      <c r="AY225" s="19" t="s">
        <v>144</v>
      </c>
      <c r="BE225" s="200">
        <f>IF(N225="základní",J225,0)</f>
        <v>0</v>
      </c>
      <c r="BF225" s="200">
        <f>IF(N225="snížená",J225,0)</f>
        <v>0</v>
      </c>
      <c r="BG225" s="200">
        <f>IF(N225="zákl. přenesená",J225,0)</f>
        <v>0</v>
      </c>
      <c r="BH225" s="200">
        <f>IF(N225="sníž. přenesená",J225,0)</f>
        <v>0</v>
      </c>
      <c r="BI225" s="200">
        <f>IF(N225="nulová",J225,0)</f>
        <v>0</v>
      </c>
      <c r="BJ225" s="19" t="s">
        <v>26</v>
      </c>
      <c r="BK225" s="200">
        <f>ROUND(I225*H225,2)</f>
        <v>0</v>
      </c>
      <c r="BL225" s="19" t="s">
        <v>150</v>
      </c>
      <c r="BM225" s="199" t="s">
        <v>318</v>
      </c>
    </row>
    <row r="226" spans="1:65" s="2" customFormat="1" ht="10.199999999999999">
      <c r="A226" s="36"/>
      <c r="B226" s="37"/>
      <c r="C226" s="38"/>
      <c r="D226" s="201" t="s">
        <v>152</v>
      </c>
      <c r="E226" s="38"/>
      <c r="F226" s="202" t="s">
        <v>319</v>
      </c>
      <c r="G226" s="38"/>
      <c r="H226" s="38"/>
      <c r="I226" s="110"/>
      <c r="J226" s="38"/>
      <c r="K226" s="38"/>
      <c r="L226" s="41"/>
      <c r="M226" s="203"/>
      <c r="N226" s="204"/>
      <c r="O226" s="66"/>
      <c r="P226" s="66"/>
      <c r="Q226" s="66"/>
      <c r="R226" s="66"/>
      <c r="S226" s="66"/>
      <c r="T226" s="67"/>
      <c r="U226" s="36"/>
      <c r="V226" s="36"/>
      <c r="W226" s="36"/>
      <c r="X226" s="36"/>
      <c r="Y226" s="36"/>
      <c r="Z226" s="36"/>
      <c r="AA226" s="36"/>
      <c r="AB226" s="36"/>
      <c r="AC226" s="36"/>
      <c r="AD226" s="36"/>
      <c r="AE226" s="36"/>
      <c r="AT226" s="19" t="s">
        <v>152</v>
      </c>
      <c r="AU226" s="19" t="s">
        <v>80</v>
      </c>
    </row>
    <row r="227" spans="1:65" s="2" customFormat="1" ht="38.4">
      <c r="A227" s="36"/>
      <c r="B227" s="37"/>
      <c r="C227" s="38"/>
      <c r="D227" s="201" t="s">
        <v>154</v>
      </c>
      <c r="E227" s="38"/>
      <c r="F227" s="205" t="s">
        <v>293</v>
      </c>
      <c r="G227" s="38"/>
      <c r="H227" s="38"/>
      <c r="I227" s="110"/>
      <c r="J227" s="38"/>
      <c r="K227" s="38"/>
      <c r="L227" s="41"/>
      <c r="M227" s="203"/>
      <c r="N227" s="204"/>
      <c r="O227" s="66"/>
      <c r="P227" s="66"/>
      <c r="Q227" s="66"/>
      <c r="R227" s="66"/>
      <c r="S227" s="66"/>
      <c r="T227" s="67"/>
      <c r="U227" s="36"/>
      <c r="V227" s="36"/>
      <c r="W227" s="36"/>
      <c r="X227" s="36"/>
      <c r="Y227" s="36"/>
      <c r="Z227" s="36"/>
      <c r="AA227" s="36"/>
      <c r="AB227" s="36"/>
      <c r="AC227" s="36"/>
      <c r="AD227" s="36"/>
      <c r="AE227" s="36"/>
      <c r="AT227" s="19" t="s">
        <v>154</v>
      </c>
      <c r="AU227" s="19" t="s">
        <v>80</v>
      </c>
    </row>
    <row r="228" spans="1:65" s="13" customFormat="1" ht="10.199999999999999">
      <c r="B228" s="206"/>
      <c r="C228" s="207"/>
      <c r="D228" s="201" t="s">
        <v>156</v>
      </c>
      <c r="E228" s="208" t="s">
        <v>19</v>
      </c>
      <c r="F228" s="209" t="s">
        <v>320</v>
      </c>
      <c r="G228" s="207"/>
      <c r="H228" s="210">
        <v>11.59</v>
      </c>
      <c r="I228" s="211"/>
      <c r="J228" s="207"/>
      <c r="K228" s="207"/>
      <c r="L228" s="212"/>
      <c r="M228" s="213"/>
      <c r="N228" s="214"/>
      <c r="O228" s="214"/>
      <c r="P228" s="214"/>
      <c r="Q228" s="214"/>
      <c r="R228" s="214"/>
      <c r="S228" s="214"/>
      <c r="T228" s="215"/>
      <c r="AT228" s="216" t="s">
        <v>156</v>
      </c>
      <c r="AU228" s="216" t="s">
        <v>80</v>
      </c>
      <c r="AV228" s="13" t="s">
        <v>80</v>
      </c>
      <c r="AW228" s="13" t="s">
        <v>32</v>
      </c>
      <c r="AX228" s="13" t="s">
        <v>71</v>
      </c>
      <c r="AY228" s="216" t="s">
        <v>144</v>
      </c>
    </row>
    <row r="229" spans="1:65" s="13" customFormat="1" ht="10.199999999999999">
      <c r="B229" s="206"/>
      <c r="C229" s="207"/>
      <c r="D229" s="201" t="s">
        <v>156</v>
      </c>
      <c r="E229" s="208" t="s">
        <v>19</v>
      </c>
      <c r="F229" s="209" t="s">
        <v>321</v>
      </c>
      <c r="G229" s="207"/>
      <c r="H229" s="210">
        <v>15.31</v>
      </c>
      <c r="I229" s="211"/>
      <c r="J229" s="207"/>
      <c r="K229" s="207"/>
      <c r="L229" s="212"/>
      <c r="M229" s="213"/>
      <c r="N229" s="214"/>
      <c r="O229" s="214"/>
      <c r="P229" s="214"/>
      <c r="Q229" s="214"/>
      <c r="R229" s="214"/>
      <c r="S229" s="214"/>
      <c r="T229" s="215"/>
      <c r="AT229" s="216" t="s">
        <v>156</v>
      </c>
      <c r="AU229" s="216" t="s">
        <v>80</v>
      </c>
      <c r="AV229" s="13" t="s">
        <v>80</v>
      </c>
      <c r="AW229" s="13" t="s">
        <v>32</v>
      </c>
      <c r="AX229" s="13" t="s">
        <v>71</v>
      </c>
      <c r="AY229" s="216" t="s">
        <v>144</v>
      </c>
    </row>
    <row r="230" spans="1:65" s="15" customFormat="1" ht="10.199999999999999">
      <c r="B230" s="227"/>
      <c r="C230" s="228"/>
      <c r="D230" s="201" t="s">
        <v>156</v>
      </c>
      <c r="E230" s="229" t="s">
        <v>19</v>
      </c>
      <c r="F230" s="230" t="s">
        <v>191</v>
      </c>
      <c r="G230" s="228"/>
      <c r="H230" s="231">
        <v>26.9</v>
      </c>
      <c r="I230" s="232"/>
      <c r="J230" s="228"/>
      <c r="K230" s="228"/>
      <c r="L230" s="233"/>
      <c r="M230" s="234"/>
      <c r="N230" s="235"/>
      <c r="O230" s="235"/>
      <c r="P230" s="235"/>
      <c r="Q230" s="235"/>
      <c r="R230" s="235"/>
      <c r="S230" s="235"/>
      <c r="T230" s="236"/>
      <c r="AT230" s="237" t="s">
        <v>156</v>
      </c>
      <c r="AU230" s="237" t="s">
        <v>80</v>
      </c>
      <c r="AV230" s="15" t="s">
        <v>150</v>
      </c>
      <c r="AW230" s="15" t="s">
        <v>32</v>
      </c>
      <c r="AX230" s="15" t="s">
        <v>26</v>
      </c>
      <c r="AY230" s="237" t="s">
        <v>144</v>
      </c>
    </row>
    <row r="231" spans="1:65" s="2" customFormat="1" ht="16.5" customHeight="1">
      <c r="A231" s="36"/>
      <c r="B231" s="37"/>
      <c r="C231" s="189" t="s">
        <v>322</v>
      </c>
      <c r="D231" s="189" t="s">
        <v>146</v>
      </c>
      <c r="E231" s="190" t="s">
        <v>323</v>
      </c>
      <c r="F231" s="191" t="s">
        <v>324</v>
      </c>
      <c r="G231" s="192" t="s">
        <v>149</v>
      </c>
      <c r="H231" s="193">
        <v>26.9</v>
      </c>
      <c r="I231" s="194"/>
      <c r="J231" s="193">
        <f>ROUND(I231*H231,2)</f>
        <v>0</v>
      </c>
      <c r="K231" s="191" t="s">
        <v>160</v>
      </c>
      <c r="L231" s="41"/>
      <c r="M231" s="195" t="s">
        <v>19</v>
      </c>
      <c r="N231" s="196" t="s">
        <v>42</v>
      </c>
      <c r="O231" s="66"/>
      <c r="P231" s="197">
        <f>O231*H231</f>
        <v>0</v>
      </c>
      <c r="Q231" s="197">
        <v>0</v>
      </c>
      <c r="R231" s="197">
        <f>Q231*H231</f>
        <v>0</v>
      </c>
      <c r="S231" s="197">
        <v>0</v>
      </c>
      <c r="T231" s="198">
        <f>S231*H231</f>
        <v>0</v>
      </c>
      <c r="U231" s="36"/>
      <c r="V231" s="36"/>
      <c r="W231" s="36"/>
      <c r="X231" s="36"/>
      <c r="Y231" s="36"/>
      <c r="Z231" s="36"/>
      <c r="AA231" s="36"/>
      <c r="AB231" s="36"/>
      <c r="AC231" s="36"/>
      <c r="AD231" s="36"/>
      <c r="AE231" s="36"/>
      <c r="AR231" s="199" t="s">
        <v>150</v>
      </c>
      <c r="AT231" s="199" t="s">
        <v>146</v>
      </c>
      <c r="AU231" s="199" t="s">
        <v>80</v>
      </c>
      <c r="AY231" s="19" t="s">
        <v>144</v>
      </c>
      <c r="BE231" s="200">
        <f>IF(N231="základní",J231,0)</f>
        <v>0</v>
      </c>
      <c r="BF231" s="200">
        <f>IF(N231="snížená",J231,0)</f>
        <v>0</v>
      </c>
      <c r="BG231" s="200">
        <f>IF(N231="zákl. přenesená",J231,0)</f>
        <v>0</v>
      </c>
      <c r="BH231" s="200">
        <f>IF(N231="sníž. přenesená",J231,0)</f>
        <v>0</v>
      </c>
      <c r="BI231" s="200">
        <f>IF(N231="nulová",J231,0)</f>
        <v>0</v>
      </c>
      <c r="BJ231" s="19" t="s">
        <v>26</v>
      </c>
      <c r="BK231" s="200">
        <f>ROUND(I231*H231,2)</f>
        <v>0</v>
      </c>
      <c r="BL231" s="19" t="s">
        <v>150</v>
      </c>
      <c r="BM231" s="199" t="s">
        <v>325</v>
      </c>
    </row>
    <row r="232" spans="1:65" s="2" customFormat="1" ht="10.199999999999999">
      <c r="A232" s="36"/>
      <c r="B232" s="37"/>
      <c r="C232" s="38"/>
      <c r="D232" s="201" t="s">
        <v>152</v>
      </c>
      <c r="E232" s="38"/>
      <c r="F232" s="202" t="s">
        <v>326</v>
      </c>
      <c r="G232" s="38"/>
      <c r="H232" s="38"/>
      <c r="I232" s="110"/>
      <c r="J232" s="38"/>
      <c r="K232" s="38"/>
      <c r="L232" s="41"/>
      <c r="M232" s="203"/>
      <c r="N232" s="204"/>
      <c r="O232" s="66"/>
      <c r="P232" s="66"/>
      <c r="Q232" s="66"/>
      <c r="R232" s="66"/>
      <c r="S232" s="66"/>
      <c r="T232" s="67"/>
      <c r="U232" s="36"/>
      <c r="V232" s="36"/>
      <c r="W232" s="36"/>
      <c r="X232" s="36"/>
      <c r="Y232" s="36"/>
      <c r="Z232" s="36"/>
      <c r="AA232" s="36"/>
      <c r="AB232" s="36"/>
      <c r="AC232" s="36"/>
      <c r="AD232" s="36"/>
      <c r="AE232" s="36"/>
      <c r="AT232" s="19" t="s">
        <v>152</v>
      </c>
      <c r="AU232" s="19" t="s">
        <v>80</v>
      </c>
    </row>
    <row r="233" spans="1:65" s="2" customFormat="1" ht="38.4">
      <c r="A233" s="36"/>
      <c r="B233" s="37"/>
      <c r="C233" s="38"/>
      <c r="D233" s="201" t="s">
        <v>154</v>
      </c>
      <c r="E233" s="38"/>
      <c r="F233" s="205" t="s">
        <v>293</v>
      </c>
      <c r="G233" s="38"/>
      <c r="H233" s="38"/>
      <c r="I233" s="110"/>
      <c r="J233" s="38"/>
      <c r="K233" s="38"/>
      <c r="L233" s="41"/>
      <c r="M233" s="203"/>
      <c r="N233" s="204"/>
      <c r="O233" s="66"/>
      <c r="P233" s="66"/>
      <c r="Q233" s="66"/>
      <c r="R233" s="66"/>
      <c r="S233" s="66"/>
      <c r="T233" s="67"/>
      <c r="U233" s="36"/>
      <c r="V233" s="36"/>
      <c r="W233" s="36"/>
      <c r="X233" s="36"/>
      <c r="Y233" s="36"/>
      <c r="Z233" s="36"/>
      <c r="AA233" s="36"/>
      <c r="AB233" s="36"/>
      <c r="AC233" s="36"/>
      <c r="AD233" s="36"/>
      <c r="AE233" s="36"/>
      <c r="AT233" s="19" t="s">
        <v>154</v>
      </c>
      <c r="AU233" s="19" t="s">
        <v>80</v>
      </c>
    </row>
    <row r="234" spans="1:65" s="13" customFormat="1" ht="10.199999999999999">
      <c r="B234" s="206"/>
      <c r="C234" s="207"/>
      <c r="D234" s="201" t="s">
        <v>156</v>
      </c>
      <c r="E234" s="208" t="s">
        <v>19</v>
      </c>
      <c r="F234" s="209" t="s">
        <v>327</v>
      </c>
      <c r="G234" s="207"/>
      <c r="H234" s="210">
        <v>26.9</v>
      </c>
      <c r="I234" s="211"/>
      <c r="J234" s="207"/>
      <c r="K234" s="207"/>
      <c r="L234" s="212"/>
      <c r="M234" s="213"/>
      <c r="N234" s="214"/>
      <c r="O234" s="214"/>
      <c r="P234" s="214"/>
      <c r="Q234" s="214"/>
      <c r="R234" s="214"/>
      <c r="S234" s="214"/>
      <c r="T234" s="215"/>
      <c r="AT234" s="216" t="s">
        <v>156</v>
      </c>
      <c r="AU234" s="216" t="s">
        <v>80</v>
      </c>
      <c r="AV234" s="13" t="s">
        <v>80</v>
      </c>
      <c r="AW234" s="13" t="s">
        <v>32</v>
      </c>
      <c r="AX234" s="13" t="s">
        <v>26</v>
      </c>
      <c r="AY234" s="216" t="s">
        <v>144</v>
      </c>
    </row>
    <row r="235" spans="1:65" s="2" customFormat="1" ht="16.5" customHeight="1">
      <c r="A235" s="36"/>
      <c r="B235" s="37"/>
      <c r="C235" s="189" t="s">
        <v>328</v>
      </c>
      <c r="D235" s="189" t="s">
        <v>146</v>
      </c>
      <c r="E235" s="190" t="s">
        <v>329</v>
      </c>
      <c r="F235" s="191" t="s">
        <v>330</v>
      </c>
      <c r="G235" s="192" t="s">
        <v>173</v>
      </c>
      <c r="H235" s="193">
        <v>2.37</v>
      </c>
      <c r="I235" s="194"/>
      <c r="J235" s="193">
        <f>ROUND(I235*H235,2)</f>
        <v>0</v>
      </c>
      <c r="K235" s="191" t="s">
        <v>160</v>
      </c>
      <c r="L235" s="41"/>
      <c r="M235" s="195" t="s">
        <v>19</v>
      </c>
      <c r="N235" s="196" t="s">
        <v>42</v>
      </c>
      <c r="O235" s="66"/>
      <c r="P235" s="197">
        <f>O235*H235</f>
        <v>0</v>
      </c>
      <c r="Q235" s="197">
        <v>2.45329</v>
      </c>
      <c r="R235" s="197">
        <f>Q235*H235</f>
        <v>5.8142972999999998</v>
      </c>
      <c r="S235" s="197">
        <v>0</v>
      </c>
      <c r="T235" s="198">
        <f>S235*H235</f>
        <v>0</v>
      </c>
      <c r="U235" s="36"/>
      <c r="V235" s="36"/>
      <c r="W235" s="36"/>
      <c r="X235" s="36"/>
      <c r="Y235" s="36"/>
      <c r="Z235" s="36"/>
      <c r="AA235" s="36"/>
      <c r="AB235" s="36"/>
      <c r="AC235" s="36"/>
      <c r="AD235" s="36"/>
      <c r="AE235" s="36"/>
      <c r="AR235" s="199" t="s">
        <v>150</v>
      </c>
      <c r="AT235" s="199" t="s">
        <v>146</v>
      </c>
      <c r="AU235" s="199" t="s">
        <v>80</v>
      </c>
      <c r="AY235" s="19" t="s">
        <v>144</v>
      </c>
      <c r="BE235" s="200">
        <f>IF(N235="základní",J235,0)</f>
        <v>0</v>
      </c>
      <c r="BF235" s="200">
        <f>IF(N235="snížená",J235,0)</f>
        <v>0</v>
      </c>
      <c r="BG235" s="200">
        <f>IF(N235="zákl. přenesená",J235,0)</f>
        <v>0</v>
      </c>
      <c r="BH235" s="200">
        <f>IF(N235="sníž. přenesená",J235,0)</f>
        <v>0</v>
      </c>
      <c r="BI235" s="200">
        <f>IF(N235="nulová",J235,0)</f>
        <v>0</v>
      </c>
      <c r="BJ235" s="19" t="s">
        <v>26</v>
      </c>
      <c r="BK235" s="200">
        <f>ROUND(I235*H235,2)</f>
        <v>0</v>
      </c>
      <c r="BL235" s="19" t="s">
        <v>150</v>
      </c>
      <c r="BM235" s="199" t="s">
        <v>331</v>
      </c>
    </row>
    <row r="236" spans="1:65" s="2" customFormat="1" ht="10.199999999999999">
      <c r="A236" s="36"/>
      <c r="B236" s="37"/>
      <c r="C236" s="38"/>
      <c r="D236" s="201" t="s">
        <v>152</v>
      </c>
      <c r="E236" s="38"/>
      <c r="F236" s="202" t="s">
        <v>332</v>
      </c>
      <c r="G236" s="38"/>
      <c r="H236" s="38"/>
      <c r="I236" s="110"/>
      <c r="J236" s="38"/>
      <c r="K236" s="38"/>
      <c r="L236" s="41"/>
      <c r="M236" s="203"/>
      <c r="N236" s="204"/>
      <c r="O236" s="66"/>
      <c r="P236" s="66"/>
      <c r="Q236" s="66"/>
      <c r="R236" s="66"/>
      <c r="S236" s="66"/>
      <c r="T236" s="67"/>
      <c r="U236" s="36"/>
      <c r="V236" s="36"/>
      <c r="W236" s="36"/>
      <c r="X236" s="36"/>
      <c r="Y236" s="36"/>
      <c r="Z236" s="36"/>
      <c r="AA236" s="36"/>
      <c r="AB236" s="36"/>
      <c r="AC236" s="36"/>
      <c r="AD236" s="36"/>
      <c r="AE236" s="36"/>
      <c r="AT236" s="19" t="s">
        <v>152</v>
      </c>
      <c r="AU236" s="19" t="s">
        <v>80</v>
      </c>
    </row>
    <row r="237" spans="1:65" s="2" customFormat="1" ht="57.6">
      <c r="A237" s="36"/>
      <c r="B237" s="37"/>
      <c r="C237" s="38"/>
      <c r="D237" s="201" t="s">
        <v>154</v>
      </c>
      <c r="E237" s="38"/>
      <c r="F237" s="205" t="s">
        <v>312</v>
      </c>
      <c r="G237" s="38"/>
      <c r="H237" s="38"/>
      <c r="I237" s="110"/>
      <c r="J237" s="38"/>
      <c r="K237" s="38"/>
      <c r="L237" s="41"/>
      <c r="M237" s="203"/>
      <c r="N237" s="204"/>
      <c r="O237" s="66"/>
      <c r="P237" s="66"/>
      <c r="Q237" s="66"/>
      <c r="R237" s="66"/>
      <c r="S237" s="66"/>
      <c r="T237" s="67"/>
      <c r="U237" s="36"/>
      <c r="V237" s="36"/>
      <c r="W237" s="36"/>
      <c r="X237" s="36"/>
      <c r="Y237" s="36"/>
      <c r="Z237" s="36"/>
      <c r="AA237" s="36"/>
      <c r="AB237" s="36"/>
      <c r="AC237" s="36"/>
      <c r="AD237" s="36"/>
      <c r="AE237" s="36"/>
      <c r="AT237" s="19" t="s">
        <v>154</v>
      </c>
      <c r="AU237" s="19" t="s">
        <v>80</v>
      </c>
    </row>
    <row r="238" spans="1:65" s="13" customFormat="1" ht="10.199999999999999">
      <c r="B238" s="206"/>
      <c r="C238" s="207"/>
      <c r="D238" s="201" t="s">
        <v>156</v>
      </c>
      <c r="E238" s="208" t="s">
        <v>19</v>
      </c>
      <c r="F238" s="209" t="s">
        <v>206</v>
      </c>
      <c r="G238" s="207"/>
      <c r="H238" s="210">
        <v>2.37</v>
      </c>
      <c r="I238" s="211"/>
      <c r="J238" s="207"/>
      <c r="K238" s="207"/>
      <c r="L238" s="212"/>
      <c r="M238" s="213"/>
      <c r="N238" s="214"/>
      <c r="O238" s="214"/>
      <c r="P238" s="214"/>
      <c r="Q238" s="214"/>
      <c r="R238" s="214"/>
      <c r="S238" s="214"/>
      <c r="T238" s="215"/>
      <c r="AT238" s="216" t="s">
        <v>156</v>
      </c>
      <c r="AU238" s="216" t="s">
        <v>80</v>
      </c>
      <c r="AV238" s="13" t="s">
        <v>80</v>
      </c>
      <c r="AW238" s="13" t="s">
        <v>32</v>
      </c>
      <c r="AX238" s="13" t="s">
        <v>26</v>
      </c>
      <c r="AY238" s="216" t="s">
        <v>144</v>
      </c>
    </row>
    <row r="239" spans="1:65" s="2" customFormat="1" ht="16.5" customHeight="1">
      <c r="A239" s="36"/>
      <c r="B239" s="37"/>
      <c r="C239" s="189" t="s">
        <v>333</v>
      </c>
      <c r="D239" s="189" t="s">
        <v>146</v>
      </c>
      <c r="E239" s="190" t="s">
        <v>334</v>
      </c>
      <c r="F239" s="191" t="s">
        <v>335</v>
      </c>
      <c r="G239" s="192" t="s">
        <v>149</v>
      </c>
      <c r="H239" s="193">
        <v>2.88</v>
      </c>
      <c r="I239" s="194"/>
      <c r="J239" s="193">
        <f>ROUND(I239*H239,2)</f>
        <v>0</v>
      </c>
      <c r="K239" s="191" t="s">
        <v>160</v>
      </c>
      <c r="L239" s="41"/>
      <c r="M239" s="195" t="s">
        <v>19</v>
      </c>
      <c r="N239" s="196" t="s">
        <v>42</v>
      </c>
      <c r="O239" s="66"/>
      <c r="P239" s="197">
        <f>O239*H239</f>
        <v>0</v>
      </c>
      <c r="Q239" s="197">
        <v>2.64E-3</v>
      </c>
      <c r="R239" s="197">
        <f>Q239*H239</f>
        <v>7.6032000000000001E-3</v>
      </c>
      <c r="S239" s="197">
        <v>0</v>
      </c>
      <c r="T239" s="198">
        <f>S239*H239</f>
        <v>0</v>
      </c>
      <c r="U239" s="36"/>
      <c r="V239" s="36"/>
      <c r="W239" s="36"/>
      <c r="X239" s="36"/>
      <c r="Y239" s="36"/>
      <c r="Z239" s="36"/>
      <c r="AA239" s="36"/>
      <c r="AB239" s="36"/>
      <c r="AC239" s="36"/>
      <c r="AD239" s="36"/>
      <c r="AE239" s="36"/>
      <c r="AR239" s="199" t="s">
        <v>150</v>
      </c>
      <c r="AT239" s="199" t="s">
        <v>146</v>
      </c>
      <c r="AU239" s="199" t="s">
        <v>80</v>
      </c>
      <c r="AY239" s="19" t="s">
        <v>144</v>
      </c>
      <c r="BE239" s="200">
        <f>IF(N239="základní",J239,0)</f>
        <v>0</v>
      </c>
      <c r="BF239" s="200">
        <f>IF(N239="snížená",J239,0)</f>
        <v>0</v>
      </c>
      <c r="BG239" s="200">
        <f>IF(N239="zákl. přenesená",J239,0)</f>
        <v>0</v>
      </c>
      <c r="BH239" s="200">
        <f>IF(N239="sníž. přenesená",J239,0)</f>
        <v>0</v>
      </c>
      <c r="BI239" s="200">
        <f>IF(N239="nulová",J239,0)</f>
        <v>0</v>
      </c>
      <c r="BJ239" s="19" t="s">
        <v>26</v>
      </c>
      <c r="BK239" s="200">
        <f>ROUND(I239*H239,2)</f>
        <v>0</v>
      </c>
      <c r="BL239" s="19" t="s">
        <v>150</v>
      </c>
      <c r="BM239" s="199" t="s">
        <v>336</v>
      </c>
    </row>
    <row r="240" spans="1:65" s="2" customFormat="1" ht="10.199999999999999">
      <c r="A240" s="36"/>
      <c r="B240" s="37"/>
      <c r="C240" s="38"/>
      <c r="D240" s="201" t="s">
        <v>152</v>
      </c>
      <c r="E240" s="38"/>
      <c r="F240" s="202" t="s">
        <v>337</v>
      </c>
      <c r="G240" s="38"/>
      <c r="H240" s="38"/>
      <c r="I240" s="110"/>
      <c r="J240" s="38"/>
      <c r="K240" s="38"/>
      <c r="L240" s="41"/>
      <c r="M240" s="203"/>
      <c r="N240" s="204"/>
      <c r="O240" s="66"/>
      <c r="P240" s="66"/>
      <c r="Q240" s="66"/>
      <c r="R240" s="66"/>
      <c r="S240" s="66"/>
      <c r="T240" s="67"/>
      <c r="U240" s="36"/>
      <c r="V240" s="36"/>
      <c r="W240" s="36"/>
      <c r="X240" s="36"/>
      <c r="Y240" s="36"/>
      <c r="Z240" s="36"/>
      <c r="AA240" s="36"/>
      <c r="AB240" s="36"/>
      <c r="AC240" s="36"/>
      <c r="AD240" s="36"/>
      <c r="AE240" s="36"/>
      <c r="AT240" s="19" t="s">
        <v>152</v>
      </c>
      <c r="AU240" s="19" t="s">
        <v>80</v>
      </c>
    </row>
    <row r="241" spans="1:65" s="2" customFormat="1" ht="38.4">
      <c r="A241" s="36"/>
      <c r="B241" s="37"/>
      <c r="C241" s="38"/>
      <c r="D241" s="201" t="s">
        <v>154</v>
      </c>
      <c r="E241" s="38"/>
      <c r="F241" s="205" t="s">
        <v>293</v>
      </c>
      <c r="G241" s="38"/>
      <c r="H241" s="38"/>
      <c r="I241" s="110"/>
      <c r="J241" s="38"/>
      <c r="K241" s="38"/>
      <c r="L241" s="41"/>
      <c r="M241" s="203"/>
      <c r="N241" s="204"/>
      <c r="O241" s="66"/>
      <c r="P241" s="66"/>
      <c r="Q241" s="66"/>
      <c r="R241" s="66"/>
      <c r="S241" s="66"/>
      <c r="T241" s="67"/>
      <c r="U241" s="36"/>
      <c r="V241" s="36"/>
      <c r="W241" s="36"/>
      <c r="X241" s="36"/>
      <c r="Y241" s="36"/>
      <c r="Z241" s="36"/>
      <c r="AA241" s="36"/>
      <c r="AB241" s="36"/>
      <c r="AC241" s="36"/>
      <c r="AD241" s="36"/>
      <c r="AE241" s="36"/>
      <c r="AT241" s="19" t="s">
        <v>154</v>
      </c>
      <c r="AU241" s="19" t="s">
        <v>80</v>
      </c>
    </row>
    <row r="242" spans="1:65" s="13" customFormat="1" ht="10.199999999999999">
      <c r="B242" s="206"/>
      <c r="C242" s="207"/>
      <c r="D242" s="201" t="s">
        <v>156</v>
      </c>
      <c r="E242" s="208" t="s">
        <v>19</v>
      </c>
      <c r="F242" s="209" t="s">
        <v>338</v>
      </c>
      <c r="G242" s="207"/>
      <c r="H242" s="210">
        <v>2.88</v>
      </c>
      <c r="I242" s="211"/>
      <c r="J242" s="207"/>
      <c r="K242" s="207"/>
      <c r="L242" s="212"/>
      <c r="M242" s="213"/>
      <c r="N242" s="214"/>
      <c r="O242" s="214"/>
      <c r="P242" s="214"/>
      <c r="Q242" s="214"/>
      <c r="R242" s="214"/>
      <c r="S242" s="214"/>
      <c r="T242" s="215"/>
      <c r="AT242" s="216" t="s">
        <v>156</v>
      </c>
      <c r="AU242" s="216" t="s">
        <v>80</v>
      </c>
      <c r="AV242" s="13" t="s">
        <v>80</v>
      </c>
      <c r="AW242" s="13" t="s">
        <v>32</v>
      </c>
      <c r="AX242" s="13" t="s">
        <v>26</v>
      </c>
      <c r="AY242" s="216" t="s">
        <v>144</v>
      </c>
    </row>
    <row r="243" spans="1:65" s="2" customFormat="1" ht="16.5" customHeight="1">
      <c r="A243" s="36"/>
      <c r="B243" s="37"/>
      <c r="C243" s="189" t="s">
        <v>339</v>
      </c>
      <c r="D243" s="189" t="s">
        <v>146</v>
      </c>
      <c r="E243" s="190" t="s">
        <v>340</v>
      </c>
      <c r="F243" s="191" t="s">
        <v>341</v>
      </c>
      <c r="G243" s="192" t="s">
        <v>149</v>
      </c>
      <c r="H243" s="193">
        <v>2.88</v>
      </c>
      <c r="I243" s="194"/>
      <c r="J243" s="193">
        <f>ROUND(I243*H243,2)</f>
        <v>0</v>
      </c>
      <c r="K243" s="191" t="s">
        <v>160</v>
      </c>
      <c r="L243" s="41"/>
      <c r="M243" s="195" t="s">
        <v>19</v>
      </c>
      <c r="N243" s="196" t="s">
        <v>42</v>
      </c>
      <c r="O243" s="66"/>
      <c r="P243" s="197">
        <f>O243*H243</f>
        <v>0</v>
      </c>
      <c r="Q243" s="197">
        <v>0</v>
      </c>
      <c r="R243" s="197">
        <f>Q243*H243</f>
        <v>0</v>
      </c>
      <c r="S243" s="197">
        <v>0</v>
      </c>
      <c r="T243" s="198">
        <f>S243*H243</f>
        <v>0</v>
      </c>
      <c r="U243" s="36"/>
      <c r="V243" s="36"/>
      <c r="W243" s="36"/>
      <c r="X243" s="36"/>
      <c r="Y243" s="36"/>
      <c r="Z243" s="36"/>
      <c r="AA243" s="36"/>
      <c r="AB243" s="36"/>
      <c r="AC243" s="36"/>
      <c r="AD243" s="36"/>
      <c r="AE243" s="36"/>
      <c r="AR243" s="199" t="s">
        <v>150</v>
      </c>
      <c r="AT243" s="199" t="s">
        <v>146</v>
      </c>
      <c r="AU243" s="199" t="s">
        <v>80</v>
      </c>
      <c r="AY243" s="19" t="s">
        <v>144</v>
      </c>
      <c r="BE243" s="200">
        <f>IF(N243="základní",J243,0)</f>
        <v>0</v>
      </c>
      <c r="BF243" s="200">
        <f>IF(N243="snížená",J243,0)</f>
        <v>0</v>
      </c>
      <c r="BG243" s="200">
        <f>IF(N243="zákl. přenesená",J243,0)</f>
        <v>0</v>
      </c>
      <c r="BH243" s="200">
        <f>IF(N243="sníž. přenesená",J243,0)</f>
        <v>0</v>
      </c>
      <c r="BI243" s="200">
        <f>IF(N243="nulová",J243,0)</f>
        <v>0</v>
      </c>
      <c r="BJ243" s="19" t="s">
        <v>26</v>
      </c>
      <c r="BK243" s="200">
        <f>ROUND(I243*H243,2)</f>
        <v>0</v>
      </c>
      <c r="BL243" s="19" t="s">
        <v>150</v>
      </c>
      <c r="BM243" s="199" t="s">
        <v>342</v>
      </c>
    </row>
    <row r="244" spans="1:65" s="2" customFormat="1" ht="10.199999999999999">
      <c r="A244" s="36"/>
      <c r="B244" s="37"/>
      <c r="C244" s="38"/>
      <c r="D244" s="201" t="s">
        <v>152</v>
      </c>
      <c r="E244" s="38"/>
      <c r="F244" s="202" t="s">
        <v>343</v>
      </c>
      <c r="G244" s="38"/>
      <c r="H244" s="38"/>
      <c r="I244" s="110"/>
      <c r="J244" s="38"/>
      <c r="K244" s="38"/>
      <c r="L244" s="41"/>
      <c r="M244" s="203"/>
      <c r="N244" s="204"/>
      <c r="O244" s="66"/>
      <c r="P244" s="66"/>
      <c r="Q244" s="66"/>
      <c r="R244" s="66"/>
      <c r="S244" s="66"/>
      <c r="T244" s="67"/>
      <c r="U244" s="36"/>
      <c r="V244" s="36"/>
      <c r="W244" s="36"/>
      <c r="X244" s="36"/>
      <c r="Y244" s="36"/>
      <c r="Z244" s="36"/>
      <c r="AA244" s="36"/>
      <c r="AB244" s="36"/>
      <c r="AC244" s="36"/>
      <c r="AD244" s="36"/>
      <c r="AE244" s="36"/>
      <c r="AT244" s="19" t="s">
        <v>152</v>
      </c>
      <c r="AU244" s="19" t="s">
        <v>80</v>
      </c>
    </row>
    <row r="245" spans="1:65" s="2" customFormat="1" ht="38.4">
      <c r="A245" s="36"/>
      <c r="B245" s="37"/>
      <c r="C245" s="38"/>
      <c r="D245" s="201" t="s">
        <v>154</v>
      </c>
      <c r="E245" s="38"/>
      <c r="F245" s="205" t="s">
        <v>293</v>
      </c>
      <c r="G245" s="38"/>
      <c r="H245" s="38"/>
      <c r="I245" s="110"/>
      <c r="J245" s="38"/>
      <c r="K245" s="38"/>
      <c r="L245" s="41"/>
      <c r="M245" s="203"/>
      <c r="N245" s="204"/>
      <c r="O245" s="66"/>
      <c r="P245" s="66"/>
      <c r="Q245" s="66"/>
      <c r="R245" s="66"/>
      <c r="S245" s="66"/>
      <c r="T245" s="67"/>
      <c r="U245" s="36"/>
      <c r="V245" s="36"/>
      <c r="W245" s="36"/>
      <c r="X245" s="36"/>
      <c r="Y245" s="36"/>
      <c r="Z245" s="36"/>
      <c r="AA245" s="36"/>
      <c r="AB245" s="36"/>
      <c r="AC245" s="36"/>
      <c r="AD245" s="36"/>
      <c r="AE245" s="36"/>
      <c r="AT245" s="19" t="s">
        <v>154</v>
      </c>
      <c r="AU245" s="19" t="s">
        <v>80</v>
      </c>
    </row>
    <row r="246" spans="1:65" s="13" customFormat="1" ht="10.199999999999999">
      <c r="B246" s="206"/>
      <c r="C246" s="207"/>
      <c r="D246" s="201" t="s">
        <v>156</v>
      </c>
      <c r="E246" s="208" t="s">
        <v>19</v>
      </c>
      <c r="F246" s="209" t="s">
        <v>344</v>
      </c>
      <c r="G246" s="207"/>
      <c r="H246" s="210">
        <v>2.88</v>
      </c>
      <c r="I246" s="211"/>
      <c r="J246" s="207"/>
      <c r="K246" s="207"/>
      <c r="L246" s="212"/>
      <c r="M246" s="213"/>
      <c r="N246" s="214"/>
      <c r="O246" s="214"/>
      <c r="P246" s="214"/>
      <c r="Q246" s="214"/>
      <c r="R246" s="214"/>
      <c r="S246" s="214"/>
      <c r="T246" s="215"/>
      <c r="AT246" s="216" t="s">
        <v>156</v>
      </c>
      <c r="AU246" s="216" t="s">
        <v>80</v>
      </c>
      <c r="AV246" s="13" t="s">
        <v>80</v>
      </c>
      <c r="AW246" s="13" t="s">
        <v>32</v>
      </c>
      <c r="AX246" s="13" t="s">
        <v>26</v>
      </c>
      <c r="AY246" s="216" t="s">
        <v>144</v>
      </c>
    </row>
    <row r="247" spans="1:65" s="2" customFormat="1" ht="16.5" customHeight="1">
      <c r="A247" s="36"/>
      <c r="B247" s="37"/>
      <c r="C247" s="189" t="s">
        <v>345</v>
      </c>
      <c r="D247" s="189" t="s">
        <v>146</v>
      </c>
      <c r="E247" s="190" t="s">
        <v>346</v>
      </c>
      <c r="F247" s="191" t="s">
        <v>347</v>
      </c>
      <c r="G247" s="192" t="s">
        <v>149</v>
      </c>
      <c r="H247" s="193">
        <v>25.7</v>
      </c>
      <c r="I247" s="194"/>
      <c r="J247" s="193">
        <f>ROUND(I247*H247,2)</f>
        <v>0</v>
      </c>
      <c r="K247" s="191" t="s">
        <v>160</v>
      </c>
      <c r="L247" s="41"/>
      <c r="M247" s="195" t="s">
        <v>19</v>
      </c>
      <c r="N247" s="196" t="s">
        <v>42</v>
      </c>
      <c r="O247" s="66"/>
      <c r="P247" s="197">
        <f>O247*H247</f>
        <v>0</v>
      </c>
      <c r="Q247" s="197">
        <v>0.71545999999999998</v>
      </c>
      <c r="R247" s="197">
        <f>Q247*H247</f>
        <v>18.387321999999998</v>
      </c>
      <c r="S247" s="197">
        <v>0</v>
      </c>
      <c r="T247" s="198">
        <f>S247*H247</f>
        <v>0</v>
      </c>
      <c r="U247" s="36"/>
      <c r="V247" s="36"/>
      <c r="W247" s="36"/>
      <c r="X247" s="36"/>
      <c r="Y247" s="36"/>
      <c r="Z247" s="36"/>
      <c r="AA247" s="36"/>
      <c r="AB247" s="36"/>
      <c r="AC247" s="36"/>
      <c r="AD247" s="36"/>
      <c r="AE247" s="36"/>
      <c r="AR247" s="199" t="s">
        <v>150</v>
      </c>
      <c r="AT247" s="199" t="s">
        <v>146</v>
      </c>
      <c r="AU247" s="199" t="s">
        <v>80</v>
      </c>
      <c r="AY247" s="19" t="s">
        <v>144</v>
      </c>
      <c r="BE247" s="200">
        <f>IF(N247="základní",J247,0)</f>
        <v>0</v>
      </c>
      <c r="BF247" s="200">
        <f>IF(N247="snížená",J247,0)</f>
        <v>0</v>
      </c>
      <c r="BG247" s="200">
        <f>IF(N247="zákl. přenesená",J247,0)</f>
        <v>0</v>
      </c>
      <c r="BH247" s="200">
        <f>IF(N247="sníž. přenesená",J247,0)</f>
        <v>0</v>
      </c>
      <c r="BI247" s="200">
        <f>IF(N247="nulová",J247,0)</f>
        <v>0</v>
      </c>
      <c r="BJ247" s="19" t="s">
        <v>26</v>
      </c>
      <c r="BK247" s="200">
        <f>ROUND(I247*H247,2)</f>
        <v>0</v>
      </c>
      <c r="BL247" s="19" t="s">
        <v>150</v>
      </c>
      <c r="BM247" s="199" t="s">
        <v>348</v>
      </c>
    </row>
    <row r="248" spans="1:65" s="2" customFormat="1" ht="19.2">
      <c r="A248" s="36"/>
      <c r="B248" s="37"/>
      <c r="C248" s="38"/>
      <c r="D248" s="201" t="s">
        <v>152</v>
      </c>
      <c r="E248" s="38"/>
      <c r="F248" s="202" t="s">
        <v>349</v>
      </c>
      <c r="G248" s="38"/>
      <c r="H248" s="38"/>
      <c r="I248" s="110"/>
      <c r="J248" s="38"/>
      <c r="K248" s="38"/>
      <c r="L248" s="41"/>
      <c r="M248" s="203"/>
      <c r="N248" s="204"/>
      <c r="O248" s="66"/>
      <c r="P248" s="66"/>
      <c r="Q248" s="66"/>
      <c r="R248" s="66"/>
      <c r="S248" s="66"/>
      <c r="T248" s="67"/>
      <c r="U248" s="36"/>
      <c r="V248" s="36"/>
      <c r="W248" s="36"/>
      <c r="X248" s="36"/>
      <c r="Y248" s="36"/>
      <c r="Z248" s="36"/>
      <c r="AA248" s="36"/>
      <c r="AB248" s="36"/>
      <c r="AC248" s="36"/>
      <c r="AD248" s="36"/>
      <c r="AE248" s="36"/>
      <c r="AT248" s="19" t="s">
        <v>152</v>
      </c>
      <c r="AU248" s="19" t="s">
        <v>80</v>
      </c>
    </row>
    <row r="249" spans="1:65" s="2" customFormat="1" ht="57.6">
      <c r="A249" s="36"/>
      <c r="B249" s="37"/>
      <c r="C249" s="38"/>
      <c r="D249" s="201" t="s">
        <v>154</v>
      </c>
      <c r="E249" s="38"/>
      <c r="F249" s="205" t="s">
        <v>350</v>
      </c>
      <c r="G249" s="38"/>
      <c r="H249" s="38"/>
      <c r="I249" s="110"/>
      <c r="J249" s="38"/>
      <c r="K249" s="38"/>
      <c r="L249" s="41"/>
      <c r="M249" s="203"/>
      <c r="N249" s="204"/>
      <c r="O249" s="66"/>
      <c r="P249" s="66"/>
      <c r="Q249" s="66"/>
      <c r="R249" s="66"/>
      <c r="S249" s="66"/>
      <c r="T249" s="67"/>
      <c r="U249" s="36"/>
      <c r="V249" s="36"/>
      <c r="W249" s="36"/>
      <c r="X249" s="36"/>
      <c r="Y249" s="36"/>
      <c r="Z249" s="36"/>
      <c r="AA249" s="36"/>
      <c r="AB249" s="36"/>
      <c r="AC249" s="36"/>
      <c r="AD249" s="36"/>
      <c r="AE249" s="36"/>
      <c r="AT249" s="19" t="s">
        <v>154</v>
      </c>
      <c r="AU249" s="19" t="s">
        <v>80</v>
      </c>
    </row>
    <row r="250" spans="1:65" s="14" customFormat="1" ht="10.199999999999999">
      <c r="B250" s="217"/>
      <c r="C250" s="218"/>
      <c r="D250" s="201" t="s">
        <v>156</v>
      </c>
      <c r="E250" s="219" t="s">
        <v>19</v>
      </c>
      <c r="F250" s="220" t="s">
        <v>351</v>
      </c>
      <c r="G250" s="218"/>
      <c r="H250" s="219" t="s">
        <v>19</v>
      </c>
      <c r="I250" s="221"/>
      <c r="J250" s="218"/>
      <c r="K250" s="218"/>
      <c r="L250" s="222"/>
      <c r="M250" s="223"/>
      <c r="N250" s="224"/>
      <c r="O250" s="224"/>
      <c r="P250" s="224"/>
      <c r="Q250" s="224"/>
      <c r="R250" s="224"/>
      <c r="S250" s="224"/>
      <c r="T250" s="225"/>
      <c r="AT250" s="226" t="s">
        <v>156</v>
      </c>
      <c r="AU250" s="226" t="s">
        <v>80</v>
      </c>
      <c r="AV250" s="14" t="s">
        <v>26</v>
      </c>
      <c r="AW250" s="14" t="s">
        <v>32</v>
      </c>
      <c r="AX250" s="14" t="s">
        <v>71</v>
      </c>
      <c r="AY250" s="226" t="s">
        <v>144</v>
      </c>
    </row>
    <row r="251" spans="1:65" s="13" customFormat="1" ht="10.199999999999999">
      <c r="B251" s="206"/>
      <c r="C251" s="207"/>
      <c r="D251" s="201" t="s">
        <v>156</v>
      </c>
      <c r="E251" s="208" t="s">
        <v>19</v>
      </c>
      <c r="F251" s="209" t="s">
        <v>352</v>
      </c>
      <c r="G251" s="207"/>
      <c r="H251" s="210">
        <v>25.7</v>
      </c>
      <c r="I251" s="211"/>
      <c r="J251" s="207"/>
      <c r="K251" s="207"/>
      <c r="L251" s="212"/>
      <c r="M251" s="213"/>
      <c r="N251" s="214"/>
      <c r="O251" s="214"/>
      <c r="P251" s="214"/>
      <c r="Q251" s="214"/>
      <c r="R251" s="214"/>
      <c r="S251" s="214"/>
      <c r="T251" s="215"/>
      <c r="AT251" s="216" t="s">
        <v>156</v>
      </c>
      <c r="AU251" s="216" t="s">
        <v>80</v>
      </c>
      <c r="AV251" s="13" t="s">
        <v>80</v>
      </c>
      <c r="AW251" s="13" t="s">
        <v>32</v>
      </c>
      <c r="AX251" s="13" t="s">
        <v>26</v>
      </c>
      <c r="AY251" s="216" t="s">
        <v>144</v>
      </c>
    </row>
    <row r="252" spans="1:65" s="2" customFormat="1" ht="16.5" customHeight="1">
      <c r="A252" s="36"/>
      <c r="B252" s="37"/>
      <c r="C252" s="189" t="s">
        <v>353</v>
      </c>
      <c r="D252" s="189" t="s">
        <v>146</v>
      </c>
      <c r="E252" s="190" t="s">
        <v>354</v>
      </c>
      <c r="F252" s="191" t="s">
        <v>355</v>
      </c>
      <c r="G252" s="192" t="s">
        <v>149</v>
      </c>
      <c r="H252" s="193">
        <v>39.659999999999997</v>
      </c>
      <c r="I252" s="194"/>
      <c r="J252" s="193">
        <f>ROUND(I252*H252,2)</f>
        <v>0</v>
      </c>
      <c r="K252" s="191" t="s">
        <v>160</v>
      </c>
      <c r="L252" s="41"/>
      <c r="M252" s="195" t="s">
        <v>19</v>
      </c>
      <c r="N252" s="196" t="s">
        <v>42</v>
      </c>
      <c r="O252" s="66"/>
      <c r="P252" s="197">
        <f>O252*H252</f>
        <v>0</v>
      </c>
      <c r="Q252" s="197">
        <v>1.0145999999999999</v>
      </c>
      <c r="R252" s="197">
        <f>Q252*H252</f>
        <v>40.239035999999992</v>
      </c>
      <c r="S252" s="197">
        <v>0</v>
      </c>
      <c r="T252" s="198">
        <f>S252*H252</f>
        <v>0</v>
      </c>
      <c r="U252" s="36"/>
      <c r="V252" s="36"/>
      <c r="W252" s="36"/>
      <c r="X252" s="36"/>
      <c r="Y252" s="36"/>
      <c r="Z252" s="36"/>
      <c r="AA252" s="36"/>
      <c r="AB252" s="36"/>
      <c r="AC252" s="36"/>
      <c r="AD252" s="36"/>
      <c r="AE252" s="36"/>
      <c r="AR252" s="199" t="s">
        <v>150</v>
      </c>
      <c r="AT252" s="199" t="s">
        <v>146</v>
      </c>
      <c r="AU252" s="199" t="s">
        <v>80</v>
      </c>
      <c r="AY252" s="19" t="s">
        <v>144</v>
      </c>
      <c r="BE252" s="200">
        <f>IF(N252="základní",J252,0)</f>
        <v>0</v>
      </c>
      <c r="BF252" s="200">
        <f>IF(N252="snížená",J252,0)</f>
        <v>0</v>
      </c>
      <c r="BG252" s="200">
        <f>IF(N252="zákl. přenesená",J252,0)</f>
        <v>0</v>
      </c>
      <c r="BH252" s="200">
        <f>IF(N252="sníž. přenesená",J252,0)</f>
        <v>0</v>
      </c>
      <c r="BI252" s="200">
        <f>IF(N252="nulová",J252,0)</f>
        <v>0</v>
      </c>
      <c r="BJ252" s="19" t="s">
        <v>26</v>
      </c>
      <c r="BK252" s="200">
        <f>ROUND(I252*H252,2)</f>
        <v>0</v>
      </c>
      <c r="BL252" s="19" t="s">
        <v>150</v>
      </c>
      <c r="BM252" s="199" t="s">
        <v>356</v>
      </c>
    </row>
    <row r="253" spans="1:65" s="2" customFormat="1" ht="19.2">
      <c r="A253" s="36"/>
      <c r="B253" s="37"/>
      <c r="C253" s="38"/>
      <c r="D253" s="201" t="s">
        <v>152</v>
      </c>
      <c r="E253" s="38"/>
      <c r="F253" s="202" t="s">
        <v>357</v>
      </c>
      <c r="G253" s="38"/>
      <c r="H253" s="38"/>
      <c r="I253" s="110"/>
      <c r="J253" s="38"/>
      <c r="K253" s="38"/>
      <c r="L253" s="41"/>
      <c r="M253" s="203"/>
      <c r="N253" s="204"/>
      <c r="O253" s="66"/>
      <c r="P253" s="66"/>
      <c r="Q253" s="66"/>
      <c r="R253" s="66"/>
      <c r="S253" s="66"/>
      <c r="T253" s="67"/>
      <c r="U253" s="36"/>
      <c r="V253" s="36"/>
      <c r="W253" s="36"/>
      <c r="X253" s="36"/>
      <c r="Y253" s="36"/>
      <c r="Z253" s="36"/>
      <c r="AA253" s="36"/>
      <c r="AB253" s="36"/>
      <c r="AC253" s="36"/>
      <c r="AD253" s="36"/>
      <c r="AE253" s="36"/>
      <c r="AT253" s="19" t="s">
        <v>152</v>
      </c>
      <c r="AU253" s="19" t="s">
        <v>80</v>
      </c>
    </row>
    <row r="254" spans="1:65" s="2" customFormat="1" ht="57.6">
      <c r="A254" s="36"/>
      <c r="B254" s="37"/>
      <c r="C254" s="38"/>
      <c r="D254" s="201" t="s">
        <v>154</v>
      </c>
      <c r="E254" s="38"/>
      <c r="F254" s="205" t="s">
        <v>350</v>
      </c>
      <c r="G254" s="38"/>
      <c r="H254" s="38"/>
      <c r="I254" s="110"/>
      <c r="J254" s="38"/>
      <c r="K254" s="38"/>
      <c r="L254" s="41"/>
      <c r="M254" s="203"/>
      <c r="N254" s="204"/>
      <c r="O254" s="66"/>
      <c r="P254" s="66"/>
      <c r="Q254" s="66"/>
      <c r="R254" s="66"/>
      <c r="S254" s="66"/>
      <c r="T254" s="67"/>
      <c r="U254" s="36"/>
      <c r="V254" s="36"/>
      <c r="W254" s="36"/>
      <c r="X254" s="36"/>
      <c r="Y254" s="36"/>
      <c r="Z254" s="36"/>
      <c r="AA254" s="36"/>
      <c r="AB254" s="36"/>
      <c r="AC254" s="36"/>
      <c r="AD254" s="36"/>
      <c r="AE254" s="36"/>
      <c r="AT254" s="19" t="s">
        <v>154</v>
      </c>
      <c r="AU254" s="19" t="s">
        <v>80</v>
      </c>
    </row>
    <row r="255" spans="1:65" s="14" customFormat="1" ht="10.199999999999999">
      <c r="B255" s="217"/>
      <c r="C255" s="218"/>
      <c r="D255" s="201" t="s">
        <v>156</v>
      </c>
      <c r="E255" s="219" t="s">
        <v>19</v>
      </c>
      <c r="F255" s="220" t="s">
        <v>358</v>
      </c>
      <c r="G255" s="218"/>
      <c r="H255" s="219" t="s">
        <v>19</v>
      </c>
      <c r="I255" s="221"/>
      <c r="J255" s="218"/>
      <c r="K255" s="218"/>
      <c r="L255" s="222"/>
      <c r="M255" s="223"/>
      <c r="N255" s="224"/>
      <c r="O255" s="224"/>
      <c r="P255" s="224"/>
      <c r="Q255" s="224"/>
      <c r="R255" s="224"/>
      <c r="S255" s="224"/>
      <c r="T255" s="225"/>
      <c r="AT255" s="226" t="s">
        <v>156</v>
      </c>
      <c r="AU255" s="226" t="s">
        <v>80</v>
      </c>
      <c r="AV255" s="14" t="s">
        <v>26</v>
      </c>
      <c r="AW255" s="14" t="s">
        <v>32</v>
      </c>
      <c r="AX255" s="14" t="s">
        <v>71</v>
      </c>
      <c r="AY255" s="226" t="s">
        <v>144</v>
      </c>
    </row>
    <row r="256" spans="1:65" s="13" customFormat="1" ht="10.199999999999999">
      <c r="B256" s="206"/>
      <c r="C256" s="207"/>
      <c r="D256" s="201" t="s">
        <v>156</v>
      </c>
      <c r="E256" s="208" t="s">
        <v>19</v>
      </c>
      <c r="F256" s="209" t="s">
        <v>359</v>
      </c>
      <c r="G256" s="207"/>
      <c r="H256" s="210">
        <v>39.659999999999997</v>
      </c>
      <c r="I256" s="211"/>
      <c r="J256" s="207"/>
      <c r="K256" s="207"/>
      <c r="L256" s="212"/>
      <c r="M256" s="213"/>
      <c r="N256" s="214"/>
      <c r="O256" s="214"/>
      <c r="P256" s="214"/>
      <c r="Q256" s="214"/>
      <c r="R256" s="214"/>
      <c r="S256" s="214"/>
      <c r="T256" s="215"/>
      <c r="AT256" s="216" t="s">
        <v>156</v>
      </c>
      <c r="AU256" s="216" t="s">
        <v>80</v>
      </c>
      <c r="AV256" s="13" t="s">
        <v>80</v>
      </c>
      <c r="AW256" s="13" t="s">
        <v>32</v>
      </c>
      <c r="AX256" s="13" t="s">
        <v>26</v>
      </c>
      <c r="AY256" s="216" t="s">
        <v>144</v>
      </c>
    </row>
    <row r="257" spans="1:65" s="2" customFormat="1" ht="16.5" customHeight="1">
      <c r="A257" s="36"/>
      <c r="B257" s="37"/>
      <c r="C257" s="189" t="s">
        <v>360</v>
      </c>
      <c r="D257" s="189" t="s">
        <v>146</v>
      </c>
      <c r="E257" s="190" t="s">
        <v>361</v>
      </c>
      <c r="F257" s="191" t="s">
        <v>362</v>
      </c>
      <c r="G257" s="192" t="s">
        <v>149</v>
      </c>
      <c r="H257" s="193">
        <v>18.309999999999999</v>
      </c>
      <c r="I257" s="194"/>
      <c r="J257" s="193">
        <f>ROUND(I257*H257,2)</f>
        <v>0</v>
      </c>
      <c r="K257" s="191" t="s">
        <v>160</v>
      </c>
      <c r="L257" s="41"/>
      <c r="M257" s="195" t="s">
        <v>19</v>
      </c>
      <c r="N257" s="196" t="s">
        <v>42</v>
      </c>
      <c r="O257" s="66"/>
      <c r="P257" s="197">
        <f>O257*H257</f>
        <v>0</v>
      </c>
      <c r="Q257" s="197">
        <v>1.20855</v>
      </c>
      <c r="R257" s="197">
        <f>Q257*H257</f>
        <v>22.128550499999999</v>
      </c>
      <c r="S257" s="197">
        <v>0</v>
      </c>
      <c r="T257" s="198">
        <f>S257*H257</f>
        <v>0</v>
      </c>
      <c r="U257" s="36"/>
      <c r="V257" s="36"/>
      <c r="W257" s="36"/>
      <c r="X257" s="36"/>
      <c r="Y257" s="36"/>
      <c r="Z257" s="36"/>
      <c r="AA257" s="36"/>
      <c r="AB257" s="36"/>
      <c r="AC257" s="36"/>
      <c r="AD257" s="36"/>
      <c r="AE257" s="36"/>
      <c r="AR257" s="199" t="s">
        <v>150</v>
      </c>
      <c r="AT257" s="199" t="s">
        <v>146</v>
      </c>
      <c r="AU257" s="199" t="s">
        <v>80</v>
      </c>
      <c r="AY257" s="19" t="s">
        <v>144</v>
      </c>
      <c r="BE257" s="200">
        <f>IF(N257="základní",J257,0)</f>
        <v>0</v>
      </c>
      <c r="BF257" s="200">
        <f>IF(N257="snížená",J257,0)</f>
        <v>0</v>
      </c>
      <c r="BG257" s="200">
        <f>IF(N257="zákl. přenesená",J257,0)</f>
        <v>0</v>
      </c>
      <c r="BH257" s="200">
        <f>IF(N257="sníž. přenesená",J257,0)</f>
        <v>0</v>
      </c>
      <c r="BI257" s="200">
        <f>IF(N257="nulová",J257,0)</f>
        <v>0</v>
      </c>
      <c r="BJ257" s="19" t="s">
        <v>26</v>
      </c>
      <c r="BK257" s="200">
        <f>ROUND(I257*H257,2)</f>
        <v>0</v>
      </c>
      <c r="BL257" s="19" t="s">
        <v>150</v>
      </c>
      <c r="BM257" s="199" t="s">
        <v>363</v>
      </c>
    </row>
    <row r="258" spans="1:65" s="2" customFormat="1" ht="19.2">
      <c r="A258" s="36"/>
      <c r="B258" s="37"/>
      <c r="C258" s="38"/>
      <c r="D258" s="201" t="s">
        <v>152</v>
      </c>
      <c r="E258" s="38"/>
      <c r="F258" s="202" t="s">
        <v>364</v>
      </c>
      <c r="G258" s="38"/>
      <c r="H258" s="38"/>
      <c r="I258" s="110"/>
      <c r="J258" s="38"/>
      <c r="K258" s="38"/>
      <c r="L258" s="41"/>
      <c r="M258" s="203"/>
      <c r="N258" s="204"/>
      <c r="O258" s="66"/>
      <c r="P258" s="66"/>
      <c r="Q258" s="66"/>
      <c r="R258" s="66"/>
      <c r="S258" s="66"/>
      <c r="T258" s="67"/>
      <c r="U258" s="36"/>
      <c r="V258" s="36"/>
      <c r="W258" s="36"/>
      <c r="X258" s="36"/>
      <c r="Y258" s="36"/>
      <c r="Z258" s="36"/>
      <c r="AA258" s="36"/>
      <c r="AB258" s="36"/>
      <c r="AC258" s="36"/>
      <c r="AD258" s="36"/>
      <c r="AE258" s="36"/>
      <c r="AT258" s="19" t="s">
        <v>152</v>
      </c>
      <c r="AU258" s="19" t="s">
        <v>80</v>
      </c>
    </row>
    <row r="259" spans="1:65" s="2" customFormat="1" ht="57.6">
      <c r="A259" s="36"/>
      <c r="B259" s="37"/>
      <c r="C259" s="38"/>
      <c r="D259" s="201" t="s">
        <v>154</v>
      </c>
      <c r="E259" s="38"/>
      <c r="F259" s="205" t="s">
        <v>350</v>
      </c>
      <c r="G259" s="38"/>
      <c r="H259" s="38"/>
      <c r="I259" s="110"/>
      <c r="J259" s="38"/>
      <c r="K259" s="38"/>
      <c r="L259" s="41"/>
      <c r="M259" s="203"/>
      <c r="N259" s="204"/>
      <c r="O259" s="66"/>
      <c r="P259" s="66"/>
      <c r="Q259" s="66"/>
      <c r="R259" s="66"/>
      <c r="S259" s="66"/>
      <c r="T259" s="67"/>
      <c r="U259" s="36"/>
      <c r="V259" s="36"/>
      <c r="W259" s="36"/>
      <c r="X259" s="36"/>
      <c r="Y259" s="36"/>
      <c r="Z259" s="36"/>
      <c r="AA259" s="36"/>
      <c r="AB259" s="36"/>
      <c r="AC259" s="36"/>
      <c r="AD259" s="36"/>
      <c r="AE259" s="36"/>
      <c r="AT259" s="19" t="s">
        <v>154</v>
      </c>
      <c r="AU259" s="19" t="s">
        <v>80</v>
      </c>
    </row>
    <row r="260" spans="1:65" s="14" customFormat="1" ht="10.199999999999999">
      <c r="B260" s="217"/>
      <c r="C260" s="218"/>
      <c r="D260" s="201" t="s">
        <v>156</v>
      </c>
      <c r="E260" s="219" t="s">
        <v>19</v>
      </c>
      <c r="F260" s="220" t="s">
        <v>358</v>
      </c>
      <c r="G260" s="218"/>
      <c r="H260" s="219" t="s">
        <v>19</v>
      </c>
      <c r="I260" s="221"/>
      <c r="J260" s="218"/>
      <c r="K260" s="218"/>
      <c r="L260" s="222"/>
      <c r="M260" s="223"/>
      <c r="N260" s="224"/>
      <c r="O260" s="224"/>
      <c r="P260" s="224"/>
      <c r="Q260" s="224"/>
      <c r="R260" s="224"/>
      <c r="S260" s="224"/>
      <c r="T260" s="225"/>
      <c r="AT260" s="226" t="s">
        <v>156</v>
      </c>
      <c r="AU260" s="226" t="s">
        <v>80</v>
      </c>
      <c r="AV260" s="14" t="s">
        <v>26</v>
      </c>
      <c r="AW260" s="14" t="s">
        <v>32</v>
      </c>
      <c r="AX260" s="14" t="s">
        <v>71</v>
      </c>
      <c r="AY260" s="226" t="s">
        <v>144</v>
      </c>
    </row>
    <row r="261" spans="1:65" s="13" customFormat="1" ht="10.199999999999999">
      <c r="B261" s="206"/>
      <c r="C261" s="207"/>
      <c r="D261" s="201" t="s">
        <v>156</v>
      </c>
      <c r="E261" s="208" t="s">
        <v>19</v>
      </c>
      <c r="F261" s="209" t="s">
        <v>365</v>
      </c>
      <c r="G261" s="207"/>
      <c r="H261" s="210">
        <v>18.309999999999999</v>
      </c>
      <c r="I261" s="211"/>
      <c r="J261" s="207"/>
      <c r="K261" s="207"/>
      <c r="L261" s="212"/>
      <c r="M261" s="213"/>
      <c r="N261" s="214"/>
      <c r="O261" s="214"/>
      <c r="P261" s="214"/>
      <c r="Q261" s="214"/>
      <c r="R261" s="214"/>
      <c r="S261" s="214"/>
      <c r="T261" s="215"/>
      <c r="AT261" s="216" t="s">
        <v>156</v>
      </c>
      <c r="AU261" s="216" t="s">
        <v>80</v>
      </c>
      <c r="AV261" s="13" t="s">
        <v>80</v>
      </c>
      <c r="AW261" s="13" t="s">
        <v>32</v>
      </c>
      <c r="AX261" s="13" t="s">
        <v>26</v>
      </c>
      <c r="AY261" s="216" t="s">
        <v>144</v>
      </c>
    </row>
    <row r="262" spans="1:65" s="2" customFormat="1" ht="16.5" customHeight="1">
      <c r="A262" s="36"/>
      <c r="B262" s="37"/>
      <c r="C262" s="189" t="s">
        <v>366</v>
      </c>
      <c r="D262" s="189" t="s">
        <v>146</v>
      </c>
      <c r="E262" s="190" t="s">
        <v>367</v>
      </c>
      <c r="F262" s="191" t="s">
        <v>368</v>
      </c>
      <c r="G262" s="192" t="s">
        <v>234</v>
      </c>
      <c r="H262" s="193">
        <v>1.1200000000000001</v>
      </c>
      <c r="I262" s="194"/>
      <c r="J262" s="193">
        <f>ROUND(I262*H262,2)</f>
        <v>0</v>
      </c>
      <c r="K262" s="191" t="s">
        <v>160</v>
      </c>
      <c r="L262" s="41"/>
      <c r="M262" s="195" t="s">
        <v>19</v>
      </c>
      <c r="N262" s="196" t="s">
        <v>42</v>
      </c>
      <c r="O262" s="66"/>
      <c r="P262" s="197">
        <f>O262*H262</f>
        <v>0</v>
      </c>
      <c r="Q262" s="197">
        <v>1.05871</v>
      </c>
      <c r="R262" s="197">
        <f>Q262*H262</f>
        <v>1.1857552000000002</v>
      </c>
      <c r="S262" s="197">
        <v>0</v>
      </c>
      <c r="T262" s="198">
        <f>S262*H262</f>
        <v>0</v>
      </c>
      <c r="U262" s="36"/>
      <c r="V262" s="36"/>
      <c r="W262" s="36"/>
      <c r="X262" s="36"/>
      <c r="Y262" s="36"/>
      <c r="Z262" s="36"/>
      <c r="AA262" s="36"/>
      <c r="AB262" s="36"/>
      <c r="AC262" s="36"/>
      <c r="AD262" s="36"/>
      <c r="AE262" s="36"/>
      <c r="AR262" s="199" t="s">
        <v>150</v>
      </c>
      <c r="AT262" s="199" t="s">
        <v>146</v>
      </c>
      <c r="AU262" s="199" t="s">
        <v>80</v>
      </c>
      <c r="AY262" s="19" t="s">
        <v>144</v>
      </c>
      <c r="BE262" s="200">
        <f>IF(N262="základní",J262,0)</f>
        <v>0</v>
      </c>
      <c r="BF262" s="200">
        <f>IF(N262="snížená",J262,0)</f>
        <v>0</v>
      </c>
      <c r="BG262" s="200">
        <f>IF(N262="zákl. přenesená",J262,0)</f>
        <v>0</v>
      </c>
      <c r="BH262" s="200">
        <f>IF(N262="sníž. přenesená",J262,0)</f>
        <v>0</v>
      </c>
      <c r="BI262" s="200">
        <f>IF(N262="nulová",J262,0)</f>
        <v>0</v>
      </c>
      <c r="BJ262" s="19" t="s">
        <v>26</v>
      </c>
      <c r="BK262" s="200">
        <f>ROUND(I262*H262,2)</f>
        <v>0</v>
      </c>
      <c r="BL262" s="19" t="s">
        <v>150</v>
      </c>
      <c r="BM262" s="199" t="s">
        <v>369</v>
      </c>
    </row>
    <row r="263" spans="1:65" s="2" customFormat="1" ht="19.2">
      <c r="A263" s="36"/>
      <c r="B263" s="37"/>
      <c r="C263" s="38"/>
      <c r="D263" s="201" t="s">
        <v>152</v>
      </c>
      <c r="E263" s="38"/>
      <c r="F263" s="202" t="s">
        <v>370</v>
      </c>
      <c r="G263" s="38"/>
      <c r="H263" s="38"/>
      <c r="I263" s="110"/>
      <c r="J263" s="38"/>
      <c r="K263" s="38"/>
      <c r="L263" s="41"/>
      <c r="M263" s="203"/>
      <c r="N263" s="204"/>
      <c r="O263" s="66"/>
      <c r="P263" s="66"/>
      <c r="Q263" s="66"/>
      <c r="R263" s="66"/>
      <c r="S263" s="66"/>
      <c r="T263" s="67"/>
      <c r="U263" s="36"/>
      <c r="V263" s="36"/>
      <c r="W263" s="36"/>
      <c r="X263" s="36"/>
      <c r="Y263" s="36"/>
      <c r="Z263" s="36"/>
      <c r="AA263" s="36"/>
      <c r="AB263" s="36"/>
      <c r="AC263" s="36"/>
      <c r="AD263" s="36"/>
      <c r="AE263" s="36"/>
      <c r="AT263" s="19" t="s">
        <v>152</v>
      </c>
      <c r="AU263" s="19" t="s">
        <v>80</v>
      </c>
    </row>
    <row r="264" spans="1:65" s="13" customFormat="1" ht="10.199999999999999">
      <c r="B264" s="206"/>
      <c r="C264" s="207"/>
      <c r="D264" s="201" t="s">
        <v>156</v>
      </c>
      <c r="E264" s="208" t="s">
        <v>19</v>
      </c>
      <c r="F264" s="209" t="s">
        <v>371</v>
      </c>
      <c r="G264" s="207"/>
      <c r="H264" s="210">
        <v>0.15</v>
      </c>
      <c r="I264" s="211"/>
      <c r="J264" s="207"/>
      <c r="K264" s="207"/>
      <c r="L264" s="212"/>
      <c r="M264" s="213"/>
      <c r="N264" s="214"/>
      <c r="O264" s="214"/>
      <c r="P264" s="214"/>
      <c r="Q264" s="214"/>
      <c r="R264" s="214"/>
      <c r="S264" s="214"/>
      <c r="T264" s="215"/>
      <c r="AT264" s="216" t="s">
        <v>156</v>
      </c>
      <c r="AU264" s="216" t="s">
        <v>80</v>
      </c>
      <c r="AV264" s="13" t="s">
        <v>80</v>
      </c>
      <c r="AW264" s="13" t="s">
        <v>32</v>
      </c>
      <c r="AX264" s="13" t="s">
        <v>71</v>
      </c>
      <c r="AY264" s="216" t="s">
        <v>144</v>
      </c>
    </row>
    <row r="265" spans="1:65" s="13" customFormat="1" ht="10.199999999999999">
      <c r="B265" s="206"/>
      <c r="C265" s="207"/>
      <c r="D265" s="201" t="s">
        <v>156</v>
      </c>
      <c r="E265" s="208" t="s">
        <v>19</v>
      </c>
      <c r="F265" s="209" t="s">
        <v>372</v>
      </c>
      <c r="G265" s="207"/>
      <c r="H265" s="210">
        <v>0.79</v>
      </c>
      <c r="I265" s="211"/>
      <c r="J265" s="207"/>
      <c r="K265" s="207"/>
      <c r="L265" s="212"/>
      <c r="M265" s="213"/>
      <c r="N265" s="214"/>
      <c r="O265" s="214"/>
      <c r="P265" s="214"/>
      <c r="Q265" s="214"/>
      <c r="R265" s="214"/>
      <c r="S265" s="214"/>
      <c r="T265" s="215"/>
      <c r="AT265" s="216" t="s">
        <v>156</v>
      </c>
      <c r="AU265" s="216" t="s">
        <v>80</v>
      </c>
      <c r="AV265" s="13" t="s">
        <v>80</v>
      </c>
      <c r="AW265" s="13" t="s">
        <v>32</v>
      </c>
      <c r="AX265" s="13" t="s">
        <v>71</v>
      </c>
      <c r="AY265" s="216" t="s">
        <v>144</v>
      </c>
    </row>
    <row r="266" spans="1:65" s="13" customFormat="1" ht="10.199999999999999">
      <c r="B266" s="206"/>
      <c r="C266" s="207"/>
      <c r="D266" s="201" t="s">
        <v>156</v>
      </c>
      <c r="E266" s="208" t="s">
        <v>19</v>
      </c>
      <c r="F266" s="209" t="s">
        <v>373</v>
      </c>
      <c r="G266" s="207"/>
      <c r="H266" s="210">
        <v>0.18</v>
      </c>
      <c r="I266" s="211"/>
      <c r="J266" s="207"/>
      <c r="K266" s="207"/>
      <c r="L266" s="212"/>
      <c r="M266" s="213"/>
      <c r="N266" s="214"/>
      <c r="O266" s="214"/>
      <c r="P266" s="214"/>
      <c r="Q266" s="214"/>
      <c r="R266" s="214"/>
      <c r="S266" s="214"/>
      <c r="T266" s="215"/>
      <c r="AT266" s="216" t="s">
        <v>156</v>
      </c>
      <c r="AU266" s="216" t="s">
        <v>80</v>
      </c>
      <c r="AV266" s="13" t="s">
        <v>80</v>
      </c>
      <c r="AW266" s="13" t="s">
        <v>32</v>
      </c>
      <c r="AX266" s="13" t="s">
        <v>71</v>
      </c>
      <c r="AY266" s="216" t="s">
        <v>144</v>
      </c>
    </row>
    <row r="267" spans="1:65" s="15" customFormat="1" ht="10.199999999999999">
      <c r="B267" s="227"/>
      <c r="C267" s="228"/>
      <c r="D267" s="201" t="s">
        <v>156</v>
      </c>
      <c r="E267" s="229" t="s">
        <v>19</v>
      </c>
      <c r="F267" s="230" t="s">
        <v>191</v>
      </c>
      <c r="G267" s="228"/>
      <c r="H267" s="231">
        <v>1.1200000000000001</v>
      </c>
      <c r="I267" s="232"/>
      <c r="J267" s="228"/>
      <c r="K267" s="228"/>
      <c r="L267" s="233"/>
      <c r="M267" s="234"/>
      <c r="N267" s="235"/>
      <c r="O267" s="235"/>
      <c r="P267" s="235"/>
      <c r="Q267" s="235"/>
      <c r="R267" s="235"/>
      <c r="S267" s="235"/>
      <c r="T267" s="236"/>
      <c r="AT267" s="237" t="s">
        <v>156</v>
      </c>
      <c r="AU267" s="237" t="s">
        <v>80</v>
      </c>
      <c r="AV267" s="15" t="s">
        <v>150</v>
      </c>
      <c r="AW267" s="15" t="s">
        <v>32</v>
      </c>
      <c r="AX267" s="15" t="s">
        <v>26</v>
      </c>
      <c r="AY267" s="237" t="s">
        <v>144</v>
      </c>
    </row>
    <row r="268" spans="1:65" s="12" customFormat="1" ht="22.8" customHeight="1">
      <c r="B268" s="173"/>
      <c r="C268" s="174"/>
      <c r="D268" s="175" t="s">
        <v>70</v>
      </c>
      <c r="E268" s="187" t="s">
        <v>165</v>
      </c>
      <c r="F268" s="187" t="s">
        <v>374</v>
      </c>
      <c r="G268" s="174"/>
      <c r="H268" s="174"/>
      <c r="I268" s="177"/>
      <c r="J268" s="188">
        <f>BK268</f>
        <v>0</v>
      </c>
      <c r="K268" s="174"/>
      <c r="L268" s="179"/>
      <c r="M268" s="180"/>
      <c r="N268" s="181"/>
      <c r="O268" s="181"/>
      <c r="P268" s="182">
        <f>SUM(P269:P388)</f>
        <v>0</v>
      </c>
      <c r="Q268" s="181"/>
      <c r="R268" s="182">
        <f>SUM(R269:R388)</f>
        <v>96.562124400000002</v>
      </c>
      <c r="S268" s="181"/>
      <c r="T268" s="183">
        <f>SUM(T269:T388)</f>
        <v>0</v>
      </c>
      <c r="AR268" s="184" t="s">
        <v>26</v>
      </c>
      <c r="AT268" s="185" t="s">
        <v>70</v>
      </c>
      <c r="AU268" s="185" t="s">
        <v>26</v>
      </c>
      <c r="AY268" s="184" t="s">
        <v>144</v>
      </c>
      <c r="BK268" s="186">
        <f>SUM(BK269:BK388)</f>
        <v>0</v>
      </c>
    </row>
    <row r="269" spans="1:65" s="2" customFormat="1" ht="16.5" customHeight="1">
      <c r="A269" s="36"/>
      <c r="B269" s="37"/>
      <c r="C269" s="189" t="s">
        <v>375</v>
      </c>
      <c r="D269" s="189" t="s">
        <v>146</v>
      </c>
      <c r="E269" s="190" t="s">
        <v>376</v>
      </c>
      <c r="F269" s="191" t="s">
        <v>377</v>
      </c>
      <c r="G269" s="192" t="s">
        <v>173</v>
      </c>
      <c r="H269" s="193">
        <v>2.58</v>
      </c>
      <c r="I269" s="194"/>
      <c r="J269" s="193">
        <f>ROUND(I269*H269,2)</f>
        <v>0</v>
      </c>
      <c r="K269" s="191" t="s">
        <v>160</v>
      </c>
      <c r="L269" s="41"/>
      <c r="M269" s="195" t="s">
        <v>19</v>
      </c>
      <c r="N269" s="196" t="s">
        <v>42</v>
      </c>
      <c r="O269" s="66"/>
      <c r="P269" s="197">
        <f>O269*H269</f>
        <v>0</v>
      </c>
      <c r="Q269" s="197">
        <v>1.3271500000000001</v>
      </c>
      <c r="R269" s="197">
        <f>Q269*H269</f>
        <v>3.4240470000000003</v>
      </c>
      <c r="S269" s="197">
        <v>0</v>
      </c>
      <c r="T269" s="198">
        <f>S269*H269</f>
        <v>0</v>
      </c>
      <c r="U269" s="36"/>
      <c r="V269" s="36"/>
      <c r="W269" s="36"/>
      <c r="X269" s="36"/>
      <c r="Y269" s="36"/>
      <c r="Z269" s="36"/>
      <c r="AA269" s="36"/>
      <c r="AB269" s="36"/>
      <c r="AC269" s="36"/>
      <c r="AD269" s="36"/>
      <c r="AE269" s="36"/>
      <c r="AR269" s="199" t="s">
        <v>150</v>
      </c>
      <c r="AT269" s="199" t="s">
        <v>146</v>
      </c>
      <c r="AU269" s="199" t="s">
        <v>80</v>
      </c>
      <c r="AY269" s="19" t="s">
        <v>144</v>
      </c>
      <c r="BE269" s="200">
        <f>IF(N269="základní",J269,0)</f>
        <v>0</v>
      </c>
      <c r="BF269" s="200">
        <f>IF(N269="snížená",J269,0)</f>
        <v>0</v>
      </c>
      <c r="BG269" s="200">
        <f>IF(N269="zákl. přenesená",J269,0)</f>
        <v>0</v>
      </c>
      <c r="BH269" s="200">
        <f>IF(N269="sníž. přenesená",J269,0)</f>
        <v>0</v>
      </c>
      <c r="BI269" s="200">
        <f>IF(N269="nulová",J269,0)</f>
        <v>0</v>
      </c>
      <c r="BJ269" s="19" t="s">
        <v>26</v>
      </c>
      <c r="BK269" s="200">
        <f>ROUND(I269*H269,2)</f>
        <v>0</v>
      </c>
      <c r="BL269" s="19" t="s">
        <v>150</v>
      </c>
      <c r="BM269" s="199" t="s">
        <v>378</v>
      </c>
    </row>
    <row r="270" spans="1:65" s="2" customFormat="1" ht="10.199999999999999">
      <c r="A270" s="36"/>
      <c r="B270" s="37"/>
      <c r="C270" s="38"/>
      <c r="D270" s="201" t="s">
        <v>152</v>
      </c>
      <c r="E270" s="38"/>
      <c r="F270" s="202" t="s">
        <v>379</v>
      </c>
      <c r="G270" s="38"/>
      <c r="H270" s="38"/>
      <c r="I270" s="110"/>
      <c r="J270" s="38"/>
      <c r="K270" s="38"/>
      <c r="L270" s="41"/>
      <c r="M270" s="203"/>
      <c r="N270" s="204"/>
      <c r="O270" s="66"/>
      <c r="P270" s="66"/>
      <c r="Q270" s="66"/>
      <c r="R270" s="66"/>
      <c r="S270" s="66"/>
      <c r="T270" s="67"/>
      <c r="U270" s="36"/>
      <c r="V270" s="36"/>
      <c r="W270" s="36"/>
      <c r="X270" s="36"/>
      <c r="Y270" s="36"/>
      <c r="Z270" s="36"/>
      <c r="AA270" s="36"/>
      <c r="AB270" s="36"/>
      <c r="AC270" s="36"/>
      <c r="AD270" s="36"/>
      <c r="AE270" s="36"/>
      <c r="AT270" s="19" t="s">
        <v>152</v>
      </c>
      <c r="AU270" s="19" t="s">
        <v>80</v>
      </c>
    </row>
    <row r="271" spans="1:65" s="14" customFormat="1" ht="10.199999999999999">
      <c r="B271" s="217"/>
      <c r="C271" s="218"/>
      <c r="D271" s="201" t="s">
        <v>156</v>
      </c>
      <c r="E271" s="219" t="s">
        <v>19</v>
      </c>
      <c r="F271" s="220" t="s">
        <v>380</v>
      </c>
      <c r="G271" s="218"/>
      <c r="H271" s="219" t="s">
        <v>19</v>
      </c>
      <c r="I271" s="221"/>
      <c r="J271" s="218"/>
      <c r="K271" s="218"/>
      <c r="L271" s="222"/>
      <c r="M271" s="223"/>
      <c r="N271" s="224"/>
      <c r="O271" s="224"/>
      <c r="P271" s="224"/>
      <c r="Q271" s="224"/>
      <c r="R271" s="224"/>
      <c r="S271" s="224"/>
      <c r="T271" s="225"/>
      <c r="AT271" s="226" t="s">
        <v>156</v>
      </c>
      <c r="AU271" s="226" t="s">
        <v>80</v>
      </c>
      <c r="AV271" s="14" t="s">
        <v>26</v>
      </c>
      <c r="AW271" s="14" t="s">
        <v>32</v>
      </c>
      <c r="AX271" s="14" t="s">
        <v>71</v>
      </c>
      <c r="AY271" s="226" t="s">
        <v>144</v>
      </c>
    </row>
    <row r="272" spans="1:65" s="13" customFormat="1" ht="10.199999999999999">
      <c r="B272" s="206"/>
      <c r="C272" s="207"/>
      <c r="D272" s="201" t="s">
        <v>156</v>
      </c>
      <c r="E272" s="208" t="s">
        <v>19</v>
      </c>
      <c r="F272" s="209" t="s">
        <v>381</v>
      </c>
      <c r="G272" s="207"/>
      <c r="H272" s="210">
        <v>0.95</v>
      </c>
      <c r="I272" s="211"/>
      <c r="J272" s="207"/>
      <c r="K272" s="207"/>
      <c r="L272" s="212"/>
      <c r="M272" s="213"/>
      <c r="N272" s="214"/>
      <c r="O272" s="214"/>
      <c r="P272" s="214"/>
      <c r="Q272" s="214"/>
      <c r="R272" s="214"/>
      <c r="S272" s="214"/>
      <c r="T272" s="215"/>
      <c r="AT272" s="216" t="s">
        <v>156</v>
      </c>
      <c r="AU272" s="216" t="s">
        <v>80</v>
      </c>
      <c r="AV272" s="13" t="s">
        <v>80</v>
      </c>
      <c r="AW272" s="13" t="s">
        <v>32</v>
      </c>
      <c r="AX272" s="13" t="s">
        <v>71</v>
      </c>
      <c r="AY272" s="216" t="s">
        <v>144</v>
      </c>
    </row>
    <row r="273" spans="1:65" s="13" customFormat="1" ht="10.199999999999999">
      <c r="B273" s="206"/>
      <c r="C273" s="207"/>
      <c r="D273" s="201" t="s">
        <v>156</v>
      </c>
      <c r="E273" s="208" t="s">
        <v>19</v>
      </c>
      <c r="F273" s="209" t="s">
        <v>382</v>
      </c>
      <c r="G273" s="207"/>
      <c r="H273" s="210">
        <v>0.52</v>
      </c>
      <c r="I273" s="211"/>
      <c r="J273" s="207"/>
      <c r="K273" s="207"/>
      <c r="L273" s="212"/>
      <c r="M273" s="213"/>
      <c r="N273" s="214"/>
      <c r="O273" s="214"/>
      <c r="P273" s="214"/>
      <c r="Q273" s="214"/>
      <c r="R273" s="214"/>
      <c r="S273" s="214"/>
      <c r="T273" s="215"/>
      <c r="AT273" s="216" t="s">
        <v>156</v>
      </c>
      <c r="AU273" s="216" t="s">
        <v>80</v>
      </c>
      <c r="AV273" s="13" t="s">
        <v>80</v>
      </c>
      <c r="AW273" s="13" t="s">
        <v>32</v>
      </c>
      <c r="AX273" s="13" t="s">
        <v>71</v>
      </c>
      <c r="AY273" s="216" t="s">
        <v>144</v>
      </c>
    </row>
    <row r="274" spans="1:65" s="13" customFormat="1" ht="10.199999999999999">
      <c r="B274" s="206"/>
      <c r="C274" s="207"/>
      <c r="D274" s="201" t="s">
        <v>156</v>
      </c>
      <c r="E274" s="208" t="s">
        <v>19</v>
      </c>
      <c r="F274" s="209" t="s">
        <v>383</v>
      </c>
      <c r="G274" s="207"/>
      <c r="H274" s="210">
        <v>1.1100000000000001</v>
      </c>
      <c r="I274" s="211"/>
      <c r="J274" s="207"/>
      <c r="K274" s="207"/>
      <c r="L274" s="212"/>
      <c r="M274" s="213"/>
      <c r="N274" s="214"/>
      <c r="O274" s="214"/>
      <c r="P274" s="214"/>
      <c r="Q274" s="214"/>
      <c r="R274" s="214"/>
      <c r="S274" s="214"/>
      <c r="T274" s="215"/>
      <c r="AT274" s="216" t="s">
        <v>156</v>
      </c>
      <c r="AU274" s="216" t="s">
        <v>80</v>
      </c>
      <c r="AV274" s="13" t="s">
        <v>80</v>
      </c>
      <c r="AW274" s="13" t="s">
        <v>32</v>
      </c>
      <c r="AX274" s="13" t="s">
        <v>71</v>
      </c>
      <c r="AY274" s="216" t="s">
        <v>144</v>
      </c>
    </row>
    <row r="275" spans="1:65" s="15" customFormat="1" ht="10.199999999999999">
      <c r="B275" s="227"/>
      <c r="C275" s="228"/>
      <c r="D275" s="201" t="s">
        <v>156</v>
      </c>
      <c r="E275" s="229" t="s">
        <v>19</v>
      </c>
      <c r="F275" s="230" t="s">
        <v>191</v>
      </c>
      <c r="G275" s="228"/>
      <c r="H275" s="231">
        <v>2.58</v>
      </c>
      <c r="I275" s="232"/>
      <c r="J275" s="228"/>
      <c r="K275" s="228"/>
      <c r="L275" s="233"/>
      <c r="M275" s="234"/>
      <c r="N275" s="235"/>
      <c r="O275" s="235"/>
      <c r="P275" s="235"/>
      <c r="Q275" s="235"/>
      <c r="R275" s="235"/>
      <c r="S275" s="235"/>
      <c r="T275" s="236"/>
      <c r="AT275" s="237" t="s">
        <v>156</v>
      </c>
      <c r="AU275" s="237" t="s">
        <v>80</v>
      </c>
      <c r="AV275" s="15" t="s">
        <v>150</v>
      </c>
      <c r="AW275" s="15" t="s">
        <v>32</v>
      </c>
      <c r="AX275" s="15" t="s">
        <v>26</v>
      </c>
      <c r="AY275" s="237" t="s">
        <v>144</v>
      </c>
    </row>
    <row r="276" spans="1:65" s="2" customFormat="1" ht="16.5" customHeight="1">
      <c r="A276" s="36"/>
      <c r="B276" s="37"/>
      <c r="C276" s="189" t="s">
        <v>384</v>
      </c>
      <c r="D276" s="189" t="s">
        <v>146</v>
      </c>
      <c r="E276" s="190" t="s">
        <v>385</v>
      </c>
      <c r="F276" s="191" t="s">
        <v>386</v>
      </c>
      <c r="G276" s="192" t="s">
        <v>173</v>
      </c>
      <c r="H276" s="193">
        <v>4.54</v>
      </c>
      <c r="I276" s="194"/>
      <c r="J276" s="193">
        <f>ROUND(I276*H276,2)</f>
        <v>0</v>
      </c>
      <c r="K276" s="191" t="s">
        <v>160</v>
      </c>
      <c r="L276" s="41"/>
      <c r="M276" s="195" t="s">
        <v>19</v>
      </c>
      <c r="N276" s="196" t="s">
        <v>42</v>
      </c>
      <c r="O276" s="66"/>
      <c r="P276" s="197">
        <f>O276*H276</f>
        <v>0</v>
      </c>
      <c r="Q276" s="197">
        <v>1.7863599999999999</v>
      </c>
      <c r="R276" s="197">
        <f>Q276*H276</f>
        <v>8.1100744000000002</v>
      </c>
      <c r="S276" s="197">
        <v>0</v>
      </c>
      <c r="T276" s="198">
        <f>S276*H276</f>
        <v>0</v>
      </c>
      <c r="U276" s="36"/>
      <c r="V276" s="36"/>
      <c r="W276" s="36"/>
      <c r="X276" s="36"/>
      <c r="Y276" s="36"/>
      <c r="Z276" s="36"/>
      <c r="AA276" s="36"/>
      <c r="AB276" s="36"/>
      <c r="AC276" s="36"/>
      <c r="AD276" s="36"/>
      <c r="AE276" s="36"/>
      <c r="AR276" s="199" t="s">
        <v>150</v>
      </c>
      <c r="AT276" s="199" t="s">
        <v>146</v>
      </c>
      <c r="AU276" s="199" t="s">
        <v>80</v>
      </c>
      <c r="AY276" s="19" t="s">
        <v>144</v>
      </c>
      <c r="BE276" s="200">
        <f>IF(N276="základní",J276,0)</f>
        <v>0</v>
      </c>
      <c r="BF276" s="200">
        <f>IF(N276="snížená",J276,0)</f>
        <v>0</v>
      </c>
      <c r="BG276" s="200">
        <f>IF(N276="zákl. přenesená",J276,0)</f>
        <v>0</v>
      </c>
      <c r="BH276" s="200">
        <f>IF(N276="sníž. přenesená",J276,0)</f>
        <v>0</v>
      </c>
      <c r="BI276" s="200">
        <f>IF(N276="nulová",J276,0)</f>
        <v>0</v>
      </c>
      <c r="BJ276" s="19" t="s">
        <v>26</v>
      </c>
      <c r="BK276" s="200">
        <f>ROUND(I276*H276,2)</f>
        <v>0</v>
      </c>
      <c r="BL276" s="19" t="s">
        <v>150</v>
      </c>
      <c r="BM276" s="199" t="s">
        <v>387</v>
      </c>
    </row>
    <row r="277" spans="1:65" s="2" customFormat="1" ht="10.199999999999999">
      <c r="A277" s="36"/>
      <c r="B277" s="37"/>
      <c r="C277" s="38"/>
      <c r="D277" s="201" t="s">
        <v>152</v>
      </c>
      <c r="E277" s="38"/>
      <c r="F277" s="202" t="s">
        <v>388</v>
      </c>
      <c r="G277" s="38"/>
      <c r="H277" s="38"/>
      <c r="I277" s="110"/>
      <c r="J277" s="38"/>
      <c r="K277" s="38"/>
      <c r="L277" s="41"/>
      <c r="M277" s="203"/>
      <c r="N277" s="204"/>
      <c r="O277" s="66"/>
      <c r="P277" s="66"/>
      <c r="Q277" s="66"/>
      <c r="R277" s="66"/>
      <c r="S277" s="66"/>
      <c r="T277" s="67"/>
      <c r="U277" s="36"/>
      <c r="V277" s="36"/>
      <c r="W277" s="36"/>
      <c r="X277" s="36"/>
      <c r="Y277" s="36"/>
      <c r="Z277" s="36"/>
      <c r="AA277" s="36"/>
      <c r="AB277" s="36"/>
      <c r="AC277" s="36"/>
      <c r="AD277" s="36"/>
      <c r="AE277" s="36"/>
      <c r="AT277" s="19" t="s">
        <v>152</v>
      </c>
      <c r="AU277" s="19" t="s">
        <v>80</v>
      </c>
    </row>
    <row r="278" spans="1:65" s="2" customFormat="1" ht="67.2">
      <c r="A278" s="36"/>
      <c r="B278" s="37"/>
      <c r="C278" s="38"/>
      <c r="D278" s="201" t="s">
        <v>154</v>
      </c>
      <c r="E278" s="38"/>
      <c r="F278" s="205" t="s">
        <v>389</v>
      </c>
      <c r="G278" s="38"/>
      <c r="H278" s="38"/>
      <c r="I278" s="110"/>
      <c r="J278" s="38"/>
      <c r="K278" s="38"/>
      <c r="L278" s="41"/>
      <c r="M278" s="203"/>
      <c r="N278" s="204"/>
      <c r="O278" s="66"/>
      <c r="P278" s="66"/>
      <c r="Q278" s="66"/>
      <c r="R278" s="66"/>
      <c r="S278" s="66"/>
      <c r="T278" s="67"/>
      <c r="U278" s="36"/>
      <c r="V278" s="36"/>
      <c r="W278" s="36"/>
      <c r="X278" s="36"/>
      <c r="Y278" s="36"/>
      <c r="Z278" s="36"/>
      <c r="AA278" s="36"/>
      <c r="AB278" s="36"/>
      <c r="AC278" s="36"/>
      <c r="AD278" s="36"/>
      <c r="AE278" s="36"/>
      <c r="AT278" s="19" t="s">
        <v>154</v>
      </c>
      <c r="AU278" s="19" t="s">
        <v>80</v>
      </c>
    </row>
    <row r="279" spans="1:65" s="14" customFormat="1" ht="10.199999999999999">
      <c r="B279" s="217"/>
      <c r="C279" s="218"/>
      <c r="D279" s="201" t="s">
        <v>156</v>
      </c>
      <c r="E279" s="219" t="s">
        <v>19</v>
      </c>
      <c r="F279" s="220" t="s">
        <v>358</v>
      </c>
      <c r="G279" s="218"/>
      <c r="H279" s="219" t="s">
        <v>19</v>
      </c>
      <c r="I279" s="221"/>
      <c r="J279" s="218"/>
      <c r="K279" s="218"/>
      <c r="L279" s="222"/>
      <c r="M279" s="223"/>
      <c r="N279" s="224"/>
      <c r="O279" s="224"/>
      <c r="P279" s="224"/>
      <c r="Q279" s="224"/>
      <c r="R279" s="224"/>
      <c r="S279" s="224"/>
      <c r="T279" s="225"/>
      <c r="AT279" s="226" t="s">
        <v>156</v>
      </c>
      <c r="AU279" s="226" t="s">
        <v>80</v>
      </c>
      <c r="AV279" s="14" t="s">
        <v>26</v>
      </c>
      <c r="AW279" s="14" t="s">
        <v>32</v>
      </c>
      <c r="AX279" s="14" t="s">
        <v>71</v>
      </c>
      <c r="AY279" s="226" t="s">
        <v>144</v>
      </c>
    </row>
    <row r="280" spans="1:65" s="13" customFormat="1" ht="10.199999999999999">
      <c r="B280" s="206"/>
      <c r="C280" s="207"/>
      <c r="D280" s="201" t="s">
        <v>156</v>
      </c>
      <c r="E280" s="208" t="s">
        <v>19</v>
      </c>
      <c r="F280" s="209" t="s">
        <v>390</v>
      </c>
      <c r="G280" s="207"/>
      <c r="H280" s="210">
        <v>2.9</v>
      </c>
      <c r="I280" s="211"/>
      <c r="J280" s="207"/>
      <c r="K280" s="207"/>
      <c r="L280" s="212"/>
      <c r="M280" s="213"/>
      <c r="N280" s="214"/>
      <c r="O280" s="214"/>
      <c r="P280" s="214"/>
      <c r="Q280" s="214"/>
      <c r="R280" s="214"/>
      <c r="S280" s="214"/>
      <c r="T280" s="215"/>
      <c r="AT280" s="216" t="s">
        <v>156</v>
      </c>
      <c r="AU280" s="216" t="s">
        <v>80</v>
      </c>
      <c r="AV280" s="13" t="s">
        <v>80</v>
      </c>
      <c r="AW280" s="13" t="s">
        <v>32</v>
      </c>
      <c r="AX280" s="13" t="s">
        <v>71</v>
      </c>
      <c r="AY280" s="216" t="s">
        <v>144</v>
      </c>
    </row>
    <row r="281" spans="1:65" s="14" customFormat="1" ht="10.199999999999999">
      <c r="B281" s="217"/>
      <c r="C281" s="218"/>
      <c r="D281" s="201" t="s">
        <v>156</v>
      </c>
      <c r="E281" s="219" t="s">
        <v>19</v>
      </c>
      <c r="F281" s="220" t="s">
        <v>391</v>
      </c>
      <c r="G281" s="218"/>
      <c r="H281" s="219" t="s">
        <v>19</v>
      </c>
      <c r="I281" s="221"/>
      <c r="J281" s="218"/>
      <c r="K281" s="218"/>
      <c r="L281" s="222"/>
      <c r="M281" s="223"/>
      <c r="N281" s="224"/>
      <c r="O281" s="224"/>
      <c r="P281" s="224"/>
      <c r="Q281" s="224"/>
      <c r="R281" s="224"/>
      <c r="S281" s="224"/>
      <c r="T281" s="225"/>
      <c r="AT281" s="226" t="s">
        <v>156</v>
      </c>
      <c r="AU281" s="226" t="s">
        <v>80</v>
      </c>
      <c r="AV281" s="14" t="s">
        <v>26</v>
      </c>
      <c r="AW281" s="14" t="s">
        <v>32</v>
      </c>
      <c r="AX281" s="14" t="s">
        <v>71</v>
      </c>
      <c r="AY281" s="226" t="s">
        <v>144</v>
      </c>
    </row>
    <row r="282" spans="1:65" s="13" customFormat="1" ht="10.199999999999999">
      <c r="B282" s="206"/>
      <c r="C282" s="207"/>
      <c r="D282" s="201" t="s">
        <v>156</v>
      </c>
      <c r="E282" s="208" t="s">
        <v>19</v>
      </c>
      <c r="F282" s="209" t="s">
        <v>392</v>
      </c>
      <c r="G282" s="207"/>
      <c r="H282" s="210">
        <v>1.64</v>
      </c>
      <c r="I282" s="211"/>
      <c r="J282" s="207"/>
      <c r="K282" s="207"/>
      <c r="L282" s="212"/>
      <c r="M282" s="213"/>
      <c r="N282" s="214"/>
      <c r="O282" s="214"/>
      <c r="P282" s="214"/>
      <c r="Q282" s="214"/>
      <c r="R282" s="214"/>
      <c r="S282" s="214"/>
      <c r="T282" s="215"/>
      <c r="AT282" s="216" t="s">
        <v>156</v>
      </c>
      <c r="AU282" s="216" t="s">
        <v>80</v>
      </c>
      <c r="AV282" s="13" t="s">
        <v>80</v>
      </c>
      <c r="AW282" s="13" t="s">
        <v>32</v>
      </c>
      <c r="AX282" s="13" t="s">
        <v>71</v>
      </c>
      <c r="AY282" s="216" t="s">
        <v>144</v>
      </c>
    </row>
    <row r="283" spans="1:65" s="15" customFormat="1" ht="10.199999999999999">
      <c r="B283" s="227"/>
      <c r="C283" s="228"/>
      <c r="D283" s="201" t="s">
        <v>156</v>
      </c>
      <c r="E283" s="229" t="s">
        <v>19</v>
      </c>
      <c r="F283" s="230" t="s">
        <v>191</v>
      </c>
      <c r="G283" s="228"/>
      <c r="H283" s="231">
        <v>4.54</v>
      </c>
      <c r="I283" s="232"/>
      <c r="J283" s="228"/>
      <c r="K283" s="228"/>
      <c r="L283" s="233"/>
      <c r="M283" s="234"/>
      <c r="N283" s="235"/>
      <c r="O283" s="235"/>
      <c r="P283" s="235"/>
      <c r="Q283" s="235"/>
      <c r="R283" s="235"/>
      <c r="S283" s="235"/>
      <c r="T283" s="236"/>
      <c r="AT283" s="237" t="s">
        <v>156</v>
      </c>
      <c r="AU283" s="237" t="s">
        <v>80</v>
      </c>
      <c r="AV283" s="15" t="s">
        <v>150</v>
      </c>
      <c r="AW283" s="15" t="s">
        <v>32</v>
      </c>
      <c r="AX283" s="15" t="s">
        <v>26</v>
      </c>
      <c r="AY283" s="237" t="s">
        <v>144</v>
      </c>
    </row>
    <row r="284" spans="1:65" s="2" customFormat="1" ht="16.5" customHeight="1">
      <c r="A284" s="36"/>
      <c r="B284" s="37"/>
      <c r="C284" s="189" t="s">
        <v>393</v>
      </c>
      <c r="D284" s="189" t="s">
        <v>146</v>
      </c>
      <c r="E284" s="190" t="s">
        <v>394</v>
      </c>
      <c r="F284" s="191" t="s">
        <v>395</v>
      </c>
      <c r="G284" s="192" t="s">
        <v>149</v>
      </c>
      <c r="H284" s="193">
        <v>65.42</v>
      </c>
      <c r="I284" s="194"/>
      <c r="J284" s="193">
        <f>ROUND(I284*H284,2)</f>
        <v>0</v>
      </c>
      <c r="K284" s="191" t="s">
        <v>19</v>
      </c>
      <c r="L284" s="41"/>
      <c r="M284" s="195" t="s">
        <v>19</v>
      </c>
      <c r="N284" s="196" t="s">
        <v>42</v>
      </c>
      <c r="O284" s="66"/>
      <c r="P284" s="197">
        <f>O284*H284</f>
        <v>0</v>
      </c>
      <c r="Q284" s="197">
        <v>0.14854000000000001</v>
      </c>
      <c r="R284" s="197">
        <f>Q284*H284</f>
        <v>9.7174868000000014</v>
      </c>
      <c r="S284" s="197">
        <v>0</v>
      </c>
      <c r="T284" s="198">
        <f>S284*H284</f>
        <v>0</v>
      </c>
      <c r="U284" s="36"/>
      <c r="V284" s="36"/>
      <c r="W284" s="36"/>
      <c r="X284" s="36"/>
      <c r="Y284" s="36"/>
      <c r="Z284" s="36"/>
      <c r="AA284" s="36"/>
      <c r="AB284" s="36"/>
      <c r="AC284" s="36"/>
      <c r="AD284" s="36"/>
      <c r="AE284" s="36"/>
      <c r="AR284" s="199" t="s">
        <v>150</v>
      </c>
      <c r="AT284" s="199" t="s">
        <v>146</v>
      </c>
      <c r="AU284" s="199" t="s">
        <v>80</v>
      </c>
      <c r="AY284" s="19" t="s">
        <v>144</v>
      </c>
      <c r="BE284" s="200">
        <f>IF(N284="základní",J284,0)</f>
        <v>0</v>
      </c>
      <c r="BF284" s="200">
        <f>IF(N284="snížená",J284,0)</f>
        <v>0</v>
      </c>
      <c r="BG284" s="200">
        <f>IF(N284="zákl. přenesená",J284,0)</f>
        <v>0</v>
      </c>
      <c r="BH284" s="200">
        <f>IF(N284="sníž. přenesená",J284,0)</f>
        <v>0</v>
      </c>
      <c r="BI284" s="200">
        <f>IF(N284="nulová",J284,0)</f>
        <v>0</v>
      </c>
      <c r="BJ284" s="19" t="s">
        <v>26</v>
      </c>
      <c r="BK284" s="200">
        <f>ROUND(I284*H284,2)</f>
        <v>0</v>
      </c>
      <c r="BL284" s="19" t="s">
        <v>150</v>
      </c>
      <c r="BM284" s="199" t="s">
        <v>396</v>
      </c>
    </row>
    <row r="285" spans="1:65" s="2" customFormat="1" ht="10.199999999999999">
      <c r="A285" s="36"/>
      <c r="B285" s="37"/>
      <c r="C285" s="38"/>
      <c r="D285" s="201" t="s">
        <v>152</v>
      </c>
      <c r="E285" s="38"/>
      <c r="F285" s="202" t="s">
        <v>395</v>
      </c>
      <c r="G285" s="38"/>
      <c r="H285" s="38"/>
      <c r="I285" s="110"/>
      <c r="J285" s="38"/>
      <c r="K285" s="38"/>
      <c r="L285" s="41"/>
      <c r="M285" s="203"/>
      <c r="N285" s="204"/>
      <c r="O285" s="66"/>
      <c r="P285" s="66"/>
      <c r="Q285" s="66"/>
      <c r="R285" s="66"/>
      <c r="S285" s="66"/>
      <c r="T285" s="67"/>
      <c r="U285" s="36"/>
      <c r="V285" s="36"/>
      <c r="W285" s="36"/>
      <c r="X285" s="36"/>
      <c r="Y285" s="36"/>
      <c r="Z285" s="36"/>
      <c r="AA285" s="36"/>
      <c r="AB285" s="36"/>
      <c r="AC285" s="36"/>
      <c r="AD285" s="36"/>
      <c r="AE285" s="36"/>
      <c r="AT285" s="19" t="s">
        <v>152</v>
      </c>
      <c r="AU285" s="19" t="s">
        <v>80</v>
      </c>
    </row>
    <row r="286" spans="1:65" s="14" customFormat="1" ht="10.199999999999999">
      <c r="B286" s="217"/>
      <c r="C286" s="218"/>
      <c r="D286" s="201" t="s">
        <v>156</v>
      </c>
      <c r="E286" s="219" t="s">
        <v>19</v>
      </c>
      <c r="F286" s="220" t="s">
        <v>358</v>
      </c>
      <c r="G286" s="218"/>
      <c r="H286" s="219" t="s">
        <v>19</v>
      </c>
      <c r="I286" s="221"/>
      <c r="J286" s="218"/>
      <c r="K286" s="218"/>
      <c r="L286" s="222"/>
      <c r="M286" s="223"/>
      <c r="N286" s="224"/>
      <c r="O286" s="224"/>
      <c r="P286" s="224"/>
      <c r="Q286" s="224"/>
      <c r="R286" s="224"/>
      <c r="S286" s="224"/>
      <c r="T286" s="225"/>
      <c r="AT286" s="226" t="s">
        <v>156</v>
      </c>
      <c r="AU286" s="226" t="s">
        <v>80</v>
      </c>
      <c r="AV286" s="14" t="s">
        <v>26</v>
      </c>
      <c r="AW286" s="14" t="s">
        <v>32</v>
      </c>
      <c r="AX286" s="14" t="s">
        <v>71</v>
      </c>
      <c r="AY286" s="226" t="s">
        <v>144</v>
      </c>
    </row>
    <row r="287" spans="1:65" s="13" customFormat="1" ht="10.199999999999999">
      <c r="B287" s="206"/>
      <c r="C287" s="207"/>
      <c r="D287" s="201" t="s">
        <v>156</v>
      </c>
      <c r="E287" s="208" t="s">
        <v>19</v>
      </c>
      <c r="F287" s="209" t="s">
        <v>397</v>
      </c>
      <c r="G287" s="207"/>
      <c r="H287" s="210">
        <v>65.42</v>
      </c>
      <c r="I287" s="211"/>
      <c r="J287" s="207"/>
      <c r="K287" s="207"/>
      <c r="L287" s="212"/>
      <c r="M287" s="213"/>
      <c r="N287" s="214"/>
      <c r="O287" s="214"/>
      <c r="P287" s="214"/>
      <c r="Q287" s="214"/>
      <c r="R287" s="214"/>
      <c r="S287" s="214"/>
      <c r="T287" s="215"/>
      <c r="AT287" s="216" t="s">
        <v>156</v>
      </c>
      <c r="AU287" s="216" t="s">
        <v>80</v>
      </c>
      <c r="AV287" s="13" t="s">
        <v>80</v>
      </c>
      <c r="AW287" s="13" t="s">
        <v>32</v>
      </c>
      <c r="AX287" s="13" t="s">
        <v>26</v>
      </c>
      <c r="AY287" s="216" t="s">
        <v>144</v>
      </c>
    </row>
    <row r="288" spans="1:65" s="2" customFormat="1" ht="21.75" customHeight="1">
      <c r="A288" s="36"/>
      <c r="B288" s="37"/>
      <c r="C288" s="189" t="s">
        <v>398</v>
      </c>
      <c r="D288" s="189" t="s">
        <v>146</v>
      </c>
      <c r="E288" s="190" t="s">
        <v>399</v>
      </c>
      <c r="F288" s="191" t="s">
        <v>400</v>
      </c>
      <c r="G288" s="192" t="s">
        <v>149</v>
      </c>
      <c r="H288" s="193">
        <v>11.07</v>
      </c>
      <c r="I288" s="194"/>
      <c r="J288" s="193">
        <f>ROUND(I288*H288,2)</f>
        <v>0</v>
      </c>
      <c r="K288" s="191" t="s">
        <v>160</v>
      </c>
      <c r="L288" s="41"/>
      <c r="M288" s="195" t="s">
        <v>19</v>
      </c>
      <c r="N288" s="196" t="s">
        <v>42</v>
      </c>
      <c r="O288" s="66"/>
      <c r="P288" s="197">
        <f>O288*H288</f>
        <v>0</v>
      </c>
      <c r="Q288" s="197">
        <v>0.14854000000000001</v>
      </c>
      <c r="R288" s="197">
        <f>Q288*H288</f>
        <v>1.6443378000000002</v>
      </c>
      <c r="S288" s="197">
        <v>0</v>
      </c>
      <c r="T288" s="198">
        <f>S288*H288</f>
        <v>0</v>
      </c>
      <c r="U288" s="36"/>
      <c r="V288" s="36"/>
      <c r="W288" s="36"/>
      <c r="X288" s="36"/>
      <c r="Y288" s="36"/>
      <c r="Z288" s="36"/>
      <c r="AA288" s="36"/>
      <c r="AB288" s="36"/>
      <c r="AC288" s="36"/>
      <c r="AD288" s="36"/>
      <c r="AE288" s="36"/>
      <c r="AR288" s="199" t="s">
        <v>150</v>
      </c>
      <c r="AT288" s="199" t="s">
        <v>146</v>
      </c>
      <c r="AU288" s="199" t="s">
        <v>80</v>
      </c>
      <c r="AY288" s="19" t="s">
        <v>144</v>
      </c>
      <c r="BE288" s="200">
        <f>IF(N288="základní",J288,0)</f>
        <v>0</v>
      </c>
      <c r="BF288" s="200">
        <f>IF(N288="snížená",J288,0)</f>
        <v>0</v>
      </c>
      <c r="BG288" s="200">
        <f>IF(N288="zákl. přenesená",J288,0)</f>
        <v>0</v>
      </c>
      <c r="BH288" s="200">
        <f>IF(N288="sníž. přenesená",J288,0)</f>
        <v>0</v>
      </c>
      <c r="BI288" s="200">
        <f>IF(N288="nulová",J288,0)</f>
        <v>0</v>
      </c>
      <c r="BJ288" s="19" t="s">
        <v>26</v>
      </c>
      <c r="BK288" s="200">
        <f>ROUND(I288*H288,2)</f>
        <v>0</v>
      </c>
      <c r="BL288" s="19" t="s">
        <v>150</v>
      </c>
      <c r="BM288" s="199" t="s">
        <v>401</v>
      </c>
    </row>
    <row r="289" spans="1:65" s="2" customFormat="1" ht="19.2">
      <c r="A289" s="36"/>
      <c r="B289" s="37"/>
      <c r="C289" s="38"/>
      <c r="D289" s="201" t="s">
        <v>152</v>
      </c>
      <c r="E289" s="38"/>
      <c r="F289" s="202" t="s">
        <v>402</v>
      </c>
      <c r="G289" s="38"/>
      <c r="H289" s="38"/>
      <c r="I289" s="110"/>
      <c r="J289" s="38"/>
      <c r="K289" s="38"/>
      <c r="L289" s="41"/>
      <c r="M289" s="203"/>
      <c r="N289" s="204"/>
      <c r="O289" s="66"/>
      <c r="P289" s="66"/>
      <c r="Q289" s="66"/>
      <c r="R289" s="66"/>
      <c r="S289" s="66"/>
      <c r="T289" s="67"/>
      <c r="U289" s="36"/>
      <c r="V289" s="36"/>
      <c r="W289" s="36"/>
      <c r="X289" s="36"/>
      <c r="Y289" s="36"/>
      <c r="Z289" s="36"/>
      <c r="AA289" s="36"/>
      <c r="AB289" s="36"/>
      <c r="AC289" s="36"/>
      <c r="AD289" s="36"/>
      <c r="AE289" s="36"/>
      <c r="AT289" s="19" t="s">
        <v>152</v>
      </c>
      <c r="AU289" s="19" t="s">
        <v>80</v>
      </c>
    </row>
    <row r="290" spans="1:65" s="13" customFormat="1" ht="10.199999999999999">
      <c r="B290" s="206"/>
      <c r="C290" s="207"/>
      <c r="D290" s="201" t="s">
        <v>156</v>
      </c>
      <c r="E290" s="208" t="s">
        <v>19</v>
      </c>
      <c r="F290" s="209" t="s">
        <v>403</v>
      </c>
      <c r="G290" s="207"/>
      <c r="H290" s="210">
        <v>11.07</v>
      </c>
      <c r="I290" s="211"/>
      <c r="J290" s="207"/>
      <c r="K290" s="207"/>
      <c r="L290" s="212"/>
      <c r="M290" s="213"/>
      <c r="N290" s="214"/>
      <c r="O290" s="214"/>
      <c r="P290" s="214"/>
      <c r="Q290" s="214"/>
      <c r="R290" s="214"/>
      <c r="S290" s="214"/>
      <c r="T290" s="215"/>
      <c r="AT290" s="216" t="s">
        <v>156</v>
      </c>
      <c r="AU290" s="216" t="s">
        <v>80</v>
      </c>
      <c r="AV290" s="13" t="s">
        <v>80</v>
      </c>
      <c r="AW290" s="13" t="s">
        <v>32</v>
      </c>
      <c r="AX290" s="13" t="s">
        <v>26</v>
      </c>
      <c r="AY290" s="216" t="s">
        <v>144</v>
      </c>
    </row>
    <row r="291" spans="1:65" s="2" customFormat="1" ht="16.5" customHeight="1">
      <c r="A291" s="36"/>
      <c r="B291" s="37"/>
      <c r="C291" s="189" t="s">
        <v>404</v>
      </c>
      <c r="D291" s="189" t="s">
        <v>146</v>
      </c>
      <c r="E291" s="190" t="s">
        <v>405</v>
      </c>
      <c r="F291" s="191" t="s">
        <v>406</v>
      </c>
      <c r="G291" s="192" t="s">
        <v>149</v>
      </c>
      <c r="H291" s="193">
        <v>7.54</v>
      </c>
      <c r="I291" s="194"/>
      <c r="J291" s="193">
        <f>ROUND(I291*H291,2)</f>
        <v>0</v>
      </c>
      <c r="K291" s="191" t="s">
        <v>160</v>
      </c>
      <c r="L291" s="41"/>
      <c r="M291" s="195" t="s">
        <v>19</v>
      </c>
      <c r="N291" s="196" t="s">
        <v>42</v>
      </c>
      <c r="O291" s="66"/>
      <c r="P291" s="197">
        <f>O291*H291</f>
        <v>0</v>
      </c>
      <c r="Q291" s="197">
        <v>0.17351</v>
      </c>
      <c r="R291" s="197">
        <f>Q291*H291</f>
        <v>1.3082654</v>
      </c>
      <c r="S291" s="197">
        <v>0</v>
      </c>
      <c r="T291" s="198">
        <f>S291*H291</f>
        <v>0</v>
      </c>
      <c r="U291" s="36"/>
      <c r="V291" s="36"/>
      <c r="W291" s="36"/>
      <c r="X291" s="36"/>
      <c r="Y291" s="36"/>
      <c r="Z291" s="36"/>
      <c r="AA291" s="36"/>
      <c r="AB291" s="36"/>
      <c r="AC291" s="36"/>
      <c r="AD291" s="36"/>
      <c r="AE291" s="36"/>
      <c r="AR291" s="199" t="s">
        <v>150</v>
      </c>
      <c r="AT291" s="199" t="s">
        <v>146</v>
      </c>
      <c r="AU291" s="199" t="s">
        <v>80</v>
      </c>
      <c r="AY291" s="19" t="s">
        <v>144</v>
      </c>
      <c r="BE291" s="200">
        <f>IF(N291="základní",J291,0)</f>
        <v>0</v>
      </c>
      <c r="BF291" s="200">
        <f>IF(N291="snížená",J291,0)</f>
        <v>0</v>
      </c>
      <c r="BG291" s="200">
        <f>IF(N291="zákl. přenesená",J291,0)</f>
        <v>0</v>
      </c>
      <c r="BH291" s="200">
        <f>IF(N291="sníž. přenesená",J291,0)</f>
        <v>0</v>
      </c>
      <c r="BI291" s="200">
        <f>IF(N291="nulová",J291,0)</f>
        <v>0</v>
      </c>
      <c r="BJ291" s="19" t="s">
        <v>26</v>
      </c>
      <c r="BK291" s="200">
        <f>ROUND(I291*H291,2)</f>
        <v>0</v>
      </c>
      <c r="BL291" s="19" t="s">
        <v>150</v>
      </c>
      <c r="BM291" s="199" t="s">
        <v>407</v>
      </c>
    </row>
    <row r="292" spans="1:65" s="2" customFormat="1" ht="19.2">
      <c r="A292" s="36"/>
      <c r="B292" s="37"/>
      <c r="C292" s="38"/>
      <c r="D292" s="201" t="s">
        <v>152</v>
      </c>
      <c r="E292" s="38"/>
      <c r="F292" s="202" t="s">
        <v>408</v>
      </c>
      <c r="G292" s="38"/>
      <c r="H292" s="38"/>
      <c r="I292" s="110"/>
      <c r="J292" s="38"/>
      <c r="K292" s="38"/>
      <c r="L292" s="41"/>
      <c r="M292" s="203"/>
      <c r="N292" s="204"/>
      <c r="O292" s="66"/>
      <c r="P292" s="66"/>
      <c r="Q292" s="66"/>
      <c r="R292" s="66"/>
      <c r="S292" s="66"/>
      <c r="T292" s="67"/>
      <c r="U292" s="36"/>
      <c r="V292" s="36"/>
      <c r="W292" s="36"/>
      <c r="X292" s="36"/>
      <c r="Y292" s="36"/>
      <c r="Z292" s="36"/>
      <c r="AA292" s="36"/>
      <c r="AB292" s="36"/>
      <c r="AC292" s="36"/>
      <c r="AD292" s="36"/>
      <c r="AE292" s="36"/>
      <c r="AT292" s="19" t="s">
        <v>152</v>
      </c>
      <c r="AU292" s="19" t="s">
        <v>80</v>
      </c>
    </row>
    <row r="293" spans="1:65" s="14" customFormat="1" ht="10.199999999999999">
      <c r="B293" s="217"/>
      <c r="C293" s="218"/>
      <c r="D293" s="201" t="s">
        <v>156</v>
      </c>
      <c r="E293" s="219" t="s">
        <v>19</v>
      </c>
      <c r="F293" s="220" t="s">
        <v>358</v>
      </c>
      <c r="G293" s="218"/>
      <c r="H293" s="219" t="s">
        <v>19</v>
      </c>
      <c r="I293" s="221"/>
      <c r="J293" s="218"/>
      <c r="K293" s="218"/>
      <c r="L293" s="222"/>
      <c r="M293" s="223"/>
      <c r="N293" s="224"/>
      <c r="O293" s="224"/>
      <c r="P293" s="224"/>
      <c r="Q293" s="224"/>
      <c r="R293" s="224"/>
      <c r="S293" s="224"/>
      <c r="T293" s="225"/>
      <c r="AT293" s="226" t="s">
        <v>156</v>
      </c>
      <c r="AU293" s="226" t="s">
        <v>80</v>
      </c>
      <c r="AV293" s="14" t="s">
        <v>26</v>
      </c>
      <c r="AW293" s="14" t="s">
        <v>32</v>
      </c>
      <c r="AX293" s="14" t="s">
        <v>71</v>
      </c>
      <c r="AY293" s="226" t="s">
        <v>144</v>
      </c>
    </row>
    <row r="294" spans="1:65" s="13" customFormat="1" ht="10.199999999999999">
      <c r="B294" s="206"/>
      <c r="C294" s="207"/>
      <c r="D294" s="201" t="s">
        <v>156</v>
      </c>
      <c r="E294" s="208" t="s">
        <v>19</v>
      </c>
      <c r="F294" s="209" t="s">
        <v>409</v>
      </c>
      <c r="G294" s="207"/>
      <c r="H294" s="210">
        <v>7.54</v>
      </c>
      <c r="I294" s="211"/>
      <c r="J294" s="207"/>
      <c r="K294" s="207"/>
      <c r="L294" s="212"/>
      <c r="M294" s="213"/>
      <c r="N294" s="214"/>
      <c r="O294" s="214"/>
      <c r="P294" s="214"/>
      <c r="Q294" s="214"/>
      <c r="R294" s="214"/>
      <c r="S294" s="214"/>
      <c r="T294" s="215"/>
      <c r="AT294" s="216" t="s">
        <v>156</v>
      </c>
      <c r="AU294" s="216" t="s">
        <v>80</v>
      </c>
      <c r="AV294" s="13" t="s">
        <v>80</v>
      </c>
      <c r="AW294" s="13" t="s">
        <v>32</v>
      </c>
      <c r="AX294" s="13" t="s">
        <v>26</v>
      </c>
      <c r="AY294" s="216" t="s">
        <v>144</v>
      </c>
    </row>
    <row r="295" spans="1:65" s="2" customFormat="1" ht="16.5" customHeight="1">
      <c r="A295" s="36"/>
      <c r="B295" s="37"/>
      <c r="C295" s="189" t="s">
        <v>410</v>
      </c>
      <c r="D295" s="189" t="s">
        <v>146</v>
      </c>
      <c r="E295" s="190" t="s">
        <v>411</v>
      </c>
      <c r="F295" s="191" t="s">
        <v>412</v>
      </c>
      <c r="G295" s="192" t="s">
        <v>149</v>
      </c>
      <c r="H295" s="193">
        <v>13.1</v>
      </c>
      <c r="I295" s="194"/>
      <c r="J295" s="193">
        <f>ROUND(I295*H295,2)</f>
        <v>0</v>
      </c>
      <c r="K295" s="191" t="s">
        <v>160</v>
      </c>
      <c r="L295" s="41"/>
      <c r="M295" s="195" t="s">
        <v>19</v>
      </c>
      <c r="N295" s="196" t="s">
        <v>42</v>
      </c>
      <c r="O295" s="66"/>
      <c r="P295" s="197">
        <f>O295*H295</f>
        <v>0</v>
      </c>
      <c r="Q295" s="197">
        <v>0.15423000000000001</v>
      </c>
      <c r="R295" s="197">
        <f>Q295*H295</f>
        <v>2.020413</v>
      </c>
      <c r="S295" s="197">
        <v>0</v>
      </c>
      <c r="T295" s="198">
        <f>S295*H295</f>
        <v>0</v>
      </c>
      <c r="U295" s="36"/>
      <c r="V295" s="36"/>
      <c r="W295" s="36"/>
      <c r="X295" s="36"/>
      <c r="Y295" s="36"/>
      <c r="Z295" s="36"/>
      <c r="AA295" s="36"/>
      <c r="AB295" s="36"/>
      <c r="AC295" s="36"/>
      <c r="AD295" s="36"/>
      <c r="AE295" s="36"/>
      <c r="AR295" s="199" t="s">
        <v>150</v>
      </c>
      <c r="AT295" s="199" t="s">
        <v>146</v>
      </c>
      <c r="AU295" s="199" t="s">
        <v>80</v>
      </c>
      <c r="AY295" s="19" t="s">
        <v>144</v>
      </c>
      <c r="BE295" s="200">
        <f>IF(N295="základní",J295,0)</f>
        <v>0</v>
      </c>
      <c r="BF295" s="200">
        <f>IF(N295="snížená",J295,0)</f>
        <v>0</v>
      </c>
      <c r="BG295" s="200">
        <f>IF(N295="zákl. přenesená",J295,0)</f>
        <v>0</v>
      </c>
      <c r="BH295" s="200">
        <f>IF(N295="sníž. přenesená",J295,0)</f>
        <v>0</v>
      </c>
      <c r="BI295" s="200">
        <f>IF(N295="nulová",J295,0)</f>
        <v>0</v>
      </c>
      <c r="BJ295" s="19" t="s">
        <v>26</v>
      </c>
      <c r="BK295" s="200">
        <f>ROUND(I295*H295,2)</f>
        <v>0</v>
      </c>
      <c r="BL295" s="19" t="s">
        <v>150</v>
      </c>
      <c r="BM295" s="199" t="s">
        <v>413</v>
      </c>
    </row>
    <row r="296" spans="1:65" s="2" customFormat="1" ht="19.2">
      <c r="A296" s="36"/>
      <c r="B296" s="37"/>
      <c r="C296" s="38"/>
      <c r="D296" s="201" t="s">
        <v>152</v>
      </c>
      <c r="E296" s="38"/>
      <c r="F296" s="202" t="s">
        <v>414</v>
      </c>
      <c r="G296" s="38"/>
      <c r="H296" s="38"/>
      <c r="I296" s="110"/>
      <c r="J296" s="38"/>
      <c r="K296" s="38"/>
      <c r="L296" s="41"/>
      <c r="M296" s="203"/>
      <c r="N296" s="204"/>
      <c r="O296" s="66"/>
      <c r="P296" s="66"/>
      <c r="Q296" s="66"/>
      <c r="R296" s="66"/>
      <c r="S296" s="66"/>
      <c r="T296" s="67"/>
      <c r="U296" s="36"/>
      <c r="V296" s="36"/>
      <c r="W296" s="36"/>
      <c r="X296" s="36"/>
      <c r="Y296" s="36"/>
      <c r="Z296" s="36"/>
      <c r="AA296" s="36"/>
      <c r="AB296" s="36"/>
      <c r="AC296" s="36"/>
      <c r="AD296" s="36"/>
      <c r="AE296" s="36"/>
      <c r="AT296" s="19" t="s">
        <v>152</v>
      </c>
      <c r="AU296" s="19" t="s">
        <v>80</v>
      </c>
    </row>
    <row r="297" spans="1:65" s="2" customFormat="1" ht="38.4">
      <c r="A297" s="36"/>
      <c r="B297" s="37"/>
      <c r="C297" s="38"/>
      <c r="D297" s="201" t="s">
        <v>154</v>
      </c>
      <c r="E297" s="38"/>
      <c r="F297" s="205" t="s">
        <v>415</v>
      </c>
      <c r="G297" s="38"/>
      <c r="H297" s="38"/>
      <c r="I297" s="110"/>
      <c r="J297" s="38"/>
      <c r="K297" s="38"/>
      <c r="L297" s="41"/>
      <c r="M297" s="203"/>
      <c r="N297" s="204"/>
      <c r="O297" s="66"/>
      <c r="P297" s="66"/>
      <c r="Q297" s="66"/>
      <c r="R297" s="66"/>
      <c r="S297" s="66"/>
      <c r="T297" s="67"/>
      <c r="U297" s="36"/>
      <c r="V297" s="36"/>
      <c r="W297" s="36"/>
      <c r="X297" s="36"/>
      <c r="Y297" s="36"/>
      <c r="Z297" s="36"/>
      <c r="AA297" s="36"/>
      <c r="AB297" s="36"/>
      <c r="AC297" s="36"/>
      <c r="AD297" s="36"/>
      <c r="AE297" s="36"/>
      <c r="AT297" s="19" t="s">
        <v>154</v>
      </c>
      <c r="AU297" s="19" t="s">
        <v>80</v>
      </c>
    </row>
    <row r="298" spans="1:65" s="14" customFormat="1" ht="10.199999999999999">
      <c r="B298" s="217"/>
      <c r="C298" s="218"/>
      <c r="D298" s="201" t="s">
        <v>156</v>
      </c>
      <c r="E298" s="219" t="s">
        <v>19</v>
      </c>
      <c r="F298" s="220" t="s">
        <v>391</v>
      </c>
      <c r="G298" s="218"/>
      <c r="H298" s="219" t="s">
        <v>19</v>
      </c>
      <c r="I298" s="221"/>
      <c r="J298" s="218"/>
      <c r="K298" s="218"/>
      <c r="L298" s="222"/>
      <c r="M298" s="223"/>
      <c r="N298" s="224"/>
      <c r="O298" s="224"/>
      <c r="P298" s="224"/>
      <c r="Q298" s="224"/>
      <c r="R298" s="224"/>
      <c r="S298" s="224"/>
      <c r="T298" s="225"/>
      <c r="AT298" s="226" t="s">
        <v>156</v>
      </c>
      <c r="AU298" s="226" t="s">
        <v>80</v>
      </c>
      <c r="AV298" s="14" t="s">
        <v>26</v>
      </c>
      <c r="AW298" s="14" t="s">
        <v>32</v>
      </c>
      <c r="AX298" s="14" t="s">
        <v>71</v>
      </c>
      <c r="AY298" s="226" t="s">
        <v>144</v>
      </c>
    </row>
    <row r="299" spans="1:65" s="13" customFormat="1" ht="10.199999999999999">
      <c r="B299" s="206"/>
      <c r="C299" s="207"/>
      <c r="D299" s="201" t="s">
        <v>156</v>
      </c>
      <c r="E299" s="208" t="s">
        <v>19</v>
      </c>
      <c r="F299" s="209" t="s">
        <v>416</v>
      </c>
      <c r="G299" s="207"/>
      <c r="H299" s="210">
        <v>13.1</v>
      </c>
      <c r="I299" s="211"/>
      <c r="J299" s="207"/>
      <c r="K299" s="207"/>
      <c r="L299" s="212"/>
      <c r="M299" s="213"/>
      <c r="N299" s="214"/>
      <c r="O299" s="214"/>
      <c r="P299" s="214"/>
      <c r="Q299" s="214"/>
      <c r="R299" s="214"/>
      <c r="S299" s="214"/>
      <c r="T299" s="215"/>
      <c r="AT299" s="216" t="s">
        <v>156</v>
      </c>
      <c r="AU299" s="216" t="s">
        <v>80</v>
      </c>
      <c r="AV299" s="13" t="s">
        <v>80</v>
      </c>
      <c r="AW299" s="13" t="s">
        <v>32</v>
      </c>
      <c r="AX299" s="13" t="s">
        <v>26</v>
      </c>
      <c r="AY299" s="216" t="s">
        <v>144</v>
      </c>
    </row>
    <row r="300" spans="1:65" s="2" customFormat="1" ht="16.5" customHeight="1">
      <c r="A300" s="36"/>
      <c r="B300" s="37"/>
      <c r="C300" s="189" t="s">
        <v>417</v>
      </c>
      <c r="D300" s="189" t="s">
        <v>146</v>
      </c>
      <c r="E300" s="190" t="s">
        <v>418</v>
      </c>
      <c r="F300" s="191" t="s">
        <v>419</v>
      </c>
      <c r="G300" s="192" t="s">
        <v>149</v>
      </c>
      <c r="H300" s="193">
        <v>245.42</v>
      </c>
      <c r="I300" s="194"/>
      <c r="J300" s="193">
        <f>ROUND(I300*H300,2)</f>
        <v>0</v>
      </c>
      <c r="K300" s="191" t="s">
        <v>160</v>
      </c>
      <c r="L300" s="41"/>
      <c r="M300" s="195" t="s">
        <v>19</v>
      </c>
      <c r="N300" s="196" t="s">
        <v>42</v>
      </c>
      <c r="O300" s="66"/>
      <c r="P300" s="197">
        <f>O300*H300</f>
        <v>0</v>
      </c>
      <c r="Q300" s="197">
        <v>0.24478</v>
      </c>
      <c r="R300" s="197">
        <f>Q300*H300</f>
        <v>60.073907599999998</v>
      </c>
      <c r="S300" s="197">
        <v>0</v>
      </c>
      <c r="T300" s="198">
        <f>S300*H300</f>
        <v>0</v>
      </c>
      <c r="U300" s="36"/>
      <c r="V300" s="36"/>
      <c r="W300" s="36"/>
      <c r="X300" s="36"/>
      <c r="Y300" s="36"/>
      <c r="Z300" s="36"/>
      <c r="AA300" s="36"/>
      <c r="AB300" s="36"/>
      <c r="AC300" s="36"/>
      <c r="AD300" s="36"/>
      <c r="AE300" s="36"/>
      <c r="AR300" s="199" t="s">
        <v>150</v>
      </c>
      <c r="AT300" s="199" t="s">
        <v>146</v>
      </c>
      <c r="AU300" s="199" t="s">
        <v>80</v>
      </c>
      <c r="AY300" s="19" t="s">
        <v>144</v>
      </c>
      <c r="BE300" s="200">
        <f>IF(N300="základní",J300,0)</f>
        <v>0</v>
      </c>
      <c r="BF300" s="200">
        <f>IF(N300="snížená",J300,0)</f>
        <v>0</v>
      </c>
      <c r="BG300" s="200">
        <f>IF(N300="zákl. přenesená",J300,0)</f>
        <v>0</v>
      </c>
      <c r="BH300" s="200">
        <f>IF(N300="sníž. přenesená",J300,0)</f>
        <v>0</v>
      </c>
      <c r="BI300" s="200">
        <f>IF(N300="nulová",J300,0)</f>
        <v>0</v>
      </c>
      <c r="BJ300" s="19" t="s">
        <v>26</v>
      </c>
      <c r="BK300" s="200">
        <f>ROUND(I300*H300,2)</f>
        <v>0</v>
      </c>
      <c r="BL300" s="19" t="s">
        <v>150</v>
      </c>
      <c r="BM300" s="199" t="s">
        <v>420</v>
      </c>
    </row>
    <row r="301" spans="1:65" s="2" customFormat="1" ht="19.2">
      <c r="A301" s="36"/>
      <c r="B301" s="37"/>
      <c r="C301" s="38"/>
      <c r="D301" s="201" t="s">
        <v>152</v>
      </c>
      <c r="E301" s="38"/>
      <c r="F301" s="202" t="s">
        <v>421</v>
      </c>
      <c r="G301" s="38"/>
      <c r="H301" s="38"/>
      <c r="I301" s="110"/>
      <c r="J301" s="38"/>
      <c r="K301" s="38"/>
      <c r="L301" s="41"/>
      <c r="M301" s="203"/>
      <c r="N301" s="204"/>
      <c r="O301" s="66"/>
      <c r="P301" s="66"/>
      <c r="Q301" s="66"/>
      <c r="R301" s="66"/>
      <c r="S301" s="66"/>
      <c r="T301" s="67"/>
      <c r="U301" s="36"/>
      <c r="V301" s="36"/>
      <c r="W301" s="36"/>
      <c r="X301" s="36"/>
      <c r="Y301" s="36"/>
      <c r="Z301" s="36"/>
      <c r="AA301" s="36"/>
      <c r="AB301" s="36"/>
      <c r="AC301" s="36"/>
      <c r="AD301" s="36"/>
      <c r="AE301" s="36"/>
      <c r="AT301" s="19" t="s">
        <v>152</v>
      </c>
      <c r="AU301" s="19" t="s">
        <v>80</v>
      </c>
    </row>
    <row r="302" spans="1:65" s="2" customFormat="1" ht="38.4">
      <c r="A302" s="36"/>
      <c r="B302" s="37"/>
      <c r="C302" s="38"/>
      <c r="D302" s="201" t="s">
        <v>154</v>
      </c>
      <c r="E302" s="38"/>
      <c r="F302" s="205" t="s">
        <v>415</v>
      </c>
      <c r="G302" s="38"/>
      <c r="H302" s="38"/>
      <c r="I302" s="110"/>
      <c r="J302" s="38"/>
      <c r="K302" s="38"/>
      <c r="L302" s="41"/>
      <c r="M302" s="203"/>
      <c r="N302" s="204"/>
      <c r="O302" s="66"/>
      <c r="P302" s="66"/>
      <c r="Q302" s="66"/>
      <c r="R302" s="66"/>
      <c r="S302" s="66"/>
      <c r="T302" s="67"/>
      <c r="U302" s="36"/>
      <c r="V302" s="36"/>
      <c r="W302" s="36"/>
      <c r="X302" s="36"/>
      <c r="Y302" s="36"/>
      <c r="Z302" s="36"/>
      <c r="AA302" s="36"/>
      <c r="AB302" s="36"/>
      <c r="AC302" s="36"/>
      <c r="AD302" s="36"/>
      <c r="AE302" s="36"/>
      <c r="AT302" s="19" t="s">
        <v>154</v>
      </c>
      <c r="AU302" s="19" t="s">
        <v>80</v>
      </c>
    </row>
    <row r="303" spans="1:65" s="14" customFormat="1" ht="10.199999999999999">
      <c r="B303" s="217"/>
      <c r="C303" s="218"/>
      <c r="D303" s="201" t="s">
        <v>156</v>
      </c>
      <c r="E303" s="219" t="s">
        <v>19</v>
      </c>
      <c r="F303" s="220" t="s">
        <v>358</v>
      </c>
      <c r="G303" s="218"/>
      <c r="H303" s="219" t="s">
        <v>19</v>
      </c>
      <c r="I303" s="221"/>
      <c r="J303" s="218"/>
      <c r="K303" s="218"/>
      <c r="L303" s="222"/>
      <c r="M303" s="223"/>
      <c r="N303" s="224"/>
      <c r="O303" s="224"/>
      <c r="P303" s="224"/>
      <c r="Q303" s="224"/>
      <c r="R303" s="224"/>
      <c r="S303" s="224"/>
      <c r="T303" s="225"/>
      <c r="AT303" s="226" t="s">
        <v>156</v>
      </c>
      <c r="AU303" s="226" t="s">
        <v>80</v>
      </c>
      <c r="AV303" s="14" t="s">
        <v>26</v>
      </c>
      <c r="AW303" s="14" t="s">
        <v>32</v>
      </c>
      <c r="AX303" s="14" t="s">
        <v>71</v>
      </c>
      <c r="AY303" s="226" t="s">
        <v>144</v>
      </c>
    </row>
    <row r="304" spans="1:65" s="13" customFormat="1" ht="10.199999999999999">
      <c r="B304" s="206"/>
      <c r="C304" s="207"/>
      <c r="D304" s="201" t="s">
        <v>156</v>
      </c>
      <c r="E304" s="208" t="s">
        <v>19</v>
      </c>
      <c r="F304" s="209" t="s">
        <v>422</v>
      </c>
      <c r="G304" s="207"/>
      <c r="H304" s="210">
        <v>92.88</v>
      </c>
      <c r="I304" s="211"/>
      <c r="J304" s="207"/>
      <c r="K304" s="207"/>
      <c r="L304" s="212"/>
      <c r="M304" s="213"/>
      <c r="N304" s="214"/>
      <c r="O304" s="214"/>
      <c r="P304" s="214"/>
      <c r="Q304" s="214"/>
      <c r="R304" s="214"/>
      <c r="S304" s="214"/>
      <c r="T304" s="215"/>
      <c r="AT304" s="216" t="s">
        <v>156</v>
      </c>
      <c r="AU304" s="216" t="s">
        <v>80</v>
      </c>
      <c r="AV304" s="13" t="s">
        <v>80</v>
      </c>
      <c r="AW304" s="13" t="s">
        <v>32</v>
      </c>
      <c r="AX304" s="13" t="s">
        <v>71</v>
      </c>
      <c r="AY304" s="216" t="s">
        <v>144</v>
      </c>
    </row>
    <row r="305" spans="1:65" s="14" customFormat="1" ht="10.199999999999999">
      <c r="B305" s="217"/>
      <c r="C305" s="218"/>
      <c r="D305" s="201" t="s">
        <v>156</v>
      </c>
      <c r="E305" s="219" t="s">
        <v>19</v>
      </c>
      <c r="F305" s="220" t="s">
        <v>391</v>
      </c>
      <c r="G305" s="218"/>
      <c r="H305" s="219" t="s">
        <v>19</v>
      </c>
      <c r="I305" s="221"/>
      <c r="J305" s="218"/>
      <c r="K305" s="218"/>
      <c r="L305" s="222"/>
      <c r="M305" s="223"/>
      <c r="N305" s="224"/>
      <c r="O305" s="224"/>
      <c r="P305" s="224"/>
      <c r="Q305" s="224"/>
      <c r="R305" s="224"/>
      <c r="S305" s="224"/>
      <c r="T305" s="225"/>
      <c r="AT305" s="226" t="s">
        <v>156</v>
      </c>
      <c r="AU305" s="226" t="s">
        <v>80</v>
      </c>
      <c r="AV305" s="14" t="s">
        <v>26</v>
      </c>
      <c r="AW305" s="14" t="s">
        <v>32</v>
      </c>
      <c r="AX305" s="14" t="s">
        <v>71</v>
      </c>
      <c r="AY305" s="226" t="s">
        <v>144</v>
      </c>
    </row>
    <row r="306" spans="1:65" s="13" customFormat="1" ht="10.199999999999999">
      <c r="B306" s="206"/>
      <c r="C306" s="207"/>
      <c r="D306" s="201" t="s">
        <v>156</v>
      </c>
      <c r="E306" s="208" t="s">
        <v>19</v>
      </c>
      <c r="F306" s="209" t="s">
        <v>423</v>
      </c>
      <c r="G306" s="207"/>
      <c r="H306" s="210">
        <v>130.36000000000001</v>
      </c>
      <c r="I306" s="211"/>
      <c r="J306" s="207"/>
      <c r="K306" s="207"/>
      <c r="L306" s="212"/>
      <c r="M306" s="213"/>
      <c r="N306" s="214"/>
      <c r="O306" s="214"/>
      <c r="P306" s="214"/>
      <c r="Q306" s="214"/>
      <c r="R306" s="214"/>
      <c r="S306" s="214"/>
      <c r="T306" s="215"/>
      <c r="AT306" s="216" t="s">
        <v>156</v>
      </c>
      <c r="AU306" s="216" t="s">
        <v>80</v>
      </c>
      <c r="AV306" s="13" t="s">
        <v>80</v>
      </c>
      <c r="AW306" s="13" t="s">
        <v>32</v>
      </c>
      <c r="AX306" s="13" t="s">
        <v>71</v>
      </c>
      <c r="AY306" s="216" t="s">
        <v>144</v>
      </c>
    </row>
    <row r="307" spans="1:65" s="14" customFormat="1" ht="10.199999999999999">
      <c r="B307" s="217"/>
      <c r="C307" s="218"/>
      <c r="D307" s="201" t="s">
        <v>156</v>
      </c>
      <c r="E307" s="219" t="s">
        <v>19</v>
      </c>
      <c r="F307" s="220" t="s">
        <v>424</v>
      </c>
      <c r="G307" s="218"/>
      <c r="H307" s="219" t="s">
        <v>19</v>
      </c>
      <c r="I307" s="221"/>
      <c r="J307" s="218"/>
      <c r="K307" s="218"/>
      <c r="L307" s="222"/>
      <c r="M307" s="223"/>
      <c r="N307" s="224"/>
      <c r="O307" s="224"/>
      <c r="P307" s="224"/>
      <c r="Q307" s="224"/>
      <c r="R307" s="224"/>
      <c r="S307" s="224"/>
      <c r="T307" s="225"/>
      <c r="AT307" s="226" t="s">
        <v>156</v>
      </c>
      <c r="AU307" s="226" t="s">
        <v>80</v>
      </c>
      <c r="AV307" s="14" t="s">
        <v>26</v>
      </c>
      <c r="AW307" s="14" t="s">
        <v>32</v>
      </c>
      <c r="AX307" s="14" t="s">
        <v>71</v>
      </c>
      <c r="AY307" s="226" t="s">
        <v>144</v>
      </c>
    </row>
    <row r="308" spans="1:65" s="13" customFormat="1" ht="10.199999999999999">
      <c r="B308" s="206"/>
      <c r="C308" s="207"/>
      <c r="D308" s="201" t="s">
        <v>156</v>
      </c>
      <c r="E308" s="208" t="s">
        <v>19</v>
      </c>
      <c r="F308" s="209" t="s">
        <v>425</v>
      </c>
      <c r="G308" s="207"/>
      <c r="H308" s="210">
        <v>22.18</v>
      </c>
      <c r="I308" s="211"/>
      <c r="J308" s="207"/>
      <c r="K308" s="207"/>
      <c r="L308" s="212"/>
      <c r="M308" s="213"/>
      <c r="N308" s="214"/>
      <c r="O308" s="214"/>
      <c r="P308" s="214"/>
      <c r="Q308" s="214"/>
      <c r="R308" s="214"/>
      <c r="S308" s="214"/>
      <c r="T308" s="215"/>
      <c r="AT308" s="216" t="s">
        <v>156</v>
      </c>
      <c r="AU308" s="216" t="s">
        <v>80</v>
      </c>
      <c r="AV308" s="13" t="s">
        <v>80</v>
      </c>
      <c r="AW308" s="13" t="s">
        <v>32</v>
      </c>
      <c r="AX308" s="13" t="s">
        <v>71</v>
      </c>
      <c r="AY308" s="216" t="s">
        <v>144</v>
      </c>
    </row>
    <row r="309" spans="1:65" s="15" customFormat="1" ht="10.199999999999999">
      <c r="B309" s="227"/>
      <c r="C309" s="228"/>
      <c r="D309" s="201" t="s">
        <v>156</v>
      </c>
      <c r="E309" s="229" t="s">
        <v>19</v>
      </c>
      <c r="F309" s="230" t="s">
        <v>191</v>
      </c>
      <c r="G309" s="228"/>
      <c r="H309" s="231">
        <v>245.42</v>
      </c>
      <c r="I309" s="232"/>
      <c r="J309" s="228"/>
      <c r="K309" s="228"/>
      <c r="L309" s="233"/>
      <c r="M309" s="234"/>
      <c r="N309" s="235"/>
      <c r="O309" s="235"/>
      <c r="P309" s="235"/>
      <c r="Q309" s="235"/>
      <c r="R309" s="235"/>
      <c r="S309" s="235"/>
      <c r="T309" s="236"/>
      <c r="AT309" s="237" t="s">
        <v>156</v>
      </c>
      <c r="AU309" s="237" t="s">
        <v>80</v>
      </c>
      <c r="AV309" s="15" t="s">
        <v>150</v>
      </c>
      <c r="AW309" s="15" t="s">
        <v>32</v>
      </c>
      <c r="AX309" s="15" t="s">
        <v>26</v>
      </c>
      <c r="AY309" s="237" t="s">
        <v>144</v>
      </c>
    </row>
    <row r="310" spans="1:65" s="2" customFormat="1" ht="16.5" customHeight="1">
      <c r="A310" s="36"/>
      <c r="B310" s="37"/>
      <c r="C310" s="189" t="s">
        <v>426</v>
      </c>
      <c r="D310" s="189" t="s">
        <v>146</v>
      </c>
      <c r="E310" s="190" t="s">
        <v>427</v>
      </c>
      <c r="F310" s="191" t="s">
        <v>428</v>
      </c>
      <c r="G310" s="192" t="s">
        <v>429</v>
      </c>
      <c r="H310" s="193">
        <v>1.8</v>
      </c>
      <c r="I310" s="194"/>
      <c r="J310" s="193">
        <f>ROUND(I310*H310,2)</f>
        <v>0</v>
      </c>
      <c r="K310" s="191" t="s">
        <v>160</v>
      </c>
      <c r="L310" s="41"/>
      <c r="M310" s="195" t="s">
        <v>19</v>
      </c>
      <c r="N310" s="196" t="s">
        <v>42</v>
      </c>
      <c r="O310" s="66"/>
      <c r="P310" s="197">
        <f>O310*H310</f>
        <v>0</v>
      </c>
      <c r="Q310" s="197">
        <v>0</v>
      </c>
      <c r="R310" s="197">
        <f>Q310*H310</f>
        <v>0</v>
      </c>
      <c r="S310" s="197">
        <v>0</v>
      </c>
      <c r="T310" s="198">
        <f>S310*H310</f>
        <v>0</v>
      </c>
      <c r="U310" s="36"/>
      <c r="V310" s="36"/>
      <c r="W310" s="36"/>
      <c r="X310" s="36"/>
      <c r="Y310" s="36"/>
      <c r="Z310" s="36"/>
      <c r="AA310" s="36"/>
      <c r="AB310" s="36"/>
      <c r="AC310" s="36"/>
      <c r="AD310" s="36"/>
      <c r="AE310" s="36"/>
      <c r="AR310" s="199" t="s">
        <v>150</v>
      </c>
      <c r="AT310" s="199" t="s">
        <v>146</v>
      </c>
      <c r="AU310" s="199" t="s">
        <v>80</v>
      </c>
      <c r="AY310" s="19" t="s">
        <v>144</v>
      </c>
      <c r="BE310" s="200">
        <f>IF(N310="základní",J310,0)</f>
        <v>0</v>
      </c>
      <c r="BF310" s="200">
        <f>IF(N310="snížená",J310,0)</f>
        <v>0</v>
      </c>
      <c r="BG310" s="200">
        <f>IF(N310="zákl. přenesená",J310,0)</f>
        <v>0</v>
      </c>
      <c r="BH310" s="200">
        <f>IF(N310="sníž. přenesená",J310,0)</f>
        <v>0</v>
      </c>
      <c r="BI310" s="200">
        <f>IF(N310="nulová",J310,0)</f>
        <v>0</v>
      </c>
      <c r="BJ310" s="19" t="s">
        <v>26</v>
      </c>
      <c r="BK310" s="200">
        <f>ROUND(I310*H310,2)</f>
        <v>0</v>
      </c>
      <c r="BL310" s="19" t="s">
        <v>150</v>
      </c>
      <c r="BM310" s="199" t="s">
        <v>430</v>
      </c>
    </row>
    <row r="311" spans="1:65" s="2" customFormat="1" ht="38.4">
      <c r="A311" s="36"/>
      <c r="B311" s="37"/>
      <c r="C311" s="38"/>
      <c r="D311" s="201" t="s">
        <v>152</v>
      </c>
      <c r="E311" s="38"/>
      <c r="F311" s="202" t="s">
        <v>431</v>
      </c>
      <c r="G311" s="38"/>
      <c r="H311" s="38"/>
      <c r="I311" s="110"/>
      <c r="J311" s="38"/>
      <c r="K311" s="38"/>
      <c r="L311" s="41"/>
      <c r="M311" s="203"/>
      <c r="N311" s="204"/>
      <c r="O311" s="66"/>
      <c r="P311" s="66"/>
      <c r="Q311" s="66"/>
      <c r="R311" s="66"/>
      <c r="S311" s="66"/>
      <c r="T311" s="67"/>
      <c r="U311" s="36"/>
      <c r="V311" s="36"/>
      <c r="W311" s="36"/>
      <c r="X311" s="36"/>
      <c r="Y311" s="36"/>
      <c r="Z311" s="36"/>
      <c r="AA311" s="36"/>
      <c r="AB311" s="36"/>
      <c r="AC311" s="36"/>
      <c r="AD311" s="36"/>
      <c r="AE311" s="36"/>
      <c r="AT311" s="19" t="s">
        <v>152</v>
      </c>
      <c r="AU311" s="19" t="s">
        <v>80</v>
      </c>
    </row>
    <row r="312" spans="1:65" s="2" customFormat="1" ht="67.2">
      <c r="A312" s="36"/>
      <c r="B312" s="37"/>
      <c r="C312" s="38"/>
      <c r="D312" s="201" t="s">
        <v>154</v>
      </c>
      <c r="E312" s="38"/>
      <c r="F312" s="205" t="s">
        <v>432</v>
      </c>
      <c r="G312" s="38"/>
      <c r="H312" s="38"/>
      <c r="I312" s="110"/>
      <c r="J312" s="38"/>
      <c r="K312" s="38"/>
      <c r="L312" s="41"/>
      <c r="M312" s="203"/>
      <c r="N312" s="204"/>
      <c r="O312" s="66"/>
      <c r="P312" s="66"/>
      <c r="Q312" s="66"/>
      <c r="R312" s="66"/>
      <c r="S312" s="66"/>
      <c r="T312" s="67"/>
      <c r="U312" s="36"/>
      <c r="V312" s="36"/>
      <c r="W312" s="36"/>
      <c r="X312" s="36"/>
      <c r="Y312" s="36"/>
      <c r="Z312" s="36"/>
      <c r="AA312" s="36"/>
      <c r="AB312" s="36"/>
      <c r="AC312" s="36"/>
      <c r="AD312" s="36"/>
      <c r="AE312" s="36"/>
      <c r="AT312" s="19" t="s">
        <v>154</v>
      </c>
      <c r="AU312" s="19" t="s">
        <v>80</v>
      </c>
    </row>
    <row r="313" spans="1:65" s="14" customFormat="1" ht="10.199999999999999">
      <c r="B313" s="217"/>
      <c r="C313" s="218"/>
      <c r="D313" s="201" t="s">
        <v>156</v>
      </c>
      <c r="E313" s="219" t="s">
        <v>19</v>
      </c>
      <c r="F313" s="220" t="s">
        <v>433</v>
      </c>
      <c r="G313" s="218"/>
      <c r="H313" s="219" t="s">
        <v>19</v>
      </c>
      <c r="I313" s="221"/>
      <c r="J313" s="218"/>
      <c r="K313" s="218"/>
      <c r="L313" s="222"/>
      <c r="M313" s="223"/>
      <c r="N313" s="224"/>
      <c r="O313" s="224"/>
      <c r="P313" s="224"/>
      <c r="Q313" s="224"/>
      <c r="R313" s="224"/>
      <c r="S313" s="224"/>
      <c r="T313" s="225"/>
      <c r="AT313" s="226" t="s">
        <v>156</v>
      </c>
      <c r="AU313" s="226" t="s">
        <v>80</v>
      </c>
      <c r="AV313" s="14" t="s">
        <v>26</v>
      </c>
      <c r="AW313" s="14" t="s">
        <v>32</v>
      </c>
      <c r="AX313" s="14" t="s">
        <v>71</v>
      </c>
      <c r="AY313" s="226" t="s">
        <v>144</v>
      </c>
    </row>
    <row r="314" spans="1:65" s="13" customFormat="1" ht="10.199999999999999">
      <c r="B314" s="206"/>
      <c r="C314" s="207"/>
      <c r="D314" s="201" t="s">
        <v>156</v>
      </c>
      <c r="E314" s="208" t="s">
        <v>19</v>
      </c>
      <c r="F314" s="209" t="s">
        <v>434</v>
      </c>
      <c r="G314" s="207"/>
      <c r="H314" s="210">
        <v>0.6</v>
      </c>
      <c r="I314" s="211"/>
      <c r="J314" s="207"/>
      <c r="K314" s="207"/>
      <c r="L314" s="212"/>
      <c r="M314" s="213"/>
      <c r="N314" s="214"/>
      <c r="O314" s="214"/>
      <c r="P314" s="214"/>
      <c r="Q314" s="214"/>
      <c r="R314" s="214"/>
      <c r="S314" s="214"/>
      <c r="T314" s="215"/>
      <c r="AT314" s="216" t="s">
        <v>156</v>
      </c>
      <c r="AU314" s="216" t="s">
        <v>80</v>
      </c>
      <c r="AV314" s="13" t="s">
        <v>80</v>
      </c>
      <c r="AW314" s="13" t="s">
        <v>32</v>
      </c>
      <c r="AX314" s="13" t="s">
        <v>71</v>
      </c>
      <c r="AY314" s="216" t="s">
        <v>144</v>
      </c>
    </row>
    <row r="315" spans="1:65" s="13" customFormat="1" ht="10.199999999999999">
      <c r="B315" s="206"/>
      <c r="C315" s="207"/>
      <c r="D315" s="201" t="s">
        <v>156</v>
      </c>
      <c r="E315" s="208" t="s">
        <v>19</v>
      </c>
      <c r="F315" s="209" t="s">
        <v>435</v>
      </c>
      <c r="G315" s="207"/>
      <c r="H315" s="210">
        <v>1.2</v>
      </c>
      <c r="I315" s="211"/>
      <c r="J315" s="207"/>
      <c r="K315" s="207"/>
      <c r="L315" s="212"/>
      <c r="M315" s="213"/>
      <c r="N315" s="214"/>
      <c r="O315" s="214"/>
      <c r="P315" s="214"/>
      <c r="Q315" s="214"/>
      <c r="R315" s="214"/>
      <c r="S315" s="214"/>
      <c r="T315" s="215"/>
      <c r="AT315" s="216" t="s">
        <v>156</v>
      </c>
      <c r="AU315" s="216" t="s">
        <v>80</v>
      </c>
      <c r="AV315" s="13" t="s">
        <v>80</v>
      </c>
      <c r="AW315" s="13" t="s">
        <v>32</v>
      </c>
      <c r="AX315" s="13" t="s">
        <v>71</v>
      </c>
      <c r="AY315" s="216" t="s">
        <v>144</v>
      </c>
    </row>
    <row r="316" spans="1:65" s="15" customFormat="1" ht="10.199999999999999">
      <c r="B316" s="227"/>
      <c r="C316" s="228"/>
      <c r="D316" s="201" t="s">
        <v>156</v>
      </c>
      <c r="E316" s="229" t="s">
        <v>19</v>
      </c>
      <c r="F316" s="230" t="s">
        <v>191</v>
      </c>
      <c r="G316" s="228"/>
      <c r="H316" s="231">
        <v>1.8</v>
      </c>
      <c r="I316" s="232"/>
      <c r="J316" s="228"/>
      <c r="K316" s="228"/>
      <c r="L316" s="233"/>
      <c r="M316" s="234"/>
      <c r="N316" s="235"/>
      <c r="O316" s="235"/>
      <c r="P316" s="235"/>
      <c r="Q316" s="235"/>
      <c r="R316" s="235"/>
      <c r="S316" s="235"/>
      <c r="T316" s="236"/>
      <c r="AT316" s="237" t="s">
        <v>156</v>
      </c>
      <c r="AU316" s="237" t="s">
        <v>80</v>
      </c>
      <c r="AV316" s="15" t="s">
        <v>150</v>
      </c>
      <c r="AW316" s="15" t="s">
        <v>32</v>
      </c>
      <c r="AX316" s="15" t="s">
        <v>26</v>
      </c>
      <c r="AY316" s="237" t="s">
        <v>144</v>
      </c>
    </row>
    <row r="317" spans="1:65" s="2" customFormat="1" ht="16.5" customHeight="1">
      <c r="A317" s="36"/>
      <c r="B317" s="37"/>
      <c r="C317" s="238" t="s">
        <v>436</v>
      </c>
      <c r="D317" s="238" t="s">
        <v>253</v>
      </c>
      <c r="E317" s="239" t="s">
        <v>437</v>
      </c>
      <c r="F317" s="240" t="s">
        <v>438</v>
      </c>
      <c r="G317" s="241" t="s">
        <v>429</v>
      </c>
      <c r="H317" s="242">
        <v>1.8</v>
      </c>
      <c r="I317" s="243"/>
      <c r="J317" s="242">
        <f>ROUND(I317*H317,2)</f>
        <v>0</v>
      </c>
      <c r="K317" s="240" t="s">
        <v>160</v>
      </c>
      <c r="L317" s="244"/>
      <c r="M317" s="245" t="s">
        <v>19</v>
      </c>
      <c r="N317" s="246" t="s">
        <v>42</v>
      </c>
      <c r="O317" s="66"/>
      <c r="P317" s="197">
        <f>O317*H317</f>
        <v>0</v>
      </c>
      <c r="Q317" s="197">
        <v>6.7299999999999999E-3</v>
      </c>
      <c r="R317" s="197">
        <f>Q317*H317</f>
        <v>1.2114E-2</v>
      </c>
      <c r="S317" s="197">
        <v>0</v>
      </c>
      <c r="T317" s="198">
        <f>S317*H317</f>
        <v>0</v>
      </c>
      <c r="U317" s="36"/>
      <c r="V317" s="36"/>
      <c r="W317" s="36"/>
      <c r="X317" s="36"/>
      <c r="Y317" s="36"/>
      <c r="Z317" s="36"/>
      <c r="AA317" s="36"/>
      <c r="AB317" s="36"/>
      <c r="AC317" s="36"/>
      <c r="AD317" s="36"/>
      <c r="AE317" s="36"/>
      <c r="AR317" s="199" t="s">
        <v>207</v>
      </c>
      <c r="AT317" s="199" t="s">
        <v>253</v>
      </c>
      <c r="AU317" s="199" t="s">
        <v>80</v>
      </c>
      <c r="AY317" s="19" t="s">
        <v>144</v>
      </c>
      <c r="BE317" s="200">
        <f>IF(N317="základní",J317,0)</f>
        <v>0</v>
      </c>
      <c r="BF317" s="200">
        <f>IF(N317="snížená",J317,0)</f>
        <v>0</v>
      </c>
      <c r="BG317" s="200">
        <f>IF(N317="zákl. přenesená",J317,0)</f>
        <v>0</v>
      </c>
      <c r="BH317" s="200">
        <f>IF(N317="sníž. přenesená",J317,0)</f>
        <v>0</v>
      </c>
      <c r="BI317" s="200">
        <f>IF(N317="nulová",J317,0)</f>
        <v>0</v>
      </c>
      <c r="BJ317" s="19" t="s">
        <v>26</v>
      </c>
      <c r="BK317" s="200">
        <f>ROUND(I317*H317,2)</f>
        <v>0</v>
      </c>
      <c r="BL317" s="19" t="s">
        <v>150</v>
      </c>
      <c r="BM317" s="199" t="s">
        <v>439</v>
      </c>
    </row>
    <row r="318" spans="1:65" s="2" customFormat="1" ht="10.199999999999999">
      <c r="A318" s="36"/>
      <c r="B318" s="37"/>
      <c r="C318" s="38"/>
      <c r="D318" s="201" t="s">
        <v>152</v>
      </c>
      <c r="E318" s="38"/>
      <c r="F318" s="202" t="s">
        <v>438</v>
      </c>
      <c r="G318" s="38"/>
      <c r="H318" s="38"/>
      <c r="I318" s="110"/>
      <c r="J318" s="38"/>
      <c r="K318" s="38"/>
      <c r="L318" s="41"/>
      <c r="M318" s="203"/>
      <c r="N318" s="204"/>
      <c r="O318" s="66"/>
      <c r="P318" s="66"/>
      <c r="Q318" s="66"/>
      <c r="R318" s="66"/>
      <c r="S318" s="66"/>
      <c r="T318" s="67"/>
      <c r="U318" s="36"/>
      <c r="V318" s="36"/>
      <c r="W318" s="36"/>
      <c r="X318" s="36"/>
      <c r="Y318" s="36"/>
      <c r="Z318" s="36"/>
      <c r="AA318" s="36"/>
      <c r="AB318" s="36"/>
      <c r="AC318" s="36"/>
      <c r="AD318" s="36"/>
      <c r="AE318" s="36"/>
      <c r="AT318" s="19" t="s">
        <v>152</v>
      </c>
      <c r="AU318" s="19" t="s">
        <v>80</v>
      </c>
    </row>
    <row r="319" spans="1:65" s="2" customFormat="1" ht="16.5" customHeight="1">
      <c r="A319" s="36"/>
      <c r="B319" s="37"/>
      <c r="C319" s="189" t="s">
        <v>440</v>
      </c>
      <c r="D319" s="189" t="s">
        <v>146</v>
      </c>
      <c r="E319" s="190" t="s">
        <v>441</v>
      </c>
      <c r="F319" s="191" t="s">
        <v>442</v>
      </c>
      <c r="G319" s="192" t="s">
        <v>443</v>
      </c>
      <c r="H319" s="193">
        <v>8</v>
      </c>
      <c r="I319" s="194"/>
      <c r="J319" s="193">
        <f>ROUND(I319*H319,2)</f>
        <v>0</v>
      </c>
      <c r="K319" s="191" t="s">
        <v>160</v>
      </c>
      <c r="L319" s="41"/>
      <c r="M319" s="195" t="s">
        <v>19</v>
      </c>
      <c r="N319" s="196" t="s">
        <v>42</v>
      </c>
      <c r="O319" s="66"/>
      <c r="P319" s="197">
        <f>O319*H319</f>
        <v>0</v>
      </c>
      <c r="Q319" s="197">
        <v>2.6280000000000001E-2</v>
      </c>
      <c r="R319" s="197">
        <f>Q319*H319</f>
        <v>0.21024000000000001</v>
      </c>
      <c r="S319" s="197">
        <v>0</v>
      </c>
      <c r="T319" s="198">
        <f>S319*H319</f>
        <v>0</v>
      </c>
      <c r="U319" s="36"/>
      <c r="V319" s="36"/>
      <c r="W319" s="36"/>
      <c r="X319" s="36"/>
      <c r="Y319" s="36"/>
      <c r="Z319" s="36"/>
      <c r="AA319" s="36"/>
      <c r="AB319" s="36"/>
      <c r="AC319" s="36"/>
      <c r="AD319" s="36"/>
      <c r="AE319" s="36"/>
      <c r="AR319" s="199" t="s">
        <v>150</v>
      </c>
      <c r="AT319" s="199" t="s">
        <v>146</v>
      </c>
      <c r="AU319" s="199" t="s">
        <v>80</v>
      </c>
      <c r="AY319" s="19" t="s">
        <v>144</v>
      </c>
      <c r="BE319" s="200">
        <f>IF(N319="základní",J319,0)</f>
        <v>0</v>
      </c>
      <c r="BF319" s="200">
        <f>IF(N319="snížená",J319,0)</f>
        <v>0</v>
      </c>
      <c r="BG319" s="200">
        <f>IF(N319="zákl. přenesená",J319,0)</f>
        <v>0</v>
      </c>
      <c r="BH319" s="200">
        <f>IF(N319="sníž. přenesená",J319,0)</f>
        <v>0</v>
      </c>
      <c r="BI319" s="200">
        <f>IF(N319="nulová",J319,0)</f>
        <v>0</v>
      </c>
      <c r="BJ319" s="19" t="s">
        <v>26</v>
      </c>
      <c r="BK319" s="200">
        <f>ROUND(I319*H319,2)</f>
        <v>0</v>
      </c>
      <c r="BL319" s="19" t="s">
        <v>150</v>
      </c>
      <c r="BM319" s="199" t="s">
        <v>444</v>
      </c>
    </row>
    <row r="320" spans="1:65" s="2" customFormat="1" ht="19.2">
      <c r="A320" s="36"/>
      <c r="B320" s="37"/>
      <c r="C320" s="38"/>
      <c r="D320" s="201" t="s">
        <v>152</v>
      </c>
      <c r="E320" s="38"/>
      <c r="F320" s="202" t="s">
        <v>445</v>
      </c>
      <c r="G320" s="38"/>
      <c r="H320" s="38"/>
      <c r="I320" s="110"/>
      <c r="J320" s="38"/>
      <c r="K320" s="38"/>
      <c r="L320" s="41"/>
      <c r="M320" s="203"/>
      <c r="N320" s="204"/>
      <c r="O320" s="66"/>
      <c r="P320" s="66"/>
      <c r="Q320" s="66"/>
      <c r="R320" s="66"/>
      <c r="S320" s="66"/>
      <c r="T320" s="67"/>
      <c r="U320" s="36"/>
      <c r="V320" s="36"/>
      <c r="W320" s="36"/>
      <c r="X320" s="36"/>
      <c r="Y320" s="36"/>
      <c r="Z320" s="36"/>
      <c r="AA320" s="36"/>
      <c r="AB320" s="36"/>
      <c r="AC320" s="36"/>
      <c r="AD320" s="36"/>
      <c r="AE320" s="36"/>
      <c r="AT320" s="19" t="s">
        <v>152</v>
      </c>
      <c r="AU320" s="19" t="s">
        <v>80</v>
      </c>
    </row>
    <row r="321" spans="1:65" s="2" customFormat="1" ht="28.8">
      <c r="A321" s="36"/>
      <c r="B321" s="37"/>
      <c r="C321" s="38"/>
      <c r="D321" s="201" t="s">
        <v>154</v>
      </c>
      <c r="E321" s="38"/>
      <c r="F321" s="205" t="s">
        <v>446</v>
      </c>
      <c r="G321" s="38"/>
      <c r="H321" s="38"/>
      <c r="I321" s="110"/>
      <c r="J321" s="38"/>
      <c r="K321" s="38"/>
      <c r="L321" s="41"/>
      <c r="M321" s="203"/>
      <c r="N321" s="204"/>
      <c r="O321" s="66"/>
      <c r="P321" s="66"/>
      <c r="Q321" s="66"/>
      <c r="R321" s="66"/>
      <c r="S321" s="66"/>
      <c r="T321" s="67"/>
      <c r="U321" s="36"/>
      <c r="V321" s="36"/>
      <c r="W321" s="36"/>
      <c r="X321" s="36"/>
      <c r="Y321" s="36"/>
      <c r="Z321" s="36"/>
      <c r="AA321" s="36"/>
      <c r="AB321" s="36"/>
      <c r="AC321" s="36"/>
      <c r="AD321" s="36"/>
      <c r="AE321" s="36"/>
      <c r="AT321" s="19" t="s">
        <v>154</v>
      </c>
      <c r="AU321" s="19" t="s">
        <v>80</v>
      </c>
    </row>
    <row r="322" spans="1:65" s="14" customFormat="1" ht="10.199999999999999">
      <c r="B322" s="217"/>
      <c r="C322" s="218"/>
      <c r="D322" s="201" t="s">
        <v>156</v>
      </c>
      <c r="E322" s="219" t="s">
        <v>19</v>
      </c>
      <c r="F322" s="220" t="s">
        <v>358</v>
      </c>
      <c r="G322" s="218"/>
      <c r="H322" s="219" t="s">
        <v>19</v>
      </c>
      <c r="I322" s="221"/>
      <c r="J322" s="218"/>
      <c r="K322" s="218"/>
      <c r="L322" s="222"/>
      <c r="M322" s="223"/>
      <c r="N322" s="224"/>
      <c r="O322" s="224"/>
      <c r="P322" s="224"/>
      <c r="Q322" s="224"/>
      <c r="R322" s="224"/>
      <c r="S322" s="224"/>
      <c r="T322" s="225"/>
      <c r="AT322" s="226" t="s">
        <v>156</v>
      </c>
      <c r="AU322" s="226" t="s">
        <v>80</v>
      </c>
      <c r="AV322" s="14" t="s">
        <v>26</v>
      </c>
      <c r="AW322" s="14" t="s">
        <v>32</v>
      </c>
      <c r="AX322" s="14" t="s">
        <v>71</v>
      </c>
      <c r="AY322" s="226" t="s">
        <v>144</v>
      </c>
    </row>
    <row r="323" spans="1:65" s="13" customFormat="1" ht="10.199999999999999">
      <c r="B323" s="206"/>
      <c r="C323" s="207"/>
      <c r="D323" s="201" t="s">
        <v>156</v>
      </c>
      <c r="E323" s="208" t="s">
        <v>19</v>
      </c>
      <c r="F323" s="209" t="s">
        <v>447</v>
      </c>
      <c r="G323" s="207"/>
      <c r="H323" s="210">
        <v>8</v>
      </c>
      <c r="I323" s="211"/>
      <c r="J323" s="207"/>
      <c r="K323" s="207"/>
      <c r="L323" s="212"/>
      <c r="M323" s="213"/>
      <c r="N323" s="214"/>
      <c r="O323" s="214"/>
      <c r="P323" s="214"/>
      <c r="Q323" s="214"/>
      <c r="R323" s="214"/>
      <c r="S323" s="214"/>
      <c r="T323" s="215"/>
      <c r="AT323" s="216" t="s">
        <v>156</v>
      </c>
      <c r="AU323" s="216" t="s">
        <v>80</v>
      </c>
      <c r="AV323" s="13" t="s">
        <v>80</v>
      </c>
      <c r="AW323" s="13" t="s">
        <v>32</v>
      </c>
      <c r="AX323" s="13" t="s">
        <v>26</v>
      </c>
      <c r="AY323" s="216" t="s">
        <v>144</v>
      </c>
    </row>
    <row r="324" spans="1:65" s="2" customFormat="1" ht="16.5" customHeight="1">
      <c r="A324" s="36"/>
      <c r="B324" s="37"/>
      <c r="C324" s="189" t="s">
        <v>448</v>
      </c>
      <c r="D324" s="189" t="s">
        <v>146</v>
      </c>
      <c r="E324" s="190" t="s">
        <v>449</v>
      </c>
      <c r="F324" s="191" t="s">
        <v>450</v>
      </c>
      <c r="G324" s="192" t="s">
        <v>173</v>
      </c>
      <c r="H324" s="193">
        <v>0.2</v>
      </c>
      <c r="I324" s="194"/>
      <c r="J324" s="193">
        <f>ROUND(I324*H324,2)</f>
        <v>0</v>
      </c>
      <c r="K324" s="191" t="s">
        <v>160</v>
      </c>
      <c r="L324" s="41"/>
      <c r="M324" s="195" t="s">
        <v>19</v>
      </c>
      <c r="N324" s="196" t="s">
        <v>42</v>
      </c>
      <c r="O324" s="66"/>
      <c r="P324" s="197">
        <f>O324*H324</f>
        <v>0</v>
      </c>
      <c r="Q324" s="197">
        <v>1.94302</v>
      </c>
      <c r="R324" s="197">
        <f>Q324*H324</f>
        <v>0.388604</v>
      </c>
      <c r="S324" s="197">
        <v>0</v>
      </c>
      <c r="T324" s="198">
        <f>S324*H324</f>
        <v>0</v>
      </c>
      <c r="U324" s="36"/>
      <c r="V324" s="36"/>
      <c r="W324" s="36"/>
      <c r="X324" s="36"/>
      <c r="Y324" s="36"/>
      <c r="Z324" s="36"/>
      <c r="AA324" s="36"/>
      <c r="AB324" s="36"/>
      <c r="AC324" s="36"/>
      <c r="AD324" s="36"/>
      <c r="AE324" s="36"/>
      <c r="AR324" s="199" t="s">
        <v>150</v>
      </c>
      <c r="AT324" s="199" t="s">
        <v>146</v>
      </c>
      <c r="AU324" s="199" t="s">
        <v>80</v>
      </c>
      <c r="AY324" s="19" t="s">
        <v>144</v>
      </c>
      <c r="BE324" s="200">
        <f>IF(N324="základní",J324,0)</f>
        <v>0</v>
      </c>
      <c r="BF324" s="200">
        <f>IF(N324="snížená",J324,0)</f>
        <v>0</v>
      </c>
      <c r="BG324" s="200">
        <f>IF(N324="zákl. přenesená",J324,0)</f>
        <v>0</v>
      </c>
      <c r="BH324" s="200">
        <f>IF(N324="sníž. přenesená",J324,0)</f>
        <v>0</v>
      </c>
      <c r="BI324" s="200">
        <f>IF(N324="nulová",J324,0)</f>
        <v>0</v>
      </c>
      <c r="BJ324" s="19" t="s">
        <v>26</v>
      </c>
      <c r="BK324" s="200">
        <f>ROUND(I324*H324,2)</f>
        <v>0</v>
      </c>
      <c r="BL324" s="19" t="s">
        <v>150</v>
      </c>
      <c r="BM324" s="199" t="s">
        <v>451</v>
      </c>
    </row>
    <row r="325" spans="1:65" s="2" customFormat="1" ht="10.199999999999999">
      <c r="A325" s="36"/>
      <c r="B325" s="37"/>
      <c r="C325" s="38"/>
      <c r="D325" s="201" t="s">
        <v>152</v>
      </c>
      <c r="E325" s="38"/>
      <c r="F325" s="202" t="s">
        <v>452</v>
      </c>
      <c r="G325" s="38"/>
      <c r="H325" s="38"/>
      <c r="I325" s="110"/>
      <c r="J325" s="38"/>
      <c r="K325" s="38"/>
      <c r="L325" s="41"/>
      <c r="M325" s="203"/>
      <c r="N325" s="204"/>
      <c r="O325" s="66"/>
      <c r="P325" s="66"/>
      <c r="Q325" s="66"/>
      <c r="R325" s="66"/>
      <c r="S325" s="66"/>
      <c r="T325" s="67"/>
      <c r="U325" s="36"/>
      <c r="V325" s="36"/>
      <c r="W325" s="36"/>
      <c r="X325" s="36"/>
      <c r="Y325" s="36"/>
      <c r="Z325" s="36"/>
      <c r="AA325" s="36"/>
      <c r="AB325" s="36"/>
      <c r="AC325" s="36"/>
      <c r="AD325" s="36"/>
      <c r="AE325" s="36"/>
      <c r="AT325" s="19" t="s">
        <v>152</v>
      </c>
      <c r="AU325" s="19" t="s">
        <v>80</v>
      </c>
    </row>
    <row r="326" spans="1:65" s="2" customFormat="1" ht="67.2">
      <c r="A326" s="36"/>
      <c r="B326" s="37"/>
      <c r="C326" s="38"/>
      <c r="D326" s="201" t="s">
        <v>154</v>
      </c>
      <c r="E326" s="38"/>
      <c r="F326" s="205" t="s">
        <v>453</v>
      </c>
      <c r="G326" s="38"/>
      <c r="H326" s="38"/>
      <c r="I326" s="110"/>
      <c r="J326" s="38"/>
      <c r="K326" s="38"/>
      <c r="L326" s="41"/>
      <c r="M326" s="203"/>
      <c r="N326" s="204"/>
      <c r="O326" s="66"/>
      <c r="P326" s="66"/>
      <c r="Q326" s="66"/>
      <c r="R326" s="66"/>
      <c r="S326" s="66"/>
      <c r="T326" s="67"/>
      <c r="U326" s="36"/>
      <c r="V326" s="36"/>
      <c r="W326" s="36"/>
      <c r="X326" s="36"/>
      <c r="Y326" s="36"/>
      <c r="Z326" s="36"/>
      <c r="AA326" s="36"/>
      <c r="AB326" s="36"/>
      <c r="AC326" s="36"/>
      <c r="AD326" s="36"/>
      <c r="AE326" s="36"/>
      <c r="AT326" s="19" t="s">
        <v>154</v>
      </c>
      <c r="AU326" s="19" t="s">
        <v>80</v>
      </c>
    </row>
    <row r="327" spans="1:65" s="14" customFormat="1" ht="10.199999999999999">
      <c r="B327" s="217"/>
      <c r="C327" s="218"/>
      <c r="D327" s="201" t="s">
        <v>156</v>
      </c>
      <c r="E327" s="219" t="s">
        <v>19</v>
      </c>
      <c r="F327" s="220" t="s">
        <v>358</v>
      </c>
      <c r="G327" s="218"/>
      <c r="H327" s="219" t="s">
        <v>19</v>
      </c>
      <c r="I327" s="221"/>
      <c r="J327" s="218"/>
      <c r="K327" s="218"/>
      <c r="L327" s="222"/>
      <c r="M327" s="223"/>
      <c r="N327" s="224"/>
      <c r="O327" s="224"/>
      <c r="P327" s="224"/>
      <c r="Q327" s="224"/>
      <c r="R327" s="224"/>
      <c r="S327" s="224"/>
      <c r="T327" s="225"/>
      <c r="AT327" s="226" t="s">
        <v>156</v>
      </c>
      <c r="AU327" s="226" t="s">
        <v>80</v>
      </c>
      <c r="AV327" s="14" t="s">
        <v>26</v>
      </c>
      <c r="AW327" s="14" t="s">
        <v>32</v>
      </c>
      <c r="AX327" s="14" t="s">
        <v>71</v>
      </c>
      <c r="AY327" s="226" t="s">
        <v>144</v>
      </c>
    </row>
    <row r="328" spans="1:65" s="13" customFormat="1" ht="10.199999999999999">
      <c r="B328" s="206"/>
      <c r="C328" s="207"/>
      <c r="D328" s="201" t="s">
        <v>156</v>
      </c>
      <c r="E328" s="208" t="s">
        <v>19</v>
      </c>
      <c r="F328" s="209" t="s">
        <v>454</v>
      </c>
      <c r="G328" s="207"/>
      <c r="H328" s="210">
        <v>0.2</v>
      </c>
      <c r="I328" s="211"/>
      <c r="J328" s="207"/>
      <c r="K328" s="207"/>
      <c r="L328" s="212"/>
      <c r="M328" s="213"/>
      <c r="N328" s="214"/>
      <c r="O328" s="214"/>
      <c r="P328" s="214"/>
      <c r="Q328" s="214"/>
      <c r="R328" s="214"/>
      <c r="S328" s="214"/>
      <c r="T328" s="215"/>
      <c r="AT328" s="216" t="s">
        <v>156</v>
      </c>
      <c r="AU328" s="216" t="s">
        <v>80</v>
      </c>
      <c r="AV328" s="13" t="s">
        <v>80</v>
      </c>
      <c r="AW328" s="13" t="s">
        <v>32</v>
      </c>
      <c r="AX328" s="13" t="s">
        <v>26</v>
      </c>
      <c r="AY328" s="216" t="s">
        <v>144</v>
      </c>
    </row>
    <row r="329" spans="1:65" s="2" customFormat="1" ht="16.5" customHeight="1">
      <c r="A329" s="36"/>
      <c r="B329" s="37"/>
      <c r="C329" s="189" t="s">
        <v>455</v>
      </c>
      <c r="D329" s="189" t="s">
        <v>146</v>
      </c>
      <c r="E329" s="190" t="s">
        <v>456</v>
      </c>
      <c r="F329" s="191" t="s">
        <v>457</v>
      </c>
      <c r="G329" s="192" t="s">
        <v>173</v>
      </c>
      <c r="H329" s="193">
        <v>1.1499999999999999</v>
      </c>
      <c r="I329" s="194"/>
      <c r="J329" s="193">
        <f>ROUND(I329*H329,2)</f>
        <v>0</v>
      </c>
      <c r="K329" s="191" t="s">
        <v>160</v>
      </c>
      <c r="L329" s="41"/>
      <c r="M329" s="195" t="s">
        <v>19</v>
      </c>
      <c r="N329" s="196" t="s">
        <v>42</v>
      </c>
      <c r="O329" s="66"/>
      <c r="P329" s="197">
        <f>O329*H329</f>
        <v>0</v>
      </c>
      <c r="Q329" s="197">
        <v>2.45329</v>
      </c>
      <c r="R329" s="197">
        <f>Q329*H329</f>
        <v>2.8212834999999998</v>
      </c>
      <c r="S329" s="197">
        <v>0</v>
      </c>
      <c r="T329" s="198">
        <f>S329*H329</f>
        <v>0</v>
      </c>
      <c r="U329" s="36"/>
      <c r="V329" s="36"/>
      <c r="W329" s="36"/>
      <c r="X329" s="36"/>
      <c r="Y329" s="36"/>
      <c r="Z329" s="36"/>
      <c r="AA329" s="36"/>
      <c r="AB329" s="36"/>
      <c r="AC329" s="36"/>
      <c r="AD329" s="36"/>
      <c r="AE329" s="36"/>
      <c r="AR329" s="199" t="s">
        <v>150</v>
      </c>
      <c r="AT329" s="199" t="s">
        <v>146</v>
      </c>
      <c r="AU329" s="199" t="s">
        <v>80</v>
      </c>
      <c r="AY329" s="19" t="s">
        <v>144</v>
      </c>
      <c r="BE329" s="200">
        <f>IF(N329="základní",J329,0)</f>
        <v>0</v>
      </c>
      <c r="BF329" s="200">
        <f>IF(N329="snížená",J329,0)</f>
        <v>0</v>
      </c>
      <c r="BG329" s="200">
        <f>IF(N329="zákl. přenesená",J329,0)</f>
        <v>0</v>
      </c>
      <c r="BH329" s="200">
        <f>IF(N329="sníž. přenesená",J329,0)</f>
        <v>0</v>
      </c>
      <c r="BI329" s="200">
        <f>IF(N329="nulová",J329,0)</f>
        <v>0</v>
      </c>
      <c r="BJ329" s="19" t="s">
        <v>26</v>
      </c>
      <c r="BK329" s="200">
        <f>ROUND(I329*H329,2)</f>
        <v>0</v>
      </c>
      <c r="BL329" s="19" t="s">
        <v>150</v>
      </c>
      <c r="BM329" s="199" t="s">
        <v>458</v>
      </c>
    </row>
    <row r="330" spans="1:65" s="2" customFormat="1" ht="10.199999999999999">
      <c r="A330" s="36"/>
      <c r="B330" s="37"/>
      <c r="C330" s="38"/>
      <c r="D330" s="201" t="s">
        <v>152</v>
      </c>
      <c r="E330" s="38"/>
      <c r="F330" s="202" t="s">
        <v>459</v>
      </c>
      <c r="G330" s="38"/>
      <c r="H330" s="38"/>
      <c r="I330" s="110"/>
      <c r="J330" s="38"/>
      <c r="K330" s="38"/>
      <c r="L330" s="41"/>
      <c r="M330" s="203"/>
      <c r="N330" s="204"/>
      <c r="O330" s="66"/>
      <c r="P330" s="66"/>
      <c r="Q330" s="66"/>
      <c r="R330" s="66"/>
      <c r="S330" s="66"/>
      <c r="T330" s="67"/>
      <c r="U330" s="36"/>
      <c r="V330" s="36"/>
      <c r="W330" s="36"/>
      <c r="X330" s="36"/>
      <c r="Y330" s="36"/>
      <c r="Z330" s="36"/>
      <c r="AA330" s="36"/>
      <c r="AB330" s="36"/>
      <c r="AC330" s="36"/>
      <c r="AD330" s="36"/>
      <c r="AE330" s="36"/>
      <c r="AT330" s="19" t="s">
        <v>152</v>
      </c>
      <c r="AU330" s="19" t="s">
        <v>80</v>
      </c>
    </row>
    <row r="331" spans="1:65" s="2" customFormat="1" ht="38.4">
      <c r="A331" s="36"/>
      <c r="B331" s="37"/>
      <c r="C331" s="38"/>
      <c r="D331" s="201" t="s">
        <v>154</v>
      </c>
      <c r="E331" s="38"/>
      <c r="F331" s="205" t="s">
        <v>460</v>
      </c>
      <c r="G331" s="38"/>
      <c r="H331" s="38"/>
      <c r="I331" s="110"/>
      <c r="J331" s="38"/>
      <c r="K331" s="38"/>
      <c r="L331" s="41"/>
      <c r="M331" s="203"/>
      <c r="N331" s="204"/>
      <c r="O331" s="66"/>
      <c r="P331" s="66"/>
      <c r="Q331" s="66"/>
      <c r="R331" s="66"/>
      <c r="S331" s="66"/>
      <c r="T331" s="67"/>
      <c r="U331" s="36"/>
      <c r="V331" s="36"/>
      <c r="W331" s="36"/>
      <c r="X331" s="36"/>
      <c r="Y331" s="36"/>
      <c r="Z331" s="36"/>
      <c r="AA331" s="36"/>
      <c r="AB331" s="36"/>
      <c r="AC331" s="36"/>
      <c r="AD331" s="36"/>
      <c r="AE331" s="36"/>
      <c r="AT331" s="19" t="s">
        <v>154</v>
      </c>
      <c r="AU331" s="19" t="s">
        <v>80</v>
      </c>
    </row>
    <row r="332" spans="1:65" s="14" customFormat="1" ht="10.199999999999999">
      <c r="B332" s="217"/>
      <c r="C332" s="218"/>
      <c r="D332" s="201" t="s">
        <v>156</v>
      </c>
      <c r="E332" s="219" t="s">
        <v>19</v>
      </c>
      <c r="F332" s="220" t="s">
        <v>358</v>
      </c>
      <c r="G332" s="218"/>
      <c r="H332" s="219" t="s">
        <v>19</v>
      </c>
      <c r="I332" s="221"/>
      <c r="J332" s="218"/>
      <c r="K332" s="218"/>
      <c r="L332" s="222"/>
      <c r="M332" s="223"/>
      <c r="N332" s="224"/>
      <c r="O332" s="224"/>
      <c r="P332" s="224"/>
      <c r="Q332" s="224"/>
      <c r="R332" s="224"/>
      <c r="S332" s="224"/>
      <c r="T332" s="225"/>
      <c r="AT332" s="226" t="s">
        <v>156</v>
      </c>
      <c r="AU332" s="226" t="s">
        <v>80</v>
      </c>
      <c r="AV332" s="14" t="s">
        <v>26</v>
      </c>
      <c r="AW332" s="14" t="s">
        <v>32</v>
      </c>
      <c r="AX332" s="14" t="s">
        <v>71</v>
      </c>
      <c r="AY332" s="226" t="s">
        <v>144</v>
      </c>
    </row>
    <row r="333" spans="1:65" s="13" customFormat="1" ht="10.199999999999999">
      <c r="B333" s="206"/>
      <c r="C333" s="207"/>
      <c r="D333" s="201" t="s">
        <v>156</v>
      </c>
      <c r="E333" s="208" t="s">
        <v>19</v>
      </c>
      <c r="F333" s="209" t="s">
        <v>461</v>
      </c>
      <c r="G333" s="207"/>
      <c r="H333" s="210">
        <v>1.1499999999999999</v>
      </c>
      <c r="I333" s="211"/>
      <c r="J333" s="207"/>
      <c r="K333" s="207"/>
      <c r="L333" s="212"/>
      <c r="M333" s="213"/>
      <c r="N333" s="214"/>
      <c r="O333" s="214"/>
      <c r="P333" s="214"/>
      <c r="Q333" s="214"/>
      <c r="R333" s="214"/>
      <c r="S333" s="214"/>
      <c r="T333" s="215"/>
      <c r="AT333" s="216" t="s">
        <v>156</v>
      </c>
      <c r="AU333" s="216" t="s">
        <v>80</v>
      </c>
      <c r="AV333" s="13" t="s">
        <v>80</v>
      </c>
      <c r="AW333" s="13" t="s">
        <v>32</v>
      </c>
      <c r="AX333" s="13" t="s">
        <v>26</v>
      </c>
      <c r="AY333" s="216" t="s">
        <v>144</v>
      </c>
    </row>
    <row r="334" spans="1:65" s="2" customFormat="1" ht="16.5" customHeight="1">
      <c r="A334" s="36"/>
      <c r="B334" s="37"/>
      <c r="C334" s="189" t="s">
        <v>462</v>
      </c>
      <c r="D334" s="189" t="s">
        <v>146</v>
      </c>
      <c r="E334" s="190" t="s">
        <v>463</v>
      </c>
      <c r="F334" s="191" t="s">
        <v>464</v>
      </c>
      <c r="G334" s="192" t="s">
        <v>149</v>
      </c>
      <c r="H334" s="193">
        <v>15.36</v>
      </c>
      <c r="I334" s="194"/>
      <c r="J334" s="193">
        <f>ROUND(I334*H334,2)</f>
        <v>0</v>
      </c>
      <c r="K334" s="191" t="s">
        <v>160</v>
      </c>
      <c r="L334" s="41"/>
      <c r="M334" s="195" t="s">
        <v>19</v>
      </c>
      <c r="N334" s="196" t="s">
        <v>42</v>
      </c>
      <c r="O334" s="66"/>
      <c r="P334" s="197">
        <f>O334*H334</f>
        <v>0</v>
      </c>
      <c r="Q334" s="197">
        <v>2.4399999999999999E-3</v>
      </c>
      <c r="R334" s="197">
        <f>Q334*H334</f>
        <v>3.7478399999999995E-2</v>
      </c>
      <c r="S334" s="197">
        <v>0</v>
      </c>
      <c r="T334" s="198">
        <f>S334*H334</f>
        <v>0</v>
      </c>
      <c r="U334" s="36"/>
      <c r="V334" s="36"/>
      <c r="W334" s="36"/>
      <c r="X334" s="36"/>
      <c r="Y334" s="36"/>
      <c r="Z334" s="36"/>
      <c r="AA334" s="36"/>
      <c r="AB334" s="36"/>
      <c r="AC334" s="36"/>
      <c r="AD334" s="36"/>
      <c r="AE334" s="36"/>
      <c r="AR334" s="199" t="s">
        <v>150</v>
      </c>
      <c r="AT334" s="199" t="s">
        <v>146</v>
      </c>
      <c r="AU334" s="199" t="s">
        <v>80</v>
      </c>
      <c r="AY334" s="19" t="s">
        <v>144</v>
      </c>
      <c r="BE334" s="200">
        <f>IF(N334="základní",J334,0)</f>
        <v>0</v>
      </c>
      <c r="BF334" s="200">
        <f>IF(N334="snížená",J334,0)</f>
        <v>0</v>
      </c>
      <c r="BG334" s="200">
        <f>IF(N334="zákl. přenesená",J334,0)</f>
        <v>0</v>
      </c>
      <c r="BH334" s="200">
        <f>IF(N334="sníž. přenesená",J334,0)</f>
        <v>0</v>
      </c>
      <c r="BI334" s="200">
        <f>IF(N334="nulová",J334,0)</f>
        <v>0</v>
      </c>
      <c r="BJ334" s="19" t="s">
        <v>26</v>
      </c>
      <c r="BK334" s="200">
        <f>ROUND(I334*H334,2)</f>
        <v>0</v>
      </c>
      <c r="BL334" s="19" t="s">
        <v>150</v>
      </c>
      <c r="BM334" s="199" t="s">
        <v>465</v>
      </c>
    </row>
    <row r="335" spans="1:65" s="2" customFormat="1" ht="19.2">
      <c r="A335" s="36"/>
      <c r="B335" s="37"/>
      <c r="C335" s="38"/>
      <c r="D335" s="201" t="s">
        <v>152</v>
      </c>
      <c r="E335" s="38"/>
      <c r="F335" s="202" t="s">
        <v>466</v>
      </c>
      <c r="G335" s="38"/>
      <c r="H335" s="38"/>
      <c r="I335" s="110"/>
      <c r="J335" s="38"/>
      <c r="K335" s="38"/>
      <c r="L335" s="41"/>
      <c r="M335" s="203"/>
      <c r="N335" s="204"/>
      <c r="O335" s="66"/>
      <c r="P335" s="66"/>
      <c r="Q335" s="66"/>
      <c r="R335" s="66"/>
      <c r="S335" s="66"/>
      <c r="T335" s="67"/>
      <c r="U335" s="36"/>
      <c r="V335" s="36"/>
      <c r="W335" s="36"/>
      <c r="X335" s="36"/>
      <c r="Y335" s="36"/>
      <c r="Z335" s="36"/>
      <c r="AA335" s="36"/>
      <c r="AB335" s="36"/>
      <c r="AC335" s="36"/>
      <c r="AD335" s="36"/>
      <c r="AE335" s="36"/>
      <c r="AT335" s="19" t="s">
        <v>152</v>
      </c>
      <c r="AU335" s="19" t="s">
        <v>80</v>
      </c>
    </row>
    <row r="336" spans="1:65" s="2" customFormat="1" ht="67.2">
      <c r="A336" s="36"/>
      <c r="B336" s="37"/>
      <c r="C336" s="38"/>
      <c r="D336" s="201" t="s">
        <v>154</v>
      </c>
      <c r="E336" s="38"/>
      <c r="F336" s="205" t="s">
        <v>467</v>
      </c>
      <c r="G336" s="38"/>
      <c r="H336" s="38"/>
      <c r="I336" s="110"/>
      <c r="J336" s="38"/>
      <c r="K336" s="38"/>
      <c r="L336" s="41"/>
      <c r="M336" s="203"/>
      <c r="N336" s="204"/>
      <c r="O336" s="66"/>
      <c r="P336" s="66"/>
      <c r="Q336" s="66"/>
      <c r="R336" s="66"/>
      <c r="S336" s="66"/>
      <c r="T336" s="67"/>
      <c r="U336" s="36"/>
      <c r="V336" s="36"/>
      <c r="W336" s="36"/>
      <c r="X336" s="36"/>
      <c r="Y336" s="36"/>
      <c r="Z336" s="36"/>
      <c r="AA336" s="36"/>
      <c r="AB336" s="36"/>
      <c r="AC336" s="36"/>
      <c r="AD336" s="36"/>
      <c r="AE336" s="36"/>
      <c r="AT336" s="19" t="s">
        <v>154</v>
      </c>
      <c r="AU336" s="19" t="s">
        <v>80</v>
      </c>
    </row>
    <row r="337" spans="1:65" s="14" customFormat="1" ht="10.199999999999999">
      <c r="B337" s="217"/>
      <c r="C337" s="218"/>
      <c r="D337" s="201" t="s">
        <v>156</v>
      </c>
      <c r="E337" s="219" t="s">
        <v>19</v>
      </c>
      <c r="F337" s="220" t="s">
        <v>358</v>
      </c>
      <c r="G337" s="218"/>
      <c r="H337" s="219" t="s">
        <v>19</v>
      </c>
      <c r="I337" s="221"/>
      <c r="J337" s="218"/>
      <c r="K337" s="218"/>
      <c r="L337" s="222"/>
      <c r="M337" s="223"/>
      <c r="N337" s="224"/>
      <c r="O337" s="224"/>
      <c r="P337" s="224"/>
      <c r="Q337" s="224"/>
      <c r="R337" s="224"/>
      <c r="S337" s="224"/>
      <c r="T337" s="225"/>
      <c r="AT337" s="226" t="s">
        <v>156</v>
      </c>
      <c r="AU337" s="226" t="s">
        <v>80</v>
      </c>
      <c r="AV337" s="14" t="s">
        <v>26</v>
      </c>
      <c r="AW337" s="14" t="s">
        <v>32</v>
      </c>
      <c r="AX337" s="14" t="s">
        <v>71</v>
      </c>
      <c r="AY337" s="226" t="s">
        <v>144</v>
      </c>
    </row>
    <row r="338" spans="1:65" s="13" customFormat="1" ht="10.199999999999999">
      <c r="B338" s="206"/>
      <c r="C338" s="207"/>
      <c r="D338" s="201" t="s">
        <v>156</v>
      </c>
      <c r="E338" s="208" t="s">
        <v>19</v>
      </c>
      <c r="F338" s="209" t="s">
        <v>468</v>
      </c>
      <c r="G338" s="207"/>
      <c r="H338" s="210">
        <v>15.36</v>
      </c>
      <c r="I338" s="211"/>
      <c r="J338" s="207"/>
      <c r="K338" s="207"/>
      <c r="L338" s="212"/>
      <c r="M338" s="213"/>
      <c r="N338" s="214"/>
      <c r="O338" s="214"/>
      <c r="P338" s="214"/>
      <c r="Q338" s="214"/>
      <c r="R338" s="214"/>
      <c r="S338" s="214"/>
      <c r="T338" s="215"/>
      <c r="AT338" s="216" t="s">
        <v>156</v>
      </c>
      <c r="AU338" s="216" t="s">
        <v>80</v>
      </c>
      <c r="AV338" s="13" t="s">
        <v>80</v>
      </c>
      <c r="AW338" s="13" t="s">
        <v>32</v>
      </c>
      <c r="AX338" s="13" t="s">
        <v>26</v>
      </c>
      <c r="AY338" s="216" t="s">
        <v>144</v>
      </c>
    </row>
    <row r="339" spans="1:65" s="2" customFormat="1" ht="16.5" customHeight="1">
      <c r="A339" s="36"/>
      <c r="B339" s="37"/>
      <c r="C339" s="189" t="s">
        <v>469</v>
      </c>
      <c r="D339" s="189" t="s">
        <v>146</v>
      </c>
      <c r="E339" s="190" t="s">
        <v>470</v>
      </c>
      <c r="F339" s="191" t="s">
        <v>471</v>
      </c>
      <c r="G339" s="192" t="s">
        <v>149</v>
      </c>
      <c r="H339" s="193">
        <v>15.36</v>
      </c>
      <c r="I339" s="194"/>
      <c r="J339" s="193">
        <f>ROUND(I339*H339,2)</f>
        <v>0</v>
      </c>
      <c r="K339" s="191" t="s">
        <v>160</v>
      </c>
      <c r="L339" s="41"/>
      <c r="M339" s="195" t="s">
        <v>19</v>
      </c>
      <c r="N339" s="196" t="s">
        <v>42</v>
      </c>
      <c r="O339" s="66"/>
      <c r="P339" s="197">
        <f>O339*H339</f>
        <v>0</v>
      </c>
      <c r="Q339" s="197">
        <v>0</v>
      </c>
      <c r="R339" s="197">
        <f>Q339*H339</f>
        <v>0</v>
      </c>
      <c r="S339" s="197">
        <v>0</v>
      </c>
      <c r="T339" s="198">
        <f>S339*H339</f>
        <v>0</v>
      </c>
      <c r="U339" s="36"/>
      <c r="V339" s="36"/>
      <c r="W339" s="36"/>
      <c r="X339" s="36"/>
      <c r="Y339" s="36"/>
      <c r="Z339" s="36"/>
      <c r="AA339" s="36"/>
      <c r="AB339" s="36"/>
      <c r="AC339" s="36"/>
      <c r="AD339" s="36"/>
      <c r="AE339" s="36"/>
      <c r="AR339" s="199" t="s">
        <v>150</v>
      </c>
      <c r="AT339" s="199" t="s">
        <v>146</v>
      </c>
      <c r="AU339" s="199" t="s">
        <v>80</v>
      </c>
      <c r="AY339" s="19" t="s">
        <v>144</v>
      </c>
      <c r="BE339" s="200">
        <f>IF(N339="základní",J339,0)</f>
        <v>0</v>
      </c>
      <c r="BF339" s="200">
        <f>IF(N339="snížená",J339,0)</f>
        <v>0</v>
      </c>
      <c r="BG339" s="200">
        <f>IF(N339="zákl. přenesená",J339,0)</f>
        <v>0</v>
      </c>
      <c r="BH339" s="200">
        <f>IF(N339="sníž. přenesená",J339,0)</f>
        <v>0</v>
      </c>
      <c r="BI339" s="200">
        <f>IF(N339="nulová",J339,0)</f>
        <v>0</v>
      </c>
      <c r="BJ339" s="19" t="s">
        <v>26</v>
      </c>
      <c r="BK339" s="200">
        <f>ROUND(I339*H339,2)</f>
        <v>0</v>
      </c>
      <c r="BL339" s="19" t="s">
        <v>150</v>
      </c>
      <c r="BM339" s="199" t="s">
        <v>472</v>
      </c>
    </row>
    <row r="340" spans="1:65" s="2" customFormat="1" ht="19.2">
      <c r="A340" s="36"/>
      <c r="B340" s="37"/>
      <c r="C340" s="38"/>
      <c r="D340" s="201" t="s">
        <v>152</v>
      </c>
      <c r="E340" s="38"/>
      <c r="F340" s="202" t="s">
        <v>473</v>
      </c>
      <c r="G340" s="38"/>
      <c r="H340" s="38"/>
      <c r="I340" s="110"/>
      <c r="J340" s="38"/>
      <c r="K340" s="38"/>
      <c r="L340" s="41"/>
      <c r="M340" s="203"/>
      <c r="N340" s="204"/>
      <c r="O340" s="66"/>
      <c r="P340" s="66"/>
      <c r="Q340" s="66"/>
      <c r="R340" s="66"/>
      <c r="S340" s="66"/>
      <c r="T340" s="67"/>
      <c r="U340" s="36"/>
      <c r="V340" s="36"/>
      <c r="W340" s="36"/>
      <c r="X340" s="36"/>
      <c r="Y340" s="36"/>
      <c r="Z340" s="36"/>
      <c r="AA340" s="36"/>
      <c r="AB340" s="36"/>
      <c r="AC340" s="36"/>
      <c r="AD340" s="36"/>
      <c r="AE340" s="36"/>
      <c r="AT340" s="19" t="s">
        <v>152</v>
      </c>
      <c r="AU340" s="19" t="s">
        <v>80</v>
      </c>
    </row>
    <row r="341" spans="1:65" s="2" customFormat="1" ht="67.2">
      <c r="A341" s="36"/>
      <c r="B341" s="37"/>
      <c r="C341" s="38"/>
      <c r="D341" s="201" t="s">
        <v>154</v>
      </c>
      <c r="E341" s="38"/>
      <c r="F341" s="205" t="s">
        <v>467</v>
      </c>
      <c r="G341" s="38"/>
      <c r="H341" s="38"/>
      <c r="I341" s="110"/>
      <c r="J341" s="38"/>
      <c r="K341" s="38"/>
      <c r="L341" s="41"/>
      <c r="M341" s="203"/>
      <c r="N341" s="204"/>
      <c r="O341" s="66"/>
      <c r="P341" s="66"/>
      <c r="Q341" s="66"/>
      <c r="R341" s="66"/>
      <c r="S341" s="66"/>
      <c r="T341" s="67"/>
      <c r="U341" s="36"/>
      <c r="V341" s="36"/>
      <c r="W341" s="36"/>
      <c r="X341" s="36"/>
      <c r="Y341" s="36"/>
      <c r="Z341" s="36"/>
      <c r="AA341" s="36"/>
      <c r="AB341" s="36"/>
      <c r="AC341" s="36"/>
      <c r="AD341" s="36"/>
      <c r="AE341" s="36"/>
      <c r="AT341" s="19" t="s">
        <v>154</v>
      </c>
      <c r="AU341" s="19" t="s">
        <v>80</v>
      </c>
    </row>
    <row r="342" spans="1:65" s="13" customFormat="1" ht="10.199999999999999">
      <c r="B342" s="206"/>
      <c r="C342" s="207"/>
      <c r="D342" s="201" t="s">
        <v>156</v>
      </c>
      <c r="E342" s="208" t="s">
        <v>19</v>
      </c>
      <c r="F342" s="209" t="s">
        <v>474</v>
      </c>
      <c r="G342" s="207"/>
      <c r="H342" s="210">
        <v>15.36</v>
      </c>
      <c r="I342" s="211"/>
      <c r="J342" s="207"/>
      <c r="K342" s="207"/>
      <c r="L342" s="212"/>
      <c r="M342" s="213"/>
      <c r="N342" s="214"/>
      <c r="O342" s="214"/>
      <c r="P342" s="214"/>
      <c r="Q342" s="214"/>
      <c r="R342" s="214"/>
      <c r="S342" s="214"/>
      <c r="T342" s="215"/>
      <c r="AT342" s="216" t="s">
        <v>156</v>
      </c>
      <c r="AU342" s="216" t="s">
        <v>80</v>
      </c>
      <c r="AV342" s="13" t="s">
        <v>80</v>
      </c>
      <c r="AW342" s="13" t="s">
        <v>32</v>
      </c>
      <c r="AX342" s="13" t="s">
        <v>26</v>
      </c>
      <c r="AY342" s="216" t="s">
        <v>144</v>
      </c>
    </row>
    <row r="343" spans="1:65" s="2" customFormat="1" ht="16.5" customHeight="1">
      <c r="A343" s="36"/>
      <c r="B343" s="37"/>
      <c r="C343" s="189" t="s">
        <v>475</v>
      </c>
      <c r="D343" s="189" t="s">
        <v>146</v>
      </c>
      <c r="E343" s="190" t="s">
        <v>476</v>
      </c>
      <c r="F343" s="191" t="s">
        <v>477</v>
      </c>
      <c r="G343" s="192" t="s">
        <v>234</v>
      </c>
      <c r="H343" s="193">
        <v>0.14000000000000001</v>
      </c>
      <c r="I343" s="194"/>
      <c r="J343" s="193">
        <f>ROUND(I343*H343,2)</f>
        <v>0</v>
      </c>
      <c r="K343" s="191" t="s">
        <v>160</v>
      </c>
      <c r="L343" s="41"/>
      <c r="M343" s="195" t="s">
        <v>19</v>
      </c>
      <c r="N343" s="196" t="s">
        <v>42</v>
      </c>
      <c r="O343" s="66"/>
      <c r="P343" s="197">
        <f>O343*H343</f>
        <v>0</v>
      </c>
      <c r="Q343" s="197">
        <v>1.0519700000000001</v>
      </c>
      <c r="R343" s="197">
        <f>Q343*H343</f>
        <v>0.14727580000000001</v>
      </c>
      <c r="S343" s="197">
        <v>0</v>
      </c>
      <c r="T343" s="198">
        <f>S343*H343</f>
        <v>0</v>
      </c>
      <c r="U343" s="36"/>
      <c r="V343" s="36"/>
      <c r="W343" s="36"/>
      <c r="X343" s="36"/>
      <c r="Y343" s="36"/>
      <c r="Z343" s="36"/>
      <c r="AA343" s="36"/>
      <c r="AB343" s="36"/>
      <c r="AC343" s="36"/>
      <c r="AD343" s="36"/>
      <c r="AE343" s="36"/>
      <c r="AR343" s="199" t="s">
        <v>150</v>
      </c>
      <c r="AT343" s="199" t="s">
        <v>146</v>
      </c>
      <c r="AU343" s="199" t="s">
        <v>80</v>
      </c>
      <c r="AY343" s="19" t="s">
        <v>144</v>
      </c>
      <c r="BE343" s="200">
        <f>IF(N343="základní",J343,0)</f>
        <v>0</v>
      </c>
      <c r="BF343" s="200">
        <f>IF(N343="snížená",J343,0)</f>
        <v>0</v>
      </c>
      <c r="BG343" s="200">
        <f>IF(N343="zákl. přenesená",J343,0)</f>
        <v>0</v>
      </c>
      <c r="BH343" s="200">
        <f>IF(N343="sníž. přenesená",J343,0)</f>
        <v>0</v>
      </c>
      <c r="BI343" s="200">
        <f>IF(N343="nulová",J343,0)</f>
        <v>0</v>
      </c>
      <c r="BJ343" s="19" t="s">
        <v>26</v>
      </c>
      <c r="BK343" s="200">
        <f>ROUND(I343*H343,2)</f>
        <v>0</v>
      </c>
      <c r="BL343" s="19" t="s">
        <v>150</v>
      </c>
      <c r="BM343" s="199" t="s">
        <v>478</v>
      </c>
    </row>
    <row r="344" spans="1:65" s="2" customFormat="1" ht="19.2">
      <c r="A344" s="36"/>
      <c r="B344" s="37"/>
      <c r="C344" s="38"/>
      <c r="D344" s="201" t="s">
        <v>152</v>
      </c>
      <c r="E344" s="38"/>
      <c r="F344" s="202" t="s">
        <v>479</v>
      </c>
      <c r="G344" s="38"/>
      <c r="H344" s="38"/>
      <c r="I344" s="110"/>
      <c r="J344" s="38"/>
      <c r="K344" s="38"/>
      <c r="L344" s="41"/>
      <c r="M344" s="203"/>
      <c r="N344" s="204"/>
      <c r="O344" s="66"/>
      <c r="P344" s="66"/>
      <c r="Q344" s="66"/>
      <c r="R344" s="66"/>
      <c r="S344" s="66"/>
      <c r="T344" s="67"/>
      <c r="U344" s="36"/>
      <c r="V344" s="36"/>
      <c r="W344" s="36"/>
      <c r="X344" s="36"/>
      <c r="Y344" s="36"/>
      <c r="Z344" s="36"/>
      <c r="AA344" s="36"/>
      <c r="AB344" s="36"/>
      <c r="AC344" s="36"/>
      <c r="AD344" s="36"/>
      <c r="AE344" s="36"/>
      <c r="AT344" s="19" t="s">
        <v>152</v>
      </c>
      <c r="AU344" s="19" t="s">
        <v>80</v>
      </c>
    </row>
    <row r="345" spans="1:65" s="14" customFormat="1" ht="10.199999999999999">
      <c r="B345" s="217"/>
      <c r="C345" s="218"/>
      <c r="D345" s="201" t="s">
        <v>156</v>
      </c>
      <c r="E345" s="219" t="s">
        <v>19</v>
      </c>
      <c r="F345" s="220" t="s">
        <v>358</v>
      </c>
      <c r="G345" s="218"/>
      <c r="H345" s="219" t="s">
        <v>19</v>
      </c>
      <c r="I345" s="221"/>
      <c r="J345" s="218"/>
      <c r="K345" s="218"/>
      <c r="L345" s="222"/>
      <c r="M345" s="223"/>
      <c r="N345" s="224"/>
      <c r="O345" s="224"/>
      <c r="P345" s="224"/>
      <c r="Q345" s="224"/>
      <c r="R345" s="224"/>
      <c r="S345" s="224"/>
      <c r="T345" s="225"/>
      <c r="AT345" s="226" t="s">
        <v>156</v>
      </c>
      <c r="AU345" s="226" t="s">
        <v>80</v>
      </c>
      <c r="AV345" s="14" t="s">
        <v>26</v>
      </c>
      <c r="AW345" s="14" t="s">
        <v>32</v>
      </c>
      <c r="AX345" s="14" t="s">
        <v>71</v>
      </c>
      <c r="AY345" s="226" t="s">
        <v>144</v>
      </c>
    </row>
    <row r="346" spans="1:65" s="13" customFormat="1" ht="10.199999999999999">
      <c r="B346" s="206"/>
      <c r="C346" s="207"/>
      <c r="D346" s="201" t="s">
        <v>156</v>
      </c>
      <c r="E346" s="208" t="s">
        <v>19</v>
      </c>
      <c r="F346" s="209" t="s">
        <v>480</v>
      </c>
      <c r="G346" s="207"/>
      <c r="H346" s="210">
        <v>0.14000000000000001</v>
      </c>
      <c r="I346" s="211"/>
      <c r="J346" s="207"/>
      <c r="K346" s="207"/>
      <c r="L346" s="212"/>
      <c r="M346" s="213"/>
      <c r="N346" s="214"/>
      <c r="O346" s="214"/>
      <c r="P346" s="214"/>
      <c r="Q346" s="214"/>
      <c r="R346" s="214"/>
      <c r="S346" s="214"/>
      <c r="T346" s="215"/>
      <c r="AT346" s="216" t="s">
        <v>156</v>
      </c>
      <c r="AU346" s="216" t="s">
        <v>80</v>
      </c>
      <c r="AV346" s="13" t="s">
        <v>80</v>
      </c>
      <c r="AW346" s="13" t="s">
        <v>32</v>
      </c>
      <c r="AX346" s="13" t="s">
        <v>26</v>
      </c>
      <c r="AY346" s="216" t="s">
        <v>144</v>
      </c>
    </row>
    <row r="347" spans="1:65" s="2" customFormat="1" ht="16.5" customHeight="1">
      <c r="A347" s="36"/>
      <c r="B347" s="37"/>
      <c r="C347" s="189" t="s">
        <v>481</v>
      </c>
      <c r="D347" s="189" t="s">
        <v>146</v>
      </c>
      <c r="E347" s="190" t="s">
        <v>482</v>
      </c>
      <c r="F347" s="191" t="s">
        <v>483</v>
      </c>
      <c r="G347" s="192" t="s">
        <v>149</v>
      </c>
      <c r="H347" s="193">
        <v>4.4800000000000004</v>
      </c>
      <c r="I347" s="194"/>
      <c r="J347" s="193">
        <f>ROUND(I347*H347,2)</f>
        <v>0</v>
      </c>
      <c r="K347" s="191" t="s">
        <v>160</v>
      </c>
      <c r="L347" s="41"/>
      <c r="M347" s="195" t="s">
        <v>19</v>
      </c>
      <c r="N347" s="196" t="s">
        <v>42</v>
      </c>
      <c r="O347" s="66"/>
      <c r="P347" s="197">
        <f>O347*H347</f>
        <v>0</v>
      </c>
      <c r="Q347" s="197">
        <v>4.2340000000000003E-2</v>
      </c>
      <c r="R347" s="197">
        <f>Q347*H347</f>
        <v>0.18968320000000002</v>
      </c>
      <c r="S347" s="197">
        <v>0</v>
      </c>
      <c r="T347" s="198">
        <f>S347*H347</f>
        <v>0</v>
      </c>
      <c r="U347" s="36"/>
      <c r="V347" s="36"/>
      <c r="W347" s="36"/>
      <c r="X347" s="36"/>
      <c r="Y347" s="36"/>
      <c r="Z347" s="36"/>
      <c r="AA347" s="36"/>
      <c r="AB347" s="36"/>
      <c r="AC347" s="36"/>
      <c r="AD347" s="36"/>
      <c r="AE347" s="36"/>
      <c r="AR347" s="199" t="s">
        <v>150</v>
      </c>
      <c r="AT347" s="199" t="s">
        <v>146</v>
      </c>
      <c r="AU347" s="199" t="s">
        <v>80</v>
      </c>
      <c r="AY347" s="19" t="s">
        <v>144</v>
      </c>
      <c r="BE347" s="200">
        <f>IF(N347="základní",J347,0)</f>
        <v>0</v>
      </c>
      <c r="BF347" s="200">
        <f>IF(N347="snížená",J347,0)</f>
        <v>0</v>
      </c>
      <c r="BG347" s="200">
        <f>IF(N347="zákl. přenesená",J347,0)</f>
        <v>0</v>
      </c>
      <c r="BH347" s="200">
        <f>IF(N347="sníž. přenesená",J347,0)</f>
        <v>0</v>
      </c>
      <c r="BI347" s="200">
        <f>IF(N347="nulová",J347,0)</f>
        <v>0</v>
      </c>
      <c r="BJ347" s="19" t="s">
        <v>26</v>
      </c>
      <c r="BK347" s="200">
        <f>ROUND(I347*H347,2)</f>
        <v>0</v>
      </c>
      <c r="BL347" s="19" t="s">
        <v>150</v>
      </c>
      <c r="BM347" s="199" t="s">
        <v>484</v>
      </c>
    </row>
    <row r="348" spans="1:65" s="2" customFormat="1" ht="10.199999999999999">
      <c r="A348" s="36"/>
      <c r="B348" s="37"/>
      <c r="C348" s="38"/>
      <c r="D348" s="201" t="s">
        <v>152</v>
      </c>
      <c r="E348" s="38"/>
      <c r="F348" s="202" t="s">
        <v>485</v>
      </c>
      <c r="G348" s="38"/>
      <c r="H348" s="38"/>
      <c r="I348" s="110"/>
      <c r="J348" s="38"/>
      <c r="K348" s="38"/>
      <c r="L348" s="41"/>
      <c r="M348" s="203"/>
      <c r="N348" s="204"/>
      <c r="O348" s="66"/>
      <c r="P348" s="66"/>
      <c r="Q348" s="66"/>
      <c r="R348" s="66"/>
      <c r="S348" s="66"/>
      <c r="T348" s="67"/>
      <c r="U348" s="36"/>
      <c r="V348" s="36"/>
      <c r="W348" s="36"/>
      <c r="X348" s="36"/>
      <c r="Y348" s="36"/>
      <c r="Z348" s="36"/>
      <c r="AA348" s="36"/>
      <c r="AB348" s="36"/>
      <c r="AC348" s="36"/>
      <c r="AD348" s="36"/>
      <c r="AE348" s="36"/>
      <c r="AT348" s="19" t="s">
        <v>152</v>
      </c>
      <c r="AU348" s="19" t="s">
        <v>80</v>
      </c>
    </row>
    <row r="349" spans="1:65" s="14" customFormat="1" ht="10.199999999999999">
      <c r="B349" s="217"/>
      <c r="C349" s="218"/>
      <c r="D349" s="201" t="s">
        <v>156</v>
      </c>
      <c r="E349" s="219" t="s">
        <v>19</v>
      </c>
      <c r="F349" s="220" t="s">
        <v>486</v>
      </c>
      <c r="G349" s="218"/>
      <c r="H349" s="219" t="s">
        <v>19</v>
      </c>
      <c r="I349" s="221"/>
      <c r="J349" s="218"/>
      <c r="K349" s="218"/>
      <c r="L349" s="222"/>
      <c r="M349" s="223"/>
      <c r="N349" s="224"/>
      <c r="O349" s="224"/>
      <c r="P349" s="224"/>
      <c r="Q349" s="224"/>
      <c r="R349" s="224"/>
      <c r="S349" s="224"/>
      <c r="T349" s="225"/>
      <c r="AT349" s="226" t="s">
        <v>156</v>
      </c>
      <c r="AU349" s="226" t="s">
        <v>80</v>
      </c>
      <c r="AV349" s="14" t="s">
        <v>26</v>
      </c>
      <c r="AW349" s="14" t="s">
        <v>32</v>
      </c>
      <c r="AX349" s="14" t="s">
        <v>71</v>
      </c>
      <c r="AY349" s="226" t="s">
        <v>144</v>
      </c>
    </row>
    <row r="350" spans="1:65" s="13" customFormat="1" ht="10.199999999999999">
      <c r="B350" s="206"/>
      <c r="C350" s="207"/>
      <c r="D350" s="201" t="s">
        <v>156</v>
      </c>
      <c r="E350" s="208" t="s">
        <v>19</v>
      </c>
      <c r="F350" s="209" t="s">
        <v>487</v>
      </c>
      <c r="G350" s="207"/>
      <c r="H350" s="210">
        <v>4.4800000000000004</v>
      </c>
      <c r="I350" s="211"/>
      <c r="J350" s="207"/>
      <c r="K350" s="207"/>
      <c r="L350" s="212"/>
      <c r="M350" s="213"/>
      <c r="N350" s="214"/>
      <c r="O350" s="214"/>
      <c r="P350" s="214"/>
      <c r="Q350" s="214"/>
      <c r="R350" s="214"/>
      <c r="S350" s="214"/>
      <c r="T350" s="215"/>
      <c r="AT350" s="216" t="s">
        <v>156</v>
      </c>
      <c r="AU350" s="216" t="s">
        <v>80</v>
      </c>
      <c r="AV350" s="13" t="s">
        <v>80</v>
      </c>
      <c r="AW350" s="13" t="s">
        <v>32</v>
      </c>
      <c r="AX350" s="13" t="s">
        <v>26</v>
      </c>
      <c r="AY350" s="216" t="s">
        <v>144</v>
      </c>
    </row>
    <row r="351" spans="1:65" s="2" customFormat="1" ht="16.5" customHeight="1">
      <c r="A351" s="36"/>
      <c r="B351" s="37"/>
      <c r="C351" s="189" t="s">
        <v>488</v>
      </c>
      <c r="D351" s="189" t="s">
        <v>146</v>
      </c>
      <c r="E351" s="190" t="s">
        <v>489</v>
      </c>
      <c r="F351" s="191" t="s">
        <v>490</v>
      </c>
      <c r="G351" s="192" t="s">
        <v>149</v>
      </c>
      <c r="H351" s="193">
        <v>72.84</v>
      </c>
      <c r="I351" s="194"/>
      <c r="J351" s="193">
        <f>ROUND(I351*H351,2)</f>
        <v>0</v>
      </c>
      <c r="K351" s="191" t="s">
        <v>160</v>
      </c>
      <c r="L351" s="41"/>
      <c r="M351" s="195" t="s">
        <v>19</v>
      </c>
      <c r="N351" s="196" t="s">
        <v>42</v>
      </c>
      <c r="O351" s="66"/>
      <c r="P351" s="197">
        <f>O351*H351</f>
        <v>0</v>
      </c>
      <c r="Q351" s="197">
        <v>5.8970000000000002E-2</v>
      </c>
      <c r="R351" s="197">
        <f>Q351*H351</f>
        <v>4.2953748000000003</v>
      </c>
      <c r="S351" s="197">
        <v>0</v>
      </c>
      <c r="T351" s="198">
        <f>S351*H351</f>
        <v>0</v>
      </c>
      <c r="U351" s="36"/>
      <c r="V351" s="36"/>
      <c r="W351" s="36"/>
      <c r="X351" s="36"/>
      <c r="Y351" s="36"/>
      <c r="Z351" s="36"/>
      <c r="AA351" s="36"/>
      <c r="AB351" s="36"/>
      <c r="AC351" s="36"/>
      <c r="AD351" s="36"/>
      <c r="AE351" s="36"/>
      <c r="AR351" s="199" t="s">
        <v>150</v>
      </c>
      <c r="AT351" s="199" t="s">
        <v>146</v>
      </c>
      <c r="AU351" s="199" t="s">
        <v>80</v>
      </c>
      <c r="AY351" s="19" t="s">
        <v>144</v>
      </c>
      <c r="BE351" s="200">
        <f>IF(N351="základní",J351,0)</f>
        <v>0</v>
      </c>
      <c r="BF351" s="200">
        <f>IF(N351="snížená",J351,0)</f>
        <v>0</v>
      </c>
      <c r="BG351" s="200">
        <f>IF(N351="zákl. přenesená",J351,0)</f>
        <v>0</v>
      </c>
      <c r="BH351" s="200">
        <f>IF(N351="sníž. přenesená",J351,0)</f>
        <v>0</v>
      </c>
      <c r="BI351" s="200">
        <f>IF(N351="nulová",J351,0)</f>
        <v>0</v>
      </c>
      <c r="BJ351" s="19" t="s">
        <v>26</v>
      </c>
      <c r="BK351" s="200">
        <f>ROUND(I351*H351,2)</f>
        <v>0</v>
      </c>
      <c r="BL351" s="19" t="s">
        <v>150</v>
      </c>
      <c r="BM351" s="199" t="s">
        <v>491</v>
      </c>
    </row>
    <row r="352" spans="1:65" s="2" customFormat="1" ht="10.199999999999999">
      <c r="A352" s="36"/>
      <c r="B352" s="37"/>
      <c r="C352" s="38"/>
      <c r="D352" s="201" t="s">
        <v>152</v>
      </c>
      <c r="E352" s="38"/>
      <c r="F352" s="202" t="s">
        <v>492</v>
      </c>
      <c r="G352" s="38"/>
      <c r="H352" s="38"/>
      <c r="I352" s="110"/>
      <c r="J352" s="38"/>
      <c r="K352" s="38"/>
      <c r="L352" s="41"/>
      <c r="M352" s="203"/>
      <c r="N352" s="204"/>
      <c r="O352" s="66"/>
      <c r="P352" s="66"/>
      <c r="Q352" s="66"/>
      <c r="R352" s="66"/>
      <c r="S352" s="66"/>
      <c r="T352" s="67"/>
      <c r="U352" s="36"/>
      <c r="V352" s="36"/>
      <c r="W352" s="36"/>
      <c r="X352" s="36"/>
      <c r="Y352" s="36"/>
      <c r="Z352" s="36"/>
      <c r="AA352" s="36"/>
      <c r="AB352" s="36"/>
      <c r="AC352" s="36"/>
      <c r="AD352" s="36"/>
      <c r="AE352" s="36"/>
      <c r="AT352" s="19" t="s">
        <v>152</v>
      </c>
      <c r="AU352" s="19" t="s">
        <v>80</v>
      </c>
    </row>
    <row r="353" spans="1:65" s="13" customFormat="1" ht="10.199999999999999">
      <c r="B353" s="206"/>
      <c r="C353" s="207"/>
      <c r="D353" s="201" t="s">
        <v>156</v>
      </c>
      <c r="E353" s="208" t="s">
        <v>19</v>
      </c>
      <c r="F353" s="209" t="s">
        <v>493</v>
      </c>
      <c r="G353" s="207"/>
      <c r="H353" s="210">
        <v>10.44</v>
      </c>
      <c r="I353" s="211"/>
      <c r="J353" s="207"/>
      <c r="K353" s="207"/>
      <c r="L353" s="212"/>
      <c r="M353" s="213"/>
      <c r="N353" s="214"/>
      <c r="O353" s="214"/>
      <c r="P353" s="214"/>
      <c r="Q353" s="214"/>
      <c r="R353" s="214"/>
      <c r="S353" s="214"/>
      <c r="T353" s="215"/>
      <c r="AT353" s="216" t="s">
        <v>156</v>
      </c>
      <c r="AU353" s="216" t="s">
        <v>80</v>
      </c>
      <c r="AV353" s="13" t="s">
        <v>80</v>
      </c>
      <c r="AW353" s="13" t="s">
        <v>4</v>
      </c>
      <c r="AX353" s="13" t="s">
        <v>71</v>
      </c>
      <c r="AY353" s="216" t="s">
        <v>144</v>
      </c>
    </row>
    <row r="354" spans="1:65" s="13" customFormat="1" ht="20.399999999999999">
      <c r="B354" s="206"/>
      <c r="C354" s="207"/>
      <c r="D354" s="201" t="s">
        <v>156</v>
      </c>
      <c r="E354" s="208" t="s">
        <v>19</v>
      </c>
      <c r="F354" s="209" t="s">
        <v>494</v>
      </c>
      <c r="G354" s="207"/>
      <c r="H354" s="210">
        <v>62.4</v>
      </c>
      <c r="I354" s="211"/>
      <c r="J354" s="207"/>
      <c r="K354" s="207"/>
      <c r="L354" s="212"/>
      <c r="M354" s="213"/>
      <c r="N354" s="214"/>
      <c r="O354" s="214"/>
      <c r="P354" s="214"/>
      <c r="Q354" s="214"/>
      <c r="R354" s="214"/>
      <c r="S354" s="214"/>
      <c r="T354" s="215"/>
      <c r="AT354" s="216" t="s">
        <v>156</v>
      </c>
      <c r="AU354" s="216" t="s">
        <v>80</v>
      </c>
      <c r="AV354" s="13" t="s">
        <v>80</v>
      </c>
      <c r="AW354" s="13" t="s">
        <v>32</v>
      </c>
      <c r="AX354" s="13" t="s">
        <v>71</v>
      </c>
      <c r="AY354" s="216" t="s">
        <v>144</v>
      </c>
    </row>
    <row r="355" spans="1:65" s="16" customFormat="1" ht="10.199999999999999">
      <c r="B355" s="247"/>
      <c r="C355" s="248"/>
      <c r="D355" s="201" t="s">
        <v>156</v>
      </c>
      <c r="E355" s="249" t="s">
        <v>19</v>
      </c>
      <c r="F355" s="250" t="s">
        <v>495</v>
      </c>
      <c r="G355" s="248"/>
      <c r="H355" s="251">
        <v>72.84</v>
      </c>
      <c r="I355" s="252"/>
      <c r="J355" s="248"/>
      <c r="K355" s="248"/>
      <c r="L355" s="253"/>
      <c r="M355" s="254"/>
      <c r="N355" s="255"/>
      <c r="O355" s="255"/>
      <c r="P355" s="255"/>
      <c r="Q355" s="255"/>
      <c r="R355" s="255"/>
      <c r="S355" s="255"/>
      <c r="T355" s="256"/>
      <c r="AT355" s="257" t="s">
        <v>156</v>
      </c>
      <c r="AU355" s="257" t="s">
        <v>80</v>
      </c>
      <c r="AV355" s="16" t="s">
        <v>165</v>
      </c>
      <c r="AW355" s="16" t="s">
        <v>32</v>
      </c>
      <c r="AX355" s="16" t="s">
        <v>26</v>
      </c>
      <c r="AY355" s="257" t="s">
        <v>144</v>
      </c>
    </row>
    <row r="356" spans="1:65" s="2" customFormat="1" ht="16.5" customHeight="1">
      <c r="A356" s="36"/>
      <c r="B356" s="37"/>
      <c r="C356" s="189" t="s">
        <v>496</v>
      </c>
      <c r="D356" s="189" t="s">
        <v>146</v>
      </c>
      <c r="E356" s="190" t="s">
        <v>497</v>
      </c>
      <c r="F356" s="191" t="s">
        <v>498</v>
      </c>
      <c r="G356" s="192" t="s">
        <v>149</v>
      </c>
      <c r="H356" s="193">
        <v>27.99</v>
      </c>
      <c r="I356" s="194"/>
      <c r="J356" s="193">
        <f>ROUND(I356*H356,2)</f>
        <v>0</v>
      </c>
      <c r="K356" s="191" t="s">
        <v>160</v>
      </c>
      <c r="L356" s="41"/>
      <c r="M356" s="195" t="s">
        <v>19</v>
      </c>
      <c r="N356" s="196" t="s">
        <v>42</v>
      </c>
      <c r="O356" s="66"/>
      <c r="P356" s="197">
        <f>O356*H356</f>
        <v>0</v>
      </c>
      <c r="Q356" s="197">
        <v>7.571E-2</v>
      </c>
      <c r="R356" s="197">
        <f>Q356*H356</f>
        <v>2.1191228999999998</v>
      </c>
      <c r="S356" s="197">
        <v>0</v>
      </c>
      <c r="T356" s="198">
        <f>S356*H356</f>
        <v>0</v>
      </c>
      <c r="U356" s="36"/>
      <c r="V356" s="36"/>
      <c r="W356" s="36"/>
      <c r="X356" s="36"/>
      <c r="Y356" s="36"/>
      <c r="Z356" s="36"/>
      <c r="AA356" s="36"/>
      <c r="AB356" s="36"/>
      <c r="AC356" s="36"/>
      <c r="AD356" s="36"/>
      <c r="AE356" s="36"/>
      <c r="AR356" s="199" t="s">
        <v>150</v>
      </c>
      <c r="AT356" s="199" t="s">
        <v>146</v>
      </c>
      <c r="AU356" s="199" t="s">
        <v>80</v>
      </c>
      <c r="AY356" s="19" t="s">
        <v>144</v>
      </c>
      <c r="BE356" s="200">
        <f>IF(N356="základní",J356,0)</f>
        <v>0</v>
      </c>
      <c r="BF356" s="200">
        <f>IF(N356="snížená",J356,0)</f>
        <v>0</v>
      </c>
      <c r="BG356" s="200">
        <f>IF(N356="zákl. přenesená",J356,0)</f>
        <v>0</v>
      </c>
      <c r="BH356" s="200">
        <f>IF(N356="sníž. přenesená",J356,0)</f>
        <v>0</v>
      </c>
      <c r="BI356" s="200">
        <f>IF(N356="nulová",J356,0)</f>
        <v>0</v>
      </c>
      <c r="BJ356" s="19" t="s">
        <v>26</v>
      </c>
      <c r="BK356" s="200">
        <f>ROUND(I356*H356,2)</f>
        <v>0</v>
      </c>
      <c r="BL356" s="19" t="s">
        <v>150</v>
      </c>
      <c r="BM356" s="199" t="s">
        <v>499</v>
      </c>
    </row>
    <row r="357" spans="1:65" s="2" customFormat="1" ht="10.199999999999999">
      <c r="A357" s="36"/>
      <c r="B357" s="37"/>
      <c r="C357" s="38"/>
      <c r="D357" s="201" t="s">
        <v>152</v>
      </c>
      <c r="E357" s="38"/>
      <c r="F357" s="202" t="s">
        <v>500</v>
      </c>
      <c r="G357" s="38"/>
      <c r="H357" s="38"/>
      <c r="I357" s="110"/>
      <c r="J357" s="38"/>
      <c r="K357" s="38"/>
      <c r="L357" s="41"/>
      <c r="M357" s="203"/>
      <c r="N357" s="204"/>
      <c r="O357" s="66"/>
      <c r="P357" s="66"/>
      <c r="Q357" s="66"/>
      <c r="R357" s="66"/>
      <c r="S357" s="66"/>
      <c r="T357" s="67"/>
      <c r="U357" s="36"/>
      <c r="V357" s="36"/>
      <c r="W357" s="36"/>
      <c r="X357" s="36"/>
      <c r="Y357" s="36"/>
      <c r="Z357" s="36"/>
      <c r="AA357" s="36"/>
      <c r="AB357" s="36"/>
      <c r="AC357" s="36"/>
      <c r="AD357" s="36"/>
      <c r="AE357" s="36"/>
      <c r="AT357" s="19" t="s">
        <v>152</v>
      </c>
      <c r="AU357" s="19" t="s">
        <v>80</v>
      </c>
    </row>
    <row r="358" spans="1:65" s="14" customFormat="1" ht="10.199999999999999">
      <c r="B358" s="217"/>
      <c r="C358" s="218"/>
      <c r="D358" s="201" t="s">
        <v>156</v>
      </c>
      <c r="E358" s="219" t="s">
        <v>19</v>
      </c>
      <c r="F358" s="220" t="s">
        <v>358</v>
      </c>
      <c r="G358" s="218"/>
      <c r="H358" s="219" t="s">
        <v>19</v>
      </c>
      <c r="I358" s="221"/>
      <c r="J358" s="218"/>
      <c r="K358" s="218"/>
      <c r="L358" s="222"/>
      <c r="M358" s="223"/>
      <c r="N358" s="224"/>
      <c r="O358" s="224"/>
      <c r="P358" s="224"/>
      <c r="Q358" s="224"/>
      <c r="R358" s="224"/>
      <c r="S358" s="224"/>
      <c r="T358" s="225"/>
      <c r="AT358" s="226" t="s">
        <v>156</v>
      </c>
      <c r="AU358" s="226" t="s">
        <v>80</v>
      </c>
      <c r="AV358" s="14" t="s">
        <v>26</v>
      </c>
      <c r="AW358" s="14" t="s">
        <v>32</v>
      </c>
      <c r="AX358" s="14" t="s">
        <v>71</v>
      </c>
      <c r="AY358" s="226" t="s">
        <v>144</v>
      </c>
    </row>
    <row r="359" spans="1:65" s="13" customFormat="1" ht="10.199999999999999">
      <c r="B359" s="206"/>
      <c r="C359" s="207"/>
      <c r="D359" s="201" t="s">
        <v>156</v>
      </c>
      <c r="E359" s="208" t="s">
        <v>19</v>
      </c>
      <c r="F359" s="209" t="s">
        <v>501</v>
      </c>
      <c r="G359" s="207"/>
      <c r="H359" s="210">
        <v>6.4</v>
      </c>
      <c r="I359" s="211"/>
      <c r="J359" s="207"/>
      <c r="K359" s="207"/>
      <c r="L359" s="212"/>
      <c r="M359" s="213"/>
      <c r="N359" s="214"/>
      <c r="O359" s="214"/>
      <c r="P359" s="214"/>
      <c r="Q359" s="214"/>
      <c r="R359" s="214"/>
      <c r="S359" s="214"/>
      <c r="T359" s="215"/>
      <c r="AT359" s="216" t="s">
        <v>156</v>
      </c>
      <c r="AU359" s="216" t="s">
        <v>80</v>
      </c>
      <c r="AV359" s="13" t="s">
        <v>80</v>
      </c>
      <c r="AW359" s="13" t="s">
        <v>32</v>
      </c>
      <c r="AX359" s="13" t="s">
        <v>71</v>
      </c>
      <c r="AY359" s="216" t="s">
        <v>144</v>
      </c>
    </row>
    <row r="360" spans="1:65" s="13" customFormat="1" ht="10.199999999999999">
      <c r="B360" s="206"/>
      <c r="C360" s="207"/>
      <c r="D360" s="201" t="s">
        <v>156</v>
      </c>
      <c r="E360" s="208" t="s">
        <v>19</v>
      </c>
      <c r="F360" s="209" t="s">
        <v>502</v>
      </c>
      <c r="G360" s="207"/>
      <c r="H360" s="210">
        <v>7.31</v>
      </c>
      <c r="I360" s="211"/>
      <c r="J360" s="207"/>
      <c r="K360" s="207"/>
      <c r="L360" s="212"/>
      <c r="M360" s="213"/>
      <c r="N360" s="214"/>
      <c r="O360" s="214"/>
      <c r="P360" s="214"/>
      <c r="Q360" s="214"/>
      <c r="R360" s="214"/>
      <c r="S360" s="214"/>
      <c r="T360" s="215"/>
      <c r="AT360" s="216" t="s">
        <v>156</v>
      </c>
      <c r="AU360" s="216" t="s">
        <v>80</v>
      </c>
      <c r="AV360" s="13" t="s">
        <v>80</v>
      </c>
      <c r="AW360" s="13" t="s">
        <v>32</v>
      </c>
      <c r="AX360" s="13" t="s">
        <v>71</v>
      </c>
      <c r="AY360" s="216" t="s">
        <v>144</v>
      </c>
    </row>
    <row r="361" spans="1:65" s="13" customFormat="1" ht="10.199999999999999">
      <c r="B361" s="206"/>
      <c r="C361" s="207"/>
      <c r="D361" s="201" t="s">
        <v>156</v>
      </c>
      <c r="E361" s="208" t="s">
        <v>19</v>
      </c>
      <c r="F361" s="209" t="s">
        <v>503</v>
      </c>
      <c r="G361" s="207"/>
      <c r="H361" s="210">
        <v>14.28</v>
      </c>
      <c r="I361" s="211"/>
      <c r="J361" s="207"/>
      <c r="K361" s="207"/>
      <c r="L361" s="212"/>
      <c r="M361" s="213"/>
      <c r="N361" s="214"/>
      <c r="O361" s="214"/>
      <c r="P361" s="214"/>
      <c r="Q361" s="214"/>
      <c r="R361" s="214"/>
      <c r="S361" s="214"/>
      <c r="T361" s="215"/>
      <c r="AT361" s="216" t="s">
        <v>156</v>
      </c>
      <c r="AU361" s="216" t="s">
        <v>80</v>
      </c>
      <c r="AV361" s="13" t="s">
        <v>80</v>
      </c>
      <c r="AW361" s="13" t="s">
        <v>32</v>
      </c>
      <c r="AX361" s="13" t="s">
        <v>71</v>
      </c>
      <c r="AY361" s="216" t="s">
        <v>144</v>
      </c>
    </row>
    <row r="362" spans="1:65" s="15" customFormat="1" ht="10.199999999999999">
      <c r="B362" s="227"/>
      <c r="C362" s="228"/>
      <c r="D362" s="201" t="s">
        <v>156</v>
      </c>
      <c r="E362" s="229" t="s">
        <v>19</v>
      </c>
      <c r="F362" s="230" t="s">
        <v>191</v>
      </c>
      <c r="G362" s="228"/>
      <c r="H362" s="231">
        <v>27.99</v>
      </c>
      <c r="I362" s="232"/>
      <c r="J362" s="228"/>
      <c r="K362" s="228"/>
      <c r="L362" s="233"/>
      <c r="M362" s="234"/>
      <c r="N362" s="235"/>
      <c r="O362" s="235"/>
      <c r="P362" s="235"/>
      <c r="Q362" s="235"/>
      <c r="R362" s="235"/>
      <c r="S362" s="235"/>
      <c r="T362" s="236"/>
      <c r="AT362" s="237" t="s">
        <v>156</v>
      </c>
      <c r="AU362" s="237" t="s">
        <v>80</v>
      </c>
      <c r="AV362" s="15" t="s">
        <v>150</v>
      </c>
      <c r="AW362" s="15" t="s">
        <v>32</v>
      </c>
      <c r="AX362" s="15" t="s">
        <v>26</v>
      </c>
      <c r="AY362" s="237" t="s">
        <v>144</v>
      </c>
    </row>
    <row r="363" spans="1:65" s="2" customFormat="1" ht="16.5" customHeight="1">
      <c r="A363" s="36"/>
      <c r="B363" s="37"/>
      <c r="C363" s="189" t="s">
        <v>504</v>
      </c>
      <c r="D363" s="189" t="s">
        <v>146</v>
      </c>
      <c r="E363" s="190" t="s">
        <v>505</v>
      </c>
      <c r="F363" s="191" t="s">
        <v>506</v>
      </c>
      <c r="G363" s="192" t="s">
        <v>429</v>
      </c>
      <c r="H363" s="193">
        <v>25.62</v>
      </c>
      <c r="I363" s="194"/>
      <c r="J363" s="193">
        <f>ROUND(I363*H363,2)</f>
        <v>0</v>
      </c>
      <c r="K363" s="191" t="s">
        <v>160</v>
      </c>
      <c r="L363" s="41"/>
      <c r="M363" s="195" t="s">
        <v>19</v>
      </c>
      <c r="N363" s="196" t="s">
        <v>42</v>
      </c>
      <c r="O363" s="66"/>
      <c r="P363" s="197">
        <f>O363*H363</f>
        <v>0</v>
      </c>
      <c r="Q363" s="197">
        <v>8.0000000000000007E-5</v>
      </c>
      <c r="R363" s="197">
        <f>Q363*H363</f>
        <v>2.0496000000000004E-3</v>
      </c>
      <c r="S363" s="197">
        <v>0</v>
      </c>
      <c r="T363" s="198">
        <f>S363*H363</f>
        <v>0</v>
      </c>
      <c r="U363" s="36"/>
      <c r="V363" s="36"/>
      <c r="W363" s="36"/>
      <c r="X363" s="36"/>
      <c r="Y363" s="36"/>
      <c r="Z363" s="36"/>
      <c r="AA363" s="36"/>
      <c r="AB363" s="36"/>
      <c r="AC363" s="36"/>
      <c r="AD363" s="36"/>
      <c r="AE363" s="36"/>
      <c r="AR363" s="199" t="s">
        <v>150</v>
      </c>
      <c r="AT363" s="199" t="s">
        <v>146</v>
      </c>
      <c r="AU363" s="199" t="s">
        <v>80</v>
      </c>
      <c r="AY363" s="19" t="s">
        <v>144</v>
      </c>
      <c r="BE363" s="200">
        <f>IF(N363="základní",J363,0)</f>
        <v>0</v>
      </c>
      <c r="BF363" s="200">
        <f>IF(N363="snížená",J363,0)</f>
        <v>0</v>
      </c>
      <c r="BG363" s="200">
        <f>IF(N363="zákl. přenesená",J363,0)</f>
        <v>0</v>
      </c>
      <c r="BH363" s="200">
        <f>IF(N363="sníž. přenesená",J363,0)</f>
        <v>0</v>
      </c>
      <c r="BI363" s="200">
        <f>IF(N363="nulová",J363,0)</f>
        <v>0</v>
      </c>
      <c r="BJ363" s="19" t="s">
        <v>26</v>
      </c>
      <c r="BK363" s="200">
        <f>ROUND(I363*H363,2)</f>
        <v>0</v>
      </c>
      <c r="BL363" s="19" t="s">
        <v>150</v>
      </c>
      <c r="BM363" s="199" t="s">
        <v>507</v>
      </c>
    </row>
    <row r="364" spans="1:65" s="2" customFormat="1" ht="10.199999999999999">
      <c r="A364" s="36"/>
      <c r="B364" s="37"/>
      <c r="C364" s="38"/>
      <c r="D364" s="201" t="s">
        <v>152</v>
      </c>
      <c r="E364" s="38"/>
      <c r="F364" s="202" t="s">
        <v>508</v>
      </c>
      <c r="G364" s="38"/>
      <c r="H364" s="38"/>
      <c r="I364" s="110"/>
      <c r="J364" s="38"/>
      <c r="K364" s="38"/>
      <c r="L364" s="41"/>
      <c r="M364" s="203"/>
      <c r="N364" s="204"/>
      <c r="O364" s="66"/>
      <c r="P364" s="66"/>
      <c r="Q364" s="66"/>
      <c r="R364" s="66"/>
      <c r="S364" s="66"/>
      <c r="T364" s="67"/>
      <c r="U364" s="36"/>
      <c r="V364" s="36"/>
      <c r="W364" s="36"/>
      <c r="X364" s="36"/>
      <c r="Y364" s="36"/>
      <c r="Z364" s="36"/>
      <c r="AA364" s="36"/>
      <c r="AB364" s="36"/>
      <c r="AC364" s="36"/>
      <c r="AD364" s="36"/>
      <c r="AE364" s="36"/>
      <c r="AT364" s="19" t="s">
        <v>152</v>
      </c>
      <c r="AU364" s="19" t="s">
        <v>80</v>
      </c>
    </row>
    <row r="365" spans="1:65" s="2" customFormat="1" ht="67.2">
      <c r="A365" s="36"/>
      <c r="B365" s="37"/>
      <c r="C365" s="38"/>
      <c r="D365" s="201" t="s">
        <v>154</v>
      </c>
      <c r="E365" s="38"/>
      <c r="F365" s="205" t="s">
        <v>509</v>
      </c>
      <c r="G365" s="38"/>
      <c r="H365" s="38"/>
      <c r="I365" s="110"/>
      <c r="J365" s="38"/>
      <c r="K365" s="38"/>
      <c r="L365" s="41"/>
      <c r="M365" s="203"/>
      <c r="N365" s="204"/>
      <c r="O365" s="66"/>
      <c r="P365" s="66"/>
      <c r="Q365" s="66"/>
      <c r="R365" s="66"/>
      <c r="S365" s="66"/>
      <c r="T365" s="67"/>
      <c r="U365" s="36"/>
      <c r="V365" s="36"/>
      <c r="W365" s="36"/>
      <c r="X365" s="36"/>
      <c r="Y365" s="36"/>
      <c r="Z365" s="36"/>
      <c r="AA365" s="36"/>
      <c r="AB365" s="36"/>
      <c r="AC365" s="36"/>
      <c r="AD365" s="36"/>
      <c r="AE365" s="36"/>
      <c r="AT365" s="19" t="s">
        <v>154</v>
      </c>
      <c r="AU365" s="19" t="s">
        <v>80</v>
      </c>
    </row>
    <row r="366" spans="1:65" s="13" customFormat="1" ht="10.199999999999999">
      <c r="B366" s="206"/>
      <c r="C366" s="207"/>
      <c r="D366" s="201" t="s">
        <v>156</v>
      </c>
      <c r="E366" s="208" t="s">
        <v>19</v>
      </c>
      <c r="F366" s="209" t="s">
        <v>510</v>
      </c>
      <c r="G366" s="207"/>
      <c r="H366" s="210">
        <v>2.9</v>
      </c>
      <c r="I366" s="211"/>
      <c r="J366" s="207"/>
      <c r="K366" s="207"/>
      <c r="L366" s="212"/>
      <c r="M366" s="213"/>
      <c r="N366" s="214"/>
      <c r="O366" s="214"/>
      <c r="P366" s="214"/>
      <c r="Q366" s="214"/>
      <c r="R366" s="214"/>
      <c r="S366" s="214"/>
      <c r="T366" s="215"/>
      <c r="AT366" s="216" t="s">
        <v>156</v>
      </c>
      <c r="AU366" s="216" t="s">
        <v>80</v>
      </c>
      <c r="AV366" s="13" t="s">
        <v>80</v>
      </c>
      <c r="AW366" s="13" t="s">
        <v>32</v>
      </c>
      <c r="AX366" s="13" t="s">
        <v>71</v>
      </c>
      <c r="AY366" s="216" t="s">
        <v>144</v>
      </c>
    </row>
    <row r="367" spans="1:65" s="13" customFormat="1" ht="10.199999999999999">
      <c r="B367" s="206"/>
      <c r="C367" s="207"/>
      <c r="D367" s="201" t="s">
        <v>156</v>
      </c>
      <c r="E367" s="208" t="s">
        <v>19</v>
      </c>
      <c r="F367" s="209" t="s">
        <v>511</v>
      </c>
      <c r="G367" s="207"/>
      <c r="H367" s="210">
        <v>22.72</v>
      </c>
      <c r="I367" s="211"/>
      <c r="J367" s="207"/>
      <c r="K367" s="207"/>
      <c r="L367" s="212"/>
      <c r="M367" s="213"/>
      <c r="N367" s="214"/>
      <c r="O367" s="214"/>
      <c r="P367" s="214"/>
      <c r="Q367" s="214"/>
      <c r="R367" s="214"/>
      <c r="S367" s="214"/>
      <c r="T367" s="215"/>
      <c r="AT367" s="216" t="s">
        <v>156</v>
      </c>
      <c r="AU367" s="216" t="s">
        <v>80</v>
      </c>
      <c r="AV367" s="13" t="s">
        <v>80</v>
      </c>
      <c r="AW367" s="13" t="s">
        <v>32</v>
      </c>
      <c r="AX367" s="13" t="s">
        <v>71</v>
      </c>
      <c r="AY367" s="216" t="s">
        <v>144</v>
      </c>
    </row>
    <row r="368" spans="1:65" s="16" customFormat="1" ht="10.199999999999999">
      <c r="B368" s="247"/>
      <c r="C368" s="248"/>
      <c r="D368" s="201" t="s">
        <v>156</v>
      </c>
      <c r="E368" s="249" t="s">
        <v>19</v>
      </c>
      <c r="F368" s="250" t="s">
        <v>495</v>
      </c>
      <c r="G368" s="248"/>
      <c r="H368" s="251">
        <v>25.62</v>
      </c>
      <c r="I368" s="252"/>
      <c r="J368" s="248"/>
      <c r="K368" s="248"/>
      <c r="L368" s="253"/>
      <c r="M368" s="254"/>
      <c r="N368" s="255"/>
      <c r="O368" s="255"/>
      <c r="P368" s="255"/>
      <c r="Q368" s="255"/>
      <c r="R368" s="255"/>
      <c r="S368" s="255"/>
      <c r="T368" s="256"/>
      <c r="AT368" s="257" t="s">
        <v>156</v>
      </c>
      <c r="AU368" s="257" t="s">
        <v>80</v>
      </c>
      <c r="AV368" s="16" t="s">
        <v>165</v>
      </c>
      <c r="AW368" s="16" t="s">
        <v>32</v>
      </c>
      <c r="AX368" s="16" t="s">
        <v>26</v>
      </c>
      <c r="AY368" s="257" t="s">
        <v>144</v>
      </c>
    </row>
    <row r="369" spans="1:65" s="2" customFormat="1" ht="16.5" customHeight="1">
      <c r="A369" s="36"/>
      <c r="B369" s="37"/>
      <c r="C369" s="189" t="s">
        <v>512</v>
      </c>
      <c r="D369" s="189" t="s">
        <v>146</v>
      </c>
      <c r="E369" s="190" t="s">
        <v>513</v>
      </c>
      <c r="F369" s="191" t="s">
        <v>514</v>
      </c>
      <c r="G369" s="192" t="s">
        <v>429</v>
      </c>
      <c r="H369" s="193">
        <v>6.6</v>
      </c>
      <c r="I369" s="194"/>
      <c r="J369" s="193">
        <f>ROUND(I369*H369,2)</f>
        <v>0</v>
      </c>
      <c r="K369" s="191" t="s">
        <v>160</v>
      </c>
      <c r="L369" s="41"/>
      <c r="M369" s="195" t="s">
        <v>19</v>
      </c>
      <c r="N369" s="196" t="s">
        <v>42</v>
      </c>
      <c r="O369" s="66"/>
      <c r="P369" s="197">
        <f>O369*H369</f>
        <v>0</v>
      </c>
      <c r="Q369" s="197">
        <v>1.2E-4</v>
      </c>
      <c r="R369" s="197">
        <f>Q369*H369</f>
        <v>7.9199999999999995E-4</v>
      </c>
      <c r="S369" s="197">
        <v>0</v>
      </c>
      <c r="T369" s="198">
        <f>S369*H369</f>
        <v>0</v>
      </c>
      <c r="U369" s="36"/>
      <c r="V369" s="36"/>
      <c r="W369" s="36"/>
      <c r="X369" s="36"/>
      <c r="Y369" s="36"/>
      <c r="Z369" s="36"/>
      <c r="AA369" s="36"/>
      <c r="AB369" s="36"/>
      <c r="AC369" s="36"/>
      <c r="AD369" s="36"/>
      <c r="AE369" s="36"/>
      <c r="AR369" s="199" t="s">
        <v>150</v>
      </c>
      <c r="AT369" s="199" t="s">
        <v>146</v>
      </c>
      <c r="AU369" s="199" t="s">
        <v>80</v>
      </c>
      <c r="AY369" s="19" t="s">
        <v>144</v>
      </c>
      <c r="BE369" s="200">
        <f>IF(N369="základní",J369,0)</f>
        <v>0</v>
      </c>
      <c r="BF369" s="200">
        <f>IF(N369="snížená",J369,0)</f>
        <v>0</v>
      </c>
      <c r="BG369" s="200">
        <f>IF(N369="zákl. přenesená",J369,0)</f>
        <v>0</v>
      </c>
      <c r="BH369" s="200">
        <f>IF(N369="sníž. přenesená",J369,0)</f>
        <v>0</v>
      </c>
      <c r="BI369" s="200">
        <f>IF(N369="nulová",J369,0)</f>
        <v>0</v>
      </c>
      <c r="BJ369" s="19" t="s">
        <v>26</v>
      </c>
      <c r="BK369" s="200">
        <f>ROUND(I369*H369,2)</f>
        <v>0</v>
      </c>
      <c r="BL369" s="19" t="s">
        <v>150</v>
      </c>
      <c r="BM369" s="199" t="s">
        <v>515</v>
      </c>
    </row>
    <row r="370" spans="1:65" s="2" customFormat="1" ht="10.199999999999999">
      <c r="A370" s="36"/>
      <c r="B370" s="37"/>
      <c r="C370" s="38"/>
      <c r="D370" s="201" t="s">
        <v>152</v>
      </c>
      <c r="E370" s="38"/>
      <c r="F370" s="202" t="s">
        <v>516</v>
      </c>
      <c r="G370" s="38"/>
      <c r="H370" s="38"/>
      <c r="I370" s="110"/>
      <c r="J370" s="38"/>
      <c r="K370" s="38"/>
      <c r="L370" s="41"/>
      <c r="M370" s="203"/>
      <c r="N370" s="204"/>
      <c r="O370" s="66"/>
      <c r="P370" s="66"/>
      <c r="Q370" s="66"/>
      <c r="R370" s="66"/>
      <c r="S370" s="66"/>
      <c r="T370" s="67"/>
      <c r="U370" s="36"/>
      <c r="V370" s="36"/>
      <c r="W370" s="36"/>
      <c r="X370" s="36"/>
      <c r="Y370" s="36"/>
      <c r="Z370" s="36"/>
      <c r="AA370" s="36"/>
      <c r="AB370" s="36"/>
      <c r="AC370" s="36"/>
      <c r="AD370" s="36"/>
      <c r="AE370" s="36"/>
      <c r="AT370" s="19" t="s">
        <v>152</v>
      </c>
      <c r="AU370" s="19" t="s">
        <v>80</v>
      </c>
    </row>
    <row r="371" spans="1:65" s="2" customFormat="1" ht="67.2">
      <c r="A371" s="36"/>
      <c r="B371" s="37"/>
      <c r="C371" s="38"/>
      <c r="D371" s="201" t="s">
        <v>154</v>
      </c>
      <c r="E371" s="38"/>
      <c r="F371" s="205" t="s">
        <v>509</v>
      </c>
      <c r="G371" s="38"/>
      <c r="H371" s="38"/>
      <c r="I371" s="110"/>
      <c r="J371" s="38"/>
      <c r="K371" s="38"/>
      <c r="L371" s="41"/>
      <c r="M371" s="203"/>
      <c r="N371" s="204"/>
      <c r="O371" s="66"/>
      <c r="P371" s="66"/>
      <c r="Q371" s="66"/>
      <c r="R371" s="66"/>
      <c r="S371" s="66"/>
      <c r="T371" s="67"/>
      <c r="U371" s="36"/>
      <c r="V371" s="36"/>
      <c r="W371" s="36"/>
      <c r="X371" s="36"/>
      <c r="Y371" s="36"/>
      <c r="Z371" s="36"/>
      <c r="AA371" s="36"/>
      <c r="AB371" s="36"/>
      <c r="AC371" s="36"/>
      <c r="AD371" s="36"/>
      <c r="AE371" s="36"/>
      <c r="AT371" s="19" t="s">
        <v>154</v>
      </c>
      <c r="AU371" s="19" t="s">
        <v>80</v>
      </c>
    </row>
    <row r="372" spans="1:65" s="14" customFormat="1" ht="10.199999999999999">
      <c r="B372" s="217"/>
      <c r="C372" s="218"/>
      <c r="D372" s="201" t="s">
        <v>156</v>
      </c>
      <c r="E372" s="219" t="s">
        <v>19</v>
      </c>
      <c r="F372" s="220" t="s">
        <v>358</v>
      </c>
      <c r="G372" s="218"/>
      <c r="H372" s="219" t="s">
        <v>19</v>
      </c>
      <c r="I372" s="221"/>
      <c r="J372" s="218"/>
      <c r="K372" s="218"/>
      <c r="L372" s="222"/>
      <c r="M372" s="223"/>
      <c r="N372" s="224"/>
      <c r="O372" s="224"/>
      <c r="P372" s="224"/>
      <c r="Q372" s="224"/>
      <c r="R372" s="224"/>
      <c r="S372" s="224"/>
      <c r="T372" s="225"/>
      <c r="AT372" s="226" t="s">
        <v>156</v>
      </c>
      <c r="AU372" s="226" t="s">
        <v>80</v>
      </c>
      <c r="AV372" s="14" t="s">
        <v>26</v>
      </c>
      <c r="AW372" s="14" t="s">
        <v>32</v>
      </c>
      <c r="AX372" s="14" t="s">
        <v>71</v>
      </c>
      <c r="AY372" s="226" t="s">
        <v>144</v>
      </c>
    </row>
    <row r="373" spans="1:65" s="13" customFormat="1" ht="10.199999999999999">
      <c r="B373" s="206"/>
      <c r="C373" s="207"/>
      <c r="D373" s="201" t="s">
        <v>156</v>
      </c>
      <c r="E373" s="208" t="s">
        <v>19</v>
      </c>
      <c r="F373" s="209" t="s">
        <v>517</v>
      </c>
      <c r="G373" s="207"/>
      <c r="H373" s="210">
        <v>6.6</v>
      </c>
      <c r="I373" s="211"/>
      <c r="J373" s="207"/>
      <c r="K373" s="207"/>
      <c r="L373" s="212"/>
      <c r="M373" s="213"/>
      <c r="N373" s="214"/>
      <c r="O373" s="214"/>
      <c r="P373" s="214"/>
      <c r="Q373" s="214"/>
      <c r="R373" s="214"/>
      <c r="S373" s="214"/>
      <c r="T373" s="215"/>
      <c r="AT373" s="216" t="s">
        <v>156</v>
      </c>
      <c r="AU373" s="216" t="s">
        <v>80</v>
      </c>
      <c r="AV373" s="13" t="s">
        <v>80</v>
      </c>
      <c r="AW373" s="13" t="s">
        <v>32</v>
      </c>
      <c r="AX373" s="13" t="s">
        <v>26</v>
      </c>
      <c r="AY373" s="216" t="s">
        <v>144</v>
      </c>
    </row>
    <row r="374" spans="1:65" s="2" customFormat="1" ht="16.5" customHeight="1">
      <c r="A374" s="36"/>
      <c r="B374" s="37"/>
      <c r="C374" s="189" t="s">
        <v>518</v>
      </c>
      <c r="D374" s="189" t="s">
        <v>146</v>
      </c>
      <c r="E374" s="190" t="s">
        <v>519</v>
      </c>
      <c r="F374" s="191" t="s">
        <v>520</v>
      </c>
      <c r="G374" s="192" t="s">
        <v>429</v>
      </c>
      <c r="H374" s="193">
        <v>44</v>
      </c>
      <c r="I374" s="194"/>
      <c r="J374" s="193">
        <f>ROUND(I374*H374,2)</f>
        <v>0</v>
      </c>
      <c r="K374" s="191" t="s">
        <v>160</v>
      </c>
      <c r="L374" s="41"/>
      <c r="M374" s="195" t="s">
        <v>19</v>
      </c>
      <c r="N374" s="196" t="s">
        <v>42</v>
      </c>
      <c r="O374" s="66"/>
      <c r="P374" s="197">
        <f>O374*H374</f>
        <v>0</v>
      </c>
      <c r="Q374" s="197">
        <v>1.2999999999999999E-4</v>
      </c>
      <c r="R374" s="197">
        <f>Q374*H374</f>
        <v>5.7199999999999994E-3</v>
      </c>
      <c r="S374" s="197">
        <v>0</v>
      </c>
      <c r="T374" s="198">
        <f>S374*H374</f>
        <v>0</v>
      </c>
      <c r="U374" s="36"/>
      <c r="V374" s="36"/>
      <c r="W374" s="36"/>
      <c r="X374" s="36"/>
      <c r="Y374" s="36"/>
      <c r="Z374" s="36"/>
      <c r="AA374" s="36"/>
      <c r="AB374" s="36"/>
      <c r="AC374" s="36"/>
      <c r="AD374" s="36"/>
      <c r="AE374" s="36"/>
      <c r="AR374" s="199" t="s">
        <v>150</v>
      </c>
      <c r="AT374" s="199" t="s">
        <v>146</v>
      </c>
      <c r="AU374" s="199" t="s">
        <v>80</v>
      </c>
      <c r="AY374" s="19" t="s">
        <v>144</v>
      </c>
      <c r="BE374" s="200">
        <f>IF(N374="základní",J374,0)</f>
        <v>0</v>
      </c>
      <c r="BF374" s="200">
        <f>IF(N374="snížená",J374,0)</f>
        <v>0</v>
      </c>
      <c r="BG374" s="200">
        <f>IF(N374="zákl. přenesená",J374,0)</f>
        <v>0</v>
      </c>
      <c r="BH374" s="200">
        <f>IF(N374="sníž. přenesená",J374,0)</f>
        <v>0</v>
      </c>
      <c r="BI374" s="200">
        <f>IF(N374="nulová",J374,0)</f>
        <v>0</v>
      </c>
      <c r="BJ374" s="19" t="s">
        <v>26</v>
      </c>
      <c r="BK374" s="200">
        <f>ROUND(I374*H374,2)</f>
        <v>0</v>
      </c>
      <c r="BL374" s="19" t="s">
        <v>150</v>
      </c>
      <c r="BM374" s="199" t="s">
        <v>521</v>
      </c>
    </row>
    <row r="375" spans="1:65" s="2" customFormat="1" ht="10.199999999999999">
      <c r="A375" s="36"/>
      <c r="B375" s="37"/>
      <c r="C375" s="38"/>
      <c r="D375" s="201" t="s">
        <v>152</v>
      </c>
      <c r="E375" s="38"/>
      <c r="F375" s="202" t="s">
        <v>522</v>
      </c>
      <c r="G375" s="38"/>
      <c r="H375" s="38"/>
      <c r="I375" s="110"/>
      <c r="J375" s="38"/>
      <c r="K375" s="38"/>
      <c r="L375" s="41"/>
      <c r="M375" s="203"/>
      <c r="N375" s="204"/>
      <c r="O375" s="66"/>
      <c r="P375" s="66"/>
      <c r="Q375" s="66"/>
      <c r="R375" s="66"/>
      <c r="S375" s="66"/>
      <c r="T375" s="67"/>
      <c r="U375" s="36"/>
      <c r="V375" s="36"/>
      <c r="W375" s="36"/>
      <c r="X375" s="36"/>
      <c r="Y375" s="36"/>
      <c r="Z375" s="36"/>
      <c r="AA375" s="36"/>
      <c r="AB375" s="36"/>
      <c r="AC375" s="36"/>
      <c r="AD375" s="36"/>
      <c r="AE375" s="36"/>
      <c r="AT375" s="19" t="s">
        <v>152</v>
      </c>
      <c r="AU375" s="19" t="s">
        <v>80</v>
      </c>
    </row>
    <row r="376" spans="1:65" s="2" customFormat="1" ht="67.2">
      <c r="A376" s="36"/>
      <c r="B376" s="37"/>
      <c r="C376" s="38"/>
      <c r="D376" s="201" t="s">
        <v>154</v>
      </c>
      <c r="E376" s="38"/>
      <c r="F376" s="205" t="s">
        <v>509</v>
      </c>
      <c r="G376" s="38"/>
      <c r="H376" s="38"/>
      <c r="I376" s="110"/>
      <c r="J376" s="38"/>
      <c r="K376" s="38"/>
      <c r="L376" s="41"/>
      <c r="M376" s="203"/>
      <c r="N376" s="204"/>
      <c r="O376" s="66"/>
      <c r="P376" s="66"/>
      <c r="Q376" s="66"/>
      <c r="R376" s="66"/>
      <c r="S376" s="66"/>
      <c r="T376" s="67"/>
      <c r="U376" s="36"/>
      <c r="V376" s="36"/>
      <c r="W376" s="36"/>
      <c r="X376" s="36"/>
      <c r="Y376" s="36"/>
      <c r="Z376" s="36"/>
      <c r="AA376" s="36"/>
      <c r="AB376" s="36"/>
      <c r="AC376" s="36"/>
      <c r="AD376" s="36"/>
      <c r="AE376" s="36"/>
      <c r="AT376" s="19" t="s">
        <v>154</v>
      </c>
      <c r="AU376" s="19" t="s">
        <v>80</v>
      </c>
    </row>
    <row r="377" spans="1:65" s="14" customFormat="1" ht="10.199999999999999">
      <c r="B377" s="217"/>
      <c r="C377" s="218"/>
      <c r="D377" s="201" t="s">
        <v>156</v>
      </c>
      <c r="E377" s="219" t="s">
        <v>19</v>
      </c>
      <c r="F377" s="220" t="s">
        <v>523</v>
      </c>
      <c r="G377" s="218"/>
      <c r="H377" s="219" t="s">
        <v>19</v>
      </c>
      <c r="I377" s="221"/>
      <c r="J377" s="218"/>
      <c r="K377" s="218"/>
      <c r="L377" s="222"/>
      <c r="M377" s="223"/>
      <c r="N377" s="224"/>
      <c r="O377" s="224"/>
      <c r="P377" s="224"/>
      <c r="Q377" s="224"/>
      <c r="R377" s="224"/>
      <c r="S377" s="224"/>
      <c r="T377" s="225"/>
      <c r="AT377" s="226" t="s">
        <v>156</v>
      </c>
      <c r="AU377" s="226" t="s">
        <v>80</v>
      </c>
      <c r="AV377" s="14" t="s">
        <v>26</v>
      </c>
      <c r="AW377" s="14" t="s">
        <v>32</v>
      </c>
      <c r="AX377" s="14" t="s">
        <v>71</v>
      </c>
      <c r="AY377" s="226" t="s">
        <v>144</v>
      </c>
    </row>
    <row r="378" spans="1:65" s="13" customFormat="1" ht="10.199999999999999">
      <c r="B378" s="206"/>
      <c r="C378" s="207"/>
      <c r="D378" s="201" t="s">
        <v>156</v>
      </c>
      <c r="E378" s="208" t="s">
        <v>19</v>
      </c>
      <c r="F378" s="209" t="s">
        <v>524</v>
      </c>
      <c r="G378" s="207"/>
      <c r="H378" s="210">
        <v>44</v>
      </c>
      <c r="I378" s="211"/>
      <c r="J378" s="207"/>
      <c r="K378" s="207"/>
      <c r="L378" s="212"/>
      <c r="M378" s="213"/>
      <c r="N378" s="214"/>
      <c r="O378" s="214"/>
      <c r="P378" s="214"/>
      <c r="Q378" s="214"/>
      <c r="R378" s="214"/>
      <c r="S378" s="214"/>
      <c r="T378" s="215"/>
      <c r="AT378" s="216" t="s">
        <v>156</v>
      </c>
      <c r="AU378" s="216" t="s">
        <v>80</v>
      </c>
      <c r="AV378" s="13" t="s">
        <v>80</v>
      </c>
      <c r="AW378" s="13" t="s">
        <v>32</v>
      </c>
      <c r="AX378" s="13" t="s">
        <v>26</v>
      </c>
      <c r="AY378" s="216" t="s">
        <v>144</v>
      </c>
    </row>
    <row r="379" spans="1:65" s="2" customFormat="1" ht="16.5" customHeight="1">
      <c r="A379" s="36"/>
      <c r="B379" s="37"/>
      <c r="C379" s="189" t="s">
        <v>525</v>
      </c>
      <c r="D379" s="189" t="s">
        <v>146</v>
      </c>
      <c r="E379" s="190" t="s">
        <v>526</v>
      </c>
      <c r="F379" s="191" t="s">
        <v>527</v>
      </c>
      <c r="G379" s="192" t="s">
        <v>149</v>
      </c>
      <c r="H379" s="193">
        <v>0.19</v>
      </c>
      <c r="I379" s="194"/>
      <c r="J379" s="193">
        <f>ROUND(I379*H379,2)</f>
        <v>0</v>
      </c>
      <c r="K379" s="191" t="s">
        <v>160</v>
      </c>
      <c r="L379" s="41"/>
      <c r="M379" s="195" t="s">
        <v>19</v>
      </c>
      <c r="N379" s="196" t="s">
        <v>42</v>
      </c>
      <c r="O379" s="66"/>
      <c r="P379" s="197">
        <f>O379*H379</f>
        <v>0</v>
      </c>
      <c r="Q379" s="197">
        <v>0.17818000000000001</v>
      </c>
      <c r="R379" s="197">
        <f>Q379*H379</f>
        <v>3.3854200000000001E-2</v>
      </c>
      <c r="S379" s="197">
        <v>0</v>
      </c>
      <c r="T379" s="198">
        <f>S379*H379</f>
        <v>0</v>
      </c>
      <c r="U379" s="36"/>
      <c r="V379" s="36"/>
      <c r="W379" s="36"/>
      <c r="X379" s="36"/>
      <c r="Y379" s="36"/>
      <c r="Z379" s="36"/>
      <c r="AA379" s="36"/>
      <c r="AB379" s="36"/>
      <c r="AC379" s="36"/>
      <c r="AD379" s="36"/>
      <c r="AE379" s="36"/>
      <c r="AR379" s="199" t="s">
        <v>150</v>
      </c>
      <c r="AT379" s="199" t="s">
        <v>146</v>
      </c>
      <c r="AU379" s="199" t="s">
        <v>80</v>
      </c>
      <c r="AY379" s="19" t="s">
        <v>144</v>
      </c>
      <c r="BE379" s="200">
        <f>IF(N379="základní",J379,0)</f>
        <v>0</v>
      </c>
      <c r="BF379" s="200">
        <f>IF(N379="snížená",J379,0)</f>
        <v>0</v>
      </c>
      <c r="BG379" s="200">
        <f>IF(N379="zákl. přenesená",J379,0)</f>
        <v>0</v>
      </c>
      <c r="BH379" s="200">
        <f>IF(N379="sníž. přenesená",J379,0)</f>
        <v>0</v>
      </c>
      <c r="BI379" s="200">
        <f>IF(N379="nulová",J379,0)</f>
        <v>0</v>
      </c>
      <c r="BJ379" s="19" t="s">
        <v>26</v>
      </c>
      <c r="BK379" s="200">
        <f>ROUND(I379*H379,2)</f>
        <v>0</v>
      </c>
      <c r="BL379" s="19" t="s">
        <v>150</v>
      </c>
      <c r="BM379" s="199" t="s">
        <v>528</v>
      </c>
    </row>
    <row r="380" spans="1:65" s="2" customFormat="1" ht="10.199999999999999">
      <c r="A380" s="36"/>
      <c r="B380" s="37"/>
      <c r="C380" s="38"/>
      <c r="D380" s="201" t="s">
        <v>152</v>
      </c>
      <c r="E380" s="38"/>
      <c r="F380" s="202" t="s">
        <v>529</v>
      </c>
      <c r="G380" s="38"/>
      <c r="H380" s="38"/>
      <c r="I380" s="110"/>
      <c r="J380" s="38"/>
      <c r="K380" s="38"/>
      <c r="L380" s="41"/>
      <c r="M380" s="203"/>
      <c r="N380" s="204"/>
      <c r="O380" s="66"/>
      <c r="P380" s="66"/>
      <c r="Q380" s="66"/>
      <c r="R380" s="66"/>
      <c r="S380" s="66"/>
      <c r="T380" s="67"/>
      <c r="U380" s="36"/>
      <c r="V380" s="36"/>
      <c r="W380" s="36"/>
      <c r="X380" s="36"/>
      <c r="Y380" s="36"/>
      <c r="Z380" s="36"/>
      <c r="AA380" s="36"/>
      <c r="AB380" s="36"/>
      <c r="AC380" s="36"/>
      <c r="AD380" s="36"/>
      <c r="AE380" s="36"/>
      <c r="AT380" s="19" t="s">
        <v>152</v>
      </c>
      <c r="AU380" s="19" t="s">
        <v>80</v>
      </c>
    </row>
    <row r="381" spans="1:65" s="14" customFormat="1" ht="10.199999999999999">
      <c r="B381" s="217"/>
      <c r="C381" s="218"/>
      <c r="D381" s="201" t="s">
        <v>156</v>
      </c>
      <c r="E381" s="219" t="s">
        <v>19</v>
      </c>
      <c r="F381" s="220" t="s">
        <v>358</v>
      </c>
      <c r="G381" s="218"/>
      <c r="H381" s="219" t="s">
        <v>19</v>
      </c>
      <c r="I381" s="221"/>
      <c r="J381" s="218"/>
      <c r="K381" s="218"/>
      <c r="L381" s="222"/>
      <c r="M381" s="223"/>
      <c r="N381" s="224"/>
      <c r="O381" s="224"/>
      <c r="P381" s="224"/>
      <c r="Q381" s="224"/>
      <c r="R381" s="224"/>
      <c r="S381" s="224"/>
      <c r="T381" s="225"/>
      <c r="AT381" s="226" t="s">
        <v>156</v>
      </c>
      <c r="AU381" s="226" t="s">
        <v>80</v>
      </c>
      <c r="AV381" s="14" t="s">
        <v>26</v>
      </c>
      <c r="AW381" s="14" t="s">
        <v>32</v>
      </c>
      <c r="AX381" s="14" t="s">
        <v>71</v>
      </c>
      <c r="AY381" s="226" t="s">
        <v>144</v>
      </c>
    </row>
    <row r="382" spans="1:65" s="13" customFormat="1" ht="10.199999999999999">
      <c r="B382" s="206"/>
      <c r="C382" s="207"/>
      <c r="D382" s="201" t="s">
        <v>156</v>
      </c>
      <c r="E382" s="208" t="s">
        <v>19</v>
      </c>
      <c r="F382" s="209" t="s">
        <v>530</v>
      </c>
      <c r="G382" s="207"/>
      <c r="H382" s="210">
        <v>0.19</v>
      </c>
      <c r="I382" s="211"/>
      <c r="J382" s="207"/>
      <c r="K382" s="207"/>
      <c r="L382" s="212"/>
      <c r="M382" s="213"/>
      <c r="N382" s="214"/>
      <c r="O382" s="214"/>
      <c r="P382" s="214"/>
      <c r="Q382" s="214"/>
      <c r="R382" s="214"/>
      <c r="S382" s="214"/>
      <c r="T382" s="215"/>
      <c r="AT382" s="216" t="s">
        <v>156</v>
      </c>
      <c r="AU382" s="216" t="s">
        <v>80</v>
      </c>
      <c r="AV382" s="13" t="s">
        <v>80</v>
      </c>
      <c r="AW382" s="13" t="s">
        <v>32</v>
      </c>
      <c r="AX382" s="13" t="s">
        <v>26</v>
      </c>
      <c r="AY382" s="216" t="s">
        <v>144</v>
      </c>
    </row>
    <row r="383" spans="1:65" s="2" customFormat="1" ht="16.5" customHeight="1">
      <c r="A383" s="36"/>
      <c r="B383" s="37"/>
      <c r="C383" s="189" t="s">
        <v>531</v>
      </c>
      <c r="D383" s="189" t="s">
        <v>146</v>
      </c>
      <c r="E383" s="190" t="s">
        <v>532</v>
      </c>
      <c r="F383" s="191" t="s">
        <v>533</v>
      </c>
      <c r="G383" s="192" t="s">
        <v>429</v>
      </c>
      <c r="H383" s="193">
        <v>8.89</v>
      </c>
      <c r="I383" s="194"/>
      <c r="J383" s="193">
        <f>ROUND(I383*H383,2)</f>
        <v>0</v>
      </c>
      <c r="K383" s="191" t="s">
        <v>160</v>
      </c>
      <c r="L383" s="41"/>
      <c r="M383" s="195" t="s">
        <v>19</v>
      </c>
      <c r="N383" s="196" t="s">
        <v>42</v>
      </c>
      <c r="O383" s="66"/>
      <c r="P383" s="197">
        <f>O383*H383</f>
        <v>0</v>
      </c>
      <c r="Q383" s="197">
        <v>0</v>
      </c>
      <c r="R383" s="197">
        <f>Q383*H383</f>
        <v>0</v>
      </c>
      <c r="S383" s="197">
        <v>0</v>
      </c>
      <c r="T383" s="198">
        <f>S383*H383</f>
        <v>0</v>
      </c>
      <c r="U383" s="36"/>
      <c r="V383" s="36"/>
      <c r="W383" s="36"/>
      <c r="X383" s="36"/>
      <c r="Y383" s="36"/>
      <c r="Z383" s="36"/>
      <c r="AA383" s="36"/>
      <c r="AB383" s="36"/>
      <c r="AC383" s="36"/>
      <c r="AD383" s="36"/>
      <c r="AE383" s="36"/>
      <c r="AR383" s="199" t="s">
        <v>150</v>
      </c>
      <c r="AT383" s="199" t="s">
        <v>146</v>
      </c>
      <c r="AU383" s="199" t="s">
        <v>80</v>
      </c>
      <c r="AY383" s="19" t="s">
        <v>144</v>
      </c>
      <c r="BE383" s="200">
        <f>IF(N383="základní",J383,0)</f>
        <v>0</v>
      </c>
      <c r="BF383" s="200">
        <f>IF(N383="snížená",J383,0)</f>
        <v>0</v>
      </c>
      <c r="BG383" s="200">
        <f>IF(N383="zákl. přenesená",J383,0)</f>
        <v>0</v>
      </c>
      <c r="BH383" s="200">
        <f>IF(N383="sníž. přenesená",J383,0)</f>
        <v>0</v>
      </c>
      <c r="BI383" s="200">
        <f>IF(N383="nulová",J383,0)</f>
        <v>0</v>
      </c>
      <c r="BJ383" s="19" t="s">
        <v>26</v>
      </c>
      <c r="BK383" s="200">
        <f>ROUND(I383*H383,2)</f>
        <v>0</v>
      </c>
      <c r="BL383" s="19" t="s">
        <v>150</v>
      </c>
      <c r="BM383" s="199" t="s">
        <v>534</v>
      </c>
    </row>
    <row r="384" spans="1:65" s="2" customFormat="1" ht="10.199999999999999">
      <c r="A384" s="36"/>
      <c r="B384" s="37"/>
      <c r="C384" s="38"/>
      <c r="D384" s="201" t="s">
        <v>152</v>
      </c>
      <c r="E384" s="38"/>
      <c r="F384" s="202" t="s">
        <v>535</v>
      </c>
      <c r="G384" s="38"/>
      <c r="H384" s="38"/>
      <c r="I384" s="110"/>
      <c r="J384" s="38"/>
      <c r="K384" s="38"/>
      <c r="L384" s="41"/>
      <c r="M384" s="203"/>
      <c r="N384" s="204"/>
      <c r="O384" s="66"/>
      <c r="P384" s="66"/>
      <c r="Q384" s="66"/>
      <c r="R384" s="66"/>
      <c r="S384" s="66"/>
      <c r="T384" s="67"/>
      <c r="U384" s="36"/>
      <c r="V384" s="36"/>
      <c r="W384" s="36"/>
      <c r="X384" s="36"/>
      <c r="Y384" s="36"/>
      <c r="Z384" s="36"/>
      <c r="AA384" s="36"/>
      <c r="AB384" s="36"/>
      <c r="AC384" s="36"/>
      <c r="AD384" s="36"/>
      <c r="AE384" s="36"/>
      <c r="AT384" s="19" t="s">
        <v>152</v>
      </c>
      <c r="AU384" s="19" t="s">
        <v>80</v>
      </c>
    </row>
    <row r="385" spans="1:65" s="2" customFormat="1" ht="28.8">
      <c r="A385" s="36"/>
      <c r="B385" s="37"/>
      <c r="C385" s="38"/>
      <c r="D385" s="201" t="s">
        <v>154</v>
      </c>
      <c r="E385" s="38"/>
      <c r="F385" s="205" t="s">
        <v>536</v>
      </c>
      <c r="G385" s="38"/>
      <c r="H385" s="38"/>
      <c r="I385" s="110"/>
      <c r="J385" s="38"/>
      <c r="K385" s="38"/>
      <c r="L385" s="41"/>
      <c r="M385" s="203"/>
      <c r="N385" s="204"/>
      <c r="O385" s="66"/>
      <c r="P385" s="66"/>
      <c r="Q385" s="66"/>
      <c r="R385" s="66"/>
      <c r="S385" s="66"/>
      <c r="T385" s="67"/>
      <c r="U385" s="36"/>
      <c r="V385" s="36"/>
      <c r="W385" s="36"/>
      <c r="X385" s="36"/>
      <c r="Y385" s="36"/>
      <c r="Z385" s="36"/>
      <c r="AA385" s="36"/>
      <c r="AB385" s="36"/>
      <c r="AC385" s="36"/>
      <c r="AD385" s="36"/>
      <c r="AE385" s="36"/>
      <c r="AT385" s="19" t="s">
        <v>154</v>
      </c>
      <c r="AU385" s="19" t="s">
        <v>80</v>
      </c>
    </row>
    <row r="386" spans="1:65" s="13" customFormat="1" ht="10.199999999999999">
      <c r="B386" s="206"/>
      <c r="C386" s="207"/>
      <c r="D386" s="201" t="s">
        <v>156</v>
      </c>
      <c r="E386" s="208" t="s">
        <v>19</v>
      </c>
      <c r="F386" s="209" t="s">
        <v>537</v>
      </c>
      <c r="G386" s="207"/>
      <c r="H386" s="210">
        <v>8.89</v>
      </c>
      <c r="I386" s="211"/>
      <c r="J386" s="207"/>
      <c r="K386" s="207"/>
      <c r="L386" s="212"/>
      <c r="M386" s="213"/>
      <c r="N386" s="214"/>
      <c r="O386" s="214"/>
      <c r="P386" s="214"/>
      <c r="Q386" s="214"/>
      <c r="R386" s="214"/>
      <c r="S386" s="214"/>
      <c r="T386" s="215"/>
      <c r="AT386" s="216" t="s">
        <v>156</v>
      </c>
      <c r="AU386" s="216" t="s">
        <v>80</v>
      </c>
      <c r="AV386" s="13" t="s">
        <v>80</v>
      </c>
      <c r="AW386" s="13" t="s">
        <v>32</v>
      </c>
      <c r="AX386" s="13" t="s">
        <v>26</v>
      </c>
      <c r="AY386" s="216" t="s">
        <v>144</v>
      </c>
    </row>
    <row r="387" spans="1:65" s="2" customFormat="1" ht="16.5" customHeight="1">
      <c r="A387" s="36"/>
      <c r="B387" s="37"/>
      <c r="C387" s="189" t="s">
        <v>538</v>
      </c>
      <c r="D387" s="189" t="s">
        <v>146</v>
      </c>
      <c r="E387" s="190" t="s">
        <v>539</v>
      </c>
      <c r="F387" s="191" t="s">
        <v>19</v>
      </c>
      <c r="G387" s="192" t="s">
        <v>429</v>
      </c>
      <c r="H387" s="193">
        <v>8.89</v>
      </c>
      <c r="I387" s="194"/>
      <c r="J387" s="193">
        <f>ROUND(I387*H387,2)</f>
        <v>0</v>
      </c>
      <c r="K387" s="191" t="s">
        <v>19</v>
      </c>
      <c r="L387" s="41"/>
      <c r="M387" s="195" t="s">
        <v>19</v>
      </c>
      <c r="N387" s="196" t="s">
        <v>42</v>
      </c>
      <c r="O387" s="66"/>
      <c r="P387" s="197">
        <f>O387*H387</f>
        <v>0</v>
      </c>
      <c r="Q387" s="197">
        <v>0</v>
      </c>
      <c r="R387" s="197">
        <f>Q387*H387</f>
        <v>0</v>
      </c>
      <c r="S387" s="197">
        <v>0</v>
      </c>
      <c r="T387" s="198">
        <f>S387*H387</f>
        <v>0</v>
      </c>
      <c r="U387" s="36"/>
      <c r="V387" s="36"/>
      <c r="W387" s="36"/>
      <c r="X387" s="36"/>
      <c r="Y387" s="36"/>
      <c r="Z387" s="36"/>
      <c r="AA387" s="36"/>
      <c r="AB387" s="36"/>
      <c r="AC387" s="36"/>
      <c r="AD387" s="36"/>
      <c r="AE387" s="36"/>
      <c r="AR387" s="199" t="s">
        <v>150</v>
      </c>
      <c r="AT387" s="199" t="s">
        <v>146</v>
      </c>
      <c r="AU387" s="199" t="s">
        <v>80</v>
      </c>
      <c r="AY387" s="19" t="s">
        <v>144</v>
      </c>
      <c r="BE387" s="200">
        <f>IF(N387="základní",J387,0)</f>
        <v>0</v>
      </c>
      <c r="BF387" s="200">
        <f>IF(N387="snížená",J387,0)</f>
        <v>0</v>
      </c>
      <c r="BG387" s="200">
        <f>IF(N387="zákl. přenesená",J387,0)</f>
        <v>0</v>
      </c>
      <c r="BH387" s="200">
        <f>IF(N387="sníž. přenesená",J387,0)</f>
        <v>0</v>
      </c>
      <c r="BI387" s="200">
        <f>IF(N387="nulová",J387,0)</f>
        <v>0</v>
      </c>
      <c r="BJ387" s="19" t="s">
        <v>26</v>
      </c>
      <c r="BK387" s="200">
        <f>ROUND(I387*H387,2)</f>
        <v>0</v>
      </c>
      <c r="BL387" s="19" t="s">
        <v>150</v>
      </c>
      <c r="BM387" s="199" t="s">
        <v>540</v>
      </c>
    </row>
    <row r="388" spans="1:65" s="2" customFormat="1" ht="10.199999999999999">
      <c r="A388" s="36"/>
      <c r="B388" s="37"/>
      <c r="C388" s="38"/>
      <c r="D388" s="201" t="s">
        <v>152</v>
      </c>
      <c r="E388" s="38"/>
      <c r="F388" s="202" t="s">
        <v>541</v>
      </c>
      <c r="G388" s="38"/>
      <c r="H388" s="38"/>
      <c r="I388" s="110"/>
      <c r="J388" s="38"/>
      <c r="K388" s="38"/>
      <c r="L388" s="41"/>
      <c r="M388" s="203"/>
      <c r="N388" s="204"/>
      <c r="O388" s="66"/>
      <c r="P388" s="66"/>
      <c r="Q388" s="66"/>
      <c r="R388" s="66"/>
      <c r="S388" s="66"/>
      <c r="T388" s="67"/>
      <c r="U388" s="36"/>
      <c r="V388" s="36"/>
      <c r="W388" s="36"/>
      <c r="X388" s="36"/>
      <c r="Y388" s="36"/>
      <c r="Z388" s="36"/>
      <c r="AA388" s="36"/>
      <c r="AB388" s="36"/>
      <c r="AC388" s="36"/>
      <c r="AD388" s="36"/>
      <c r="AE388" s="36"/>
      <c r="AT388" s="19" t="s">
        <v>152</v>
      </c>
      <c r="AU388" s="19" t="s">
        <v>80</v>
      </c>
    </row>
    <row r="389" spans="1:65" s="12" customFormat="1" ht="22.8" customHeight="1">
      <c r="B389" s="173"/>
      <c r="C389" s="174"/>
      <c r="D389" s="175" t="s">
        <v>70</v>
      </c>
      <c r="E389" s="187" t="s">
        <v>150</v>
      </c>
      <c r="F389" s="187" t="s">
        <v>542</v>
      </c>
      <c r="G389" s="174"/>
      <c r="H389" s="174"/>
      <c r="I389" s="177"/>
      <c r="J389" s="188">
        <f>BK389</f>
        <v>0</v>
      </c>
      <c r="K389" s="174"/>
      <c r="L389" s="179"/>
      <c r="M389" s="180"/>
      <c r="N389" s="181"/>
      <c r="O389" s="181"/>
      <c r="P389" s="182">
        <f>SUM(P390:P631)</f>
        <v>0</v>
      </c>
      <c r="Q389" s="181"/>
      <c r="R389" s="182">
        <f>SUM(R390:R631)</f>
        <v>189.83057529999996</v>
      </c>
      <c r="S389" s="181"/>
      <c r="T389" s="183">
        <f>SUM(T390:T631)</f>
        <v>0</v>
      </c>
      <c r="AR389" s="184" t="s">
        <v>26</v>
      </c>
      <c r="AT389" s="185" t="s">
        <v>70</v>
      </c>
      <c r="AU389" s="185" t="s">
        <v>26</v>
      </c>
      <c r="AY389" s="184" t="s">
        <v>144</v>
      </c>
      <c r="BK389" s="186">
        <f>SUM(BK390:BK631)</f>
        <v>0</v>
      </c>
    </row>
    <row r="390" spans="1:65" s="2" customFormat="1" ht="16.5" customHeight="1">
      <c r="A390" s="36"/>
      <c r="B390" s="37"/>
      <c r="C390" s="189" t="s">
        <v>543</v>
      </c>
      <c r="D390" s="189" t="s">
        <v>146</v>
      </c>
      <c r="E390" s="190" t="s">
        <v>544</v>
      </c>
      <c r="F390" s="191" t="s">
        <v>545</v>
      </c>
      <c r="G390" s="192" t="s">
        <v>173</v>
      </c>
      <c r="H390" s="193">
        <v>54.91</v>
      </c>
      <c r="I390" s="194"/>
      <c r="J390" s="193">
        <f>ROUND(I390*H390,2)</f>
        <v>0</v>
      </c>
      <c r="K390" s="191" t="s">
        <v>160</v>
      </c>
      <c r="L390" s="41"/>
      <c r="M390" s="195" t="s">
        <v>19</v>
      </c>
      <c r="N390" s="196" t="s">
        <v>42</v>
      </c>
      <c r="O390" s="66"/>
      <c r="P390" s="197">
        <f>O390*H390</f>
        <v>0</v>
      </c>
      <c r="Q390" s="197">
        <v>2.45343</v>
      </c>
      <c r="R390" s="197">
        <f>Q390*H390</f>
        <v>134.7178413</v>
      </c>
      <c r="S390" s="197">
        <v>0</v>
      </c>
      <c r="T390" s="198">
        <f>S390*H390</f>
        <v>0</v>
      </c>
      <c r="U390" s="36"/>
      <c r="V390" s="36"/>
      <c r="W390" s="36"/>
      <c r="X390" s="36"/>
      <c r="Y390" s="36"/>
      <c r="Z390" s="36"/>
      <c r="AA390" s="36"/>
      <c r="AB390" s="36"/>
      <c r="AC390" s="36"/>
      <c r="AD390" s="36"/>
      <c r="AE390" s="36"/>
      <c r="AR390" s="199" t="s">
        <v>150</v>
      </c>
      <c r="AT390" s="199" t="s">
        <v>146</v>
      </c>
      <c r="AU390" s="199" t="s">
        <v>80</v>
      </c>
      <c r="AY390" s="19" t="s">
        <v>144</v>
      </c>
      <c r="BE390" s="200">
        <f>IF(N390="základní",J390,0)</f>
        <v>0</v>
      </c>
      <c r="BF390" s="200">
        <f>IF(N390="snížená",J390,0)</f>
        <v>0</v>
      </c>
      <c r="BG390" s="200">
        <f>IF(N390="zákl. přenesená",J390,0)</f>
        <v>0</v>
      </c>
      <c r="BH390" s="200">
        <f>IF(N390="sníž. přenesená",J390,0)</f>
        <v>0</v>
      </c>
      <c r="BI390" s="200">
        <f>IF(N390="nulová",J390,0)</f>
        <v>0</v>
      </c>
      <c r="BJ390" s="19" t="s">
        <v>26</v>
      </c>
      <c r="BK390" s="200">
        <f>ROUND(I390*H390,2)</f>
        <v>0</v>
      </c>
      <c r="BL390" s="19" t="s">
        <v>150</v>
      </c>
      <c r="BM390" s="199" t="s">
        <v>546</v>
      </c>
    </row>
    <row r="391" spans="1:65" s="2" customFormat="1" ht="19.2">
      <c r="A391" s="36"/>
      <c r="B391" s="37"/>
      <c r="C391" s="38"/>
      <c r="D391" s="201" t="s">
        <v>152</v>
      </c>
      <c r="E391" s="38"/>
      <c r="F391" s="202" t="s">
        <v>547</v>
      </c>
      <c r="G391" s="38"/>
      <c r="H391" s="38"/>
      <c r="I391" s="110"/>
      <c r="J391" s="38"/>
      <c r="K391" s="38"/>
      <c r="L391" s="41"/>
      <c r="M391" s="203"/>
      <c r="N391" s="204"/>
      <c r="O391" s="66"/>
      <c r="P391" s="66"/>
      <c r="Q391" s="66"/>
      <c r="R391" s="66"/>
      <c r="S391" s="66"/>
      <c r="T391" s="67"/>
      <c r="U391" s="36"/>
      <c r="V391" s="36"/>
      <c r="W391" s="36"/>
      <c r="X391" s="36"/>
      <c r="Y391" s="36"/>
      <c r="Z391" s="36"/>
      <c r="AA391" s="36"/>
      <c r="AB391" s="36"/>
      <c r="AC391" s="36"/>
      <c r="AD391" s="36"/>
      <c r="AE391" s="36"/>
      <c r="AT391" s="19" t="s">
        <v>152</v>
      </c>
      <c r="AU391" s="19" t="s">
        <v>80</v>
      </c>
    </row>
    <row r="392" spans="1:65" s="2" customFormat="1" ht="38.4">
      <c r="A392" s="36"/>
      <c r="B392" s="37"/>
      <c r="C392" s="38"/>
      <c r="D392" s="201" t="s">
        <v>154</v>
      </c>
      <c r="E392" s="38"/>
      <c r="F392" s="205" t="s">
        <v>548</v>
      </c>
      <c r="G392" s="38"/>
      <c r="H392" s="38"/>
      <c r="I392" s="110"/>
      <c r="J392" s="38"/>
      <c r="K392" s="38"/>
      <c r="L392" s="41"/>
      <c r="M392" s="203"/>
      <c r="N392" s="204"/>
      <c r="O392" s="66"/>
      <c r="P392" s="66"/>
      <c r="Q392" s="66"/>
      <c r="R392" s="66"/>
      <c r="S392" s="66"/>
      <c r="T392" s="67"/>
      <c r="U392" s="36"/>
      <c r="V392" s="36"/>
      <c r="W392" s="36"/>
      <c r="X392" s="36"/>
      <c r="Y392" s="36"/>
      <c r="Z392" s="36"/>
      <c r="AA392" s="36"/>
      <c r="AB392" s="36"/>
      <c r="AC392" s="36"/>
      <c r="AD392" s="36"/>
      <c r="AE392" s="36"/>
      <c r="AT392" s="19" t="s">
        <v>154</v>
      </c>
      <c r="AU392" s="19" t="s">
        <v>80</v>
      </c>
    </row>
    <row r="393" spans="1:65" s="14" customFormat="1" ht="10.199999999999999">
      <c r="B393" s="217"/>
      <c r="C393" s="218"/>
      <c r="D393" s="201" t="s">
        <v>156</v>
      </c>
      <c r="E393" s="219" t="s">
        <v>19</v>
      </c>
      <c r="F393" s="220" t="s">
        <v>549</v>
      </c>
      <c r="G393" s="218"/>
      <c r="H393" s="219" t="s">
        <v>19</v>
      </c>
      <c r="I393" s="221"/>
      <c r="J393" s="218"/>
      <c r="K393" s="218"/>
      <c r="L393" s="222"/>
      <c r="M393" s="223"/>
      <c r="N393" s="224"/>
      <c r="O393" s="224"/>
      <c r="P393" s="224"/>
      <c r="Q393" s="224"/>
      <c r="R393" s="224"/>
      <c r="S393" s="224"/>
      <c r="T393" s="225"/>
      <c r="AT393" s="226" t="s">
        <v>156</v>
      </c>
      <c r="AU393" s="226" t="s">
        <v>80</v>
      </c>
      <c r="AV393" s="14" t="s">
        <v>26</v>
      </c>
      <c r="AW393" s="14" t="s">
        <v>32</v>
      </c>
      <c r="AX393" s="14" t="s">
        <v>71</v>
      </c>
      <c r="AY393" s="226" t="s">
        <v>144</v>
      </c>
    </row>
    <row r="394" spans="1:65" s="13" customFormat="1" ht="10.199999999999999">
      <c r="B394" s="206"/>
      <c r="C394" s="207"/>
      <c r="D394" s="201" t="s">
        <v>156</v>
      </c>
      <c r="E394" s="208" t="s">
        <v>19</v>
      </c>
      <c r="F394" s="209" t="s">
        <v>550</v>
      </c>
      <c r="G394" s="207"/>
      <c r="H394" s="210">
        <v>18.22</v>
      </c>
      <c r="I394" s="211"/>
      <c r="J394" s="207"/>
      <c r="K394" s="207"/>
      <c r="L394" s="212"/>
      <c r="M394" s="213"/>
      <c r="N394" s="214"/>
      <c r="O394" s="214"/>
      <c r="P394" s="214"/>
      <c r="Q394" s="214"/>
      <c r="R394" s="214"/>
      <c r="S394" s="214"/>
      <c r="T394" s="215"/>
      <c r="AT394" s="216" t="s">
        <v>156</v>
      </c>
      <c r="AU394" s="216" t="s">
        <v>80</v>
      </c>
      <c r="AV394" s="13" t="s">
        <v>80</v>
      </c>
      <c r="AW394" s="13" t="s">
        <v>32</v>
      </c>
      <c r="AX394" s="13" t="s">
        <v>71</v>
      </c>
      <c r="AY394" s="216" t="s">
        <v>144</v>
      </c>
    </row>
    <row r="395" spans="1:65" s="13" customFormat="1" ht="10.199999999999999">
      <c r="B395" s="206"/>
      <c r="C395" s="207"/>
      <c r="D395" s="201" t="s">
        <v>156</v>
      </c>
      <c r="E395" s="208" t="s">
        <v>19</v>
      </c>
      <c r="F395" s="209" t="s">
        <v>551</v>
      </c>
      <c r="G395" s="207"/>
      <c r="H395" s="210">
        <v>6.57</v>
      </c>
      <c r="I395" s="211"/>
      <c r="J395" s="207"/>
      <c r="K395" s="207"/>
      <c r="L395" s="212"/>
      <c r="M395" s="213"/>
      <c r="N395" s="214"/>
      <c r="O395" s="214"/>
      <c r="P395" s="214"/>
      <c r="Q395" s="214"/>
      <c r="R395" s="214"/>
      <c r="S395" s="214"/>
      <c r="T395" s="215"/>
      <c r="AT395" s="216" t="s">
        <v>156</v>
      </c>
      <c r="AU395" s="216" t="s">
        <v>80</v>
      </c>
      <c r="AV395" s="13" t="s">
        <v>80</v>
      </c>
      <c r="AW395" s="13" t="s">
        <v>32</v>
      </c>
      <c r="AX395" s="13" t="s">
        <v>71</v>
      </c>
      <c r="AY395" s="216" t="s">
        <v>144</v>
      </c>
    </row>
    <row r="396" spans="1:65" s="13" customFormat="1" ht="10.199999999999999">
      <c r="B396" s="206"/>
      <c r="C396" s="207"/>
      <c r="D396" s="201" t="s">
        <v>156</v>
      </c>
      <c r="E396" s="208" t="s">
        <v>19</v>
      </c>
      <c r="F396" s="209" t="s">
        <v>552</v>
      </c>
      <c r="G396" s="207"/>
      <c r="H396" s="210">
        <v>5.78</v>
      </c>
      <c r="I396" s="211"/>
      <c r="J396" s="207"/>
      <c r="K396" s="207"/>
      <c r="L396" s="212"/>
      <c r="M396" s="213"/>
      <c r="N396" s="214"/>
      <c r="O396" s="214"/>
      <c r="P396" s="214"/>
      <c r="Q396" s="214"/>
      <c r="R396" s="214"/>
      <c r="S396" s="214"/>
      <c r="T396" s="215"/>
      <c r="AT396" s="216" t="s">
        <v>156</v>
      </c>
      <c r="AU396" s="216" t="s">
        <v>80</v>
      </c>
      <c r="AV396" s="13" t="s">
        <v>80</v>
      </c>
      <c r="AW396" s="13" t="s">
        <v>32</v>
      </c>
      <c r="AX396" s="13" t="s">
        <v>71</v>
      </c>
      <c r="AY396" s="216" t="s">
        <v>144</v>
      </c>
    </row>
    <row r="397" spans="1:65" s="16" customFormat="1" ht="10.199999999999999">
      <c r="B397" s="247"/>
      <c r="C397" s="248"/>
      <c r="D397" s="201" t="s">
        <v>156</v>
      </c>
      <c r="E397" s="249" t="s">
        <v>19</v>
      </c>
      <c r="F397" s="250" t="s">
        <v>495</v>
      </c>
      <c r="G397" s="248"/>
      <c r="H397" s="251">
        <v>30.57</v>
      </c>
      <c r="I397" s="252"/>
      <c r="J397" s="248"/>
      <c r="K397" s="248"/>
      <c r="L397" s="253"/>
      <c r="M397" s="254"/>
      <c r="N397" s="255"/>
      <c r="O397" s="255"/>
      <c r="P397" s="255"/>
      <c r="Q397" s="255"/>
      <c r="R397" s="255"/>
      <c r="S397" s="255"/>
      <c r="T397" s="256"/>
      <c r="AT397" s="257" t="s">
        <v>156</v>
      </c>
      <c r="AU397" s="257" t="s">
        <v>80</v>
      </c>
      <c r="AV397" s="16" t="s">
        <v>165</v>
      </c>
      <c r="AW397" s="16" t="s">
        <v>32</v>
      </c>
      <c r="AX397" s="16" t="s">
        <v>71</v>
      </c>
      <c r="AY397" s="257" t="s">
        <v>144</v>
      </c>
    </row>
    <row r="398" spans="1:65" s="14" customFormat="1" ht="10.199999999999999">
      <c r="B398" s="217"/>
      <c r="C398" s="218"/>
      <c r="D398" s="201" t="s">
        <v>156</v>
      </c>
      <c r="E398" s="219" t="s">
        <v>19</v>
      </c>
      <c r="F398" s="220" t="s">
        <v>553</v>
      </c>
      <c r="G398" s="218"/>
      <c r="H398" s="219" t="s">
        <v>19</v>
      </c>
      <c r="I398" s="221"/>
      <c r="J398" s="218"/>
      <c r="K398" s="218"/>
      <c r="L398" s="222"/>
      <c r="M398" s="223"/>
      <c r="N398" s="224"/>
      <c r="O398" s="224"/>
      <c r="P398" s="224"/>
      <c r="Q398" s="224"/>
      <c r="R398" s="224"/>
      <c r="S398" s="224"/>
      <c r="T398" s="225"/>
      <c r="AT398" s="226" t="s">
        <v>156</v>
      </c>
      <c r="AU398" s="226" t="s">
        <v>80</v>
      </c>
      <c r="AV398" s="14" t="s">
        <v>26</v>
      </c>
      <c r="AW398" s="14" t="s">
        <v>32</v>
      </c>
      <c r="AX398" s="14" t="s">
        <v>71</v>
      </c>
      <c r="AY398" s="226" t="s">
        <v>144</v>
      </c>
    </row>
    <row r="399" spans="1:65" s="13" customFormat="1" ht="10.199999999999999">
      <c r="B399" s="206"/>
      <c r="C399" s="207"/>
      <c r="D399" s="201" t="s">
        <v>156</v>
      </c>
      <c r="E399" s="208" t="s">
        <v>19</v>
      </c>
      <c r="F399" s="209" t="s">
        <v>554</v>
      </c>
      <c r="G399" s="207"/>
      <c r="H399" s="210">
        <v>11.19</v>
      </c>
      <c r="I399" s="211"/>
      <c r="J399" s="207"/>
      <c r="K399" s="207"/>
      <c r="L399" s="212"/>
      <c r="M399" s="213"/>
      <c r="N399" s="214"/>
      <c r="O399" s="214"/>
      <c r="P399" s="214"/>
      <c r="Q399" s="214"/>
      <c r="R399" s="214"/>
      <c r="S399" s="214"/>
      <c r="T399" s="215"/>
      <c r="AT399" s="216" t="s">
        <v>156</v>
      </c>
      <c r="AU399" s="216" t="s">
        <v>80</v>
      </c>
      <c r="AV399" s="13" t="s">
        <v>80</v>
      </c>
      <c r="AW399" s="13" t="s">
        <v>32</v>
      </c>
      <c r="AX399" s="13" t="s">
        <v>71</v>
      </c>
      <c r="AY399" s="216" t="s">
        <v>144</v>
      </c>
    </row>
    <row r="400" spans="1:65" s="13" customFormat="1" ht="10.199999999999999">
      <c r="B400" s="206"/>
      <c r="C400" s="207"/>
      <c r="D400" s="201" t="s">
        <v>156</v>
      </c>
      <c r="E400" s="208" t="s">
        <v>19</v>
      </c>
      <c r="F400" s="209" t="s">
        <v>555</v>
      </c>
      <c r="G400" s="207"/>
      <c r="H400" s="210">
        <v>13.15</v>
      </c>
      <c r="I400" s="211"/>
      <c r="J400" s="207"/>
      <c r="K400" s="207"/>
      <c r="L400" s="212"/>
      <c r="M400" s="213"/>
      <c r="N400" s="214"/>
      <c r="O400" s="214"/>
      <c r="P400" s="214"/>
      <c r="Q400" s="214"/>
      <c r="R400" s="214"/>
      <c r="S400" s="214"/>
      <c r="T400" s="215"/>
      <c r="AT400" s="216" t="s">
        <v>156</v>
      </c>
      <c r="AU400" s="216" t="s">
        <v>80</v>
      </c>
      <c r="AV400" s="13" t="s">
        <v>80</v>
      </c>
      <c r="AW400" s="13" t="s">
        <v>32</v>
      </c>
      <c r="AX400" s="13" t="s">
        <v>71</v>
      </c>
      <c r="AY400" s="216" t="s">
        <v>144</v>
      </c>
    </row>
    <row r="401" spans="1:65" s="16" customFormat="1" ht="10.199999999999999">
      <c r="B401" s="247"/>
      <c r="C401" s="248"/>
      <c r="D401" s="201" t="s">
        <v>156</v>
      </c>
      <c r="E401" s="249" t="s">
        <v>19</v>
      </c>
      <c r="F401" s="250" t="s">
        <v>495</v>
      </c>
      <c r="G401" s="248"/>
      <c r="H401" s="251">
        <v>24.34</v>
      </c>
      <c r="I401" s="252"/>
      <c r="J401" s="248"/>
      <c r="K401" s="248"/>
      <c r="L401" s="253"/>
      <c r="M401" s="254"/>
      <c r="N401" s="255"/>
      <c r="O401" s="255"/>
      <c r="P401" s="255"/>
      <c r="Q401" s="255"/>
      <c r="R401" s="255"/>
      <c r="S401" s="255"/>
      <c r="T401" s="256"/>
      <c r="AT401" s="257" t="s">
        <v>156</v>
      </c>
      <c r="AU401" s="257" t="s">
        <v>80</v>
      </c>
      <c r="AV401" s="16" t="s">
        <v>165</v>
      </c>
      <c r="AW401" s="16" t="s">
        <v>32</v>
      </c>
      <c r="AX401" s="16" t="s">
        <v>71</v>
      </c>
      <c r="AY401" s="257" t="s">
        <v>144</v>
      </c>
    </row>
    <row r="402" spans="1:65" s="15" customFormat="1" ht="10.199999999999999">
      <c r="B402" s="227"/>
      <c r="C402" s="228"/>
      <c r="D402" s="201" t="s">
        <v>156</v>
      </c>
      <c r="E402" s="229" t="s">
        <v>19</v>
      </c>
      <c r="F402" s="230" t="s">
        <v>191</v>
      </c>
      <c r="G402" s="228"/>
      <c r="H402" s="231">
        <v>54.91</v>
      </c>
      <c r="I402" s="232"/>
      <c r="J402" s="228"/>
      <c r="K402" s="228"/>
      <c r="L402" s="233"/>
      <c r="M402" s="234"/>
      <c r="N402" s="235"/>
      <c r="O402" s="235"/>
      <c r="P402" s="235"/>
      <c r="Q402" s="235"/>
      <c r="R402" s="235"/>
      <c r="S402" s="235"/>
      <c r="T402" s="236"/>
      <c r="AT402" s="237" t="s">
        <v>156</v>
      </c>
      <c r="AU402" s="237" t="s">
        <v>80</v>
      </c>
      <c r="AV402" s="15" t="s">
        <v>150</v>
      </c>
      <c r="AW402" s="15" t="s">
        <v>32</v>
      </c>
      <c r="AX402" s="15" t="s">
        <v>26</v>
      </c>
      <c r="AY402" s="237" t="s">
        <v>144</v>
      </c>
    </row>
    <row r="403" spans="1:65" s="2" customFormat="1" ht="16.5" customHeight="1">
      <c r="A403" s="36"/>
      <c r="B403" s="37"/>
      <c r="C403" s="189" t="s">
        <v>556</v>
      </c>
      <c r="D403" s="189" t="s">
        <v>146</v>
      </c>
      <c r="E403" s="190" t="s">
        <v>557</v>
      </c>
      <c r="F403" s="191" t="s">
        <v>558</v>
      </c>
      <c r="G403" s="192" t="s">
        <v>149</v>
      </c>
      <c r="H403" s="193">
        <v>274.55</v>
      </c>
      <c r="I403" s="194"/>
      <c r="J403" s="193">
        <f>ROUND(I403*H403,2)</f>
        <v>0</v>
      </c>
      <c r="K403" s="191" t="s">
        <v>160</v>
      </c>
      <c r="L403" s="41"/>
      <c r="M403" s="195" t="s">
        <v>19</v>
      </c>
      <c r="N403" s="196" t="s">
        <v>42</v>
      </c>
      <c r="O403" s="66"/>
      <c r="P403" s="197">
        <f>O403*H403</f>
        <v>0</v>
      </c>
      <c r="Q403" s="197">
        <v>5.3299999999999997E-3</v>
      </c>
      <c r="R403" s="197">
        <f>Q403*H403</f>
        <v>1.4633514999999999</v>
      </c>
      <c r="S403" s="197">
        <v>0</v>
      </c>
      <c r="T403" s="198">
        <f>S403*H403</f>
        <v>0</v>
      </c>
      <c r="U403" s="36"/>
      <c r="V403" s="36"/>
      <c r="W403" s="36"/>
      <c r="X403" s="36"/>
      <c r="Y403" s="36"/>
      <c r="Z403" s="36"/>
      <c r="AA403" s="36"/>
      <c r="AB403" s="36"/>
      <c r="AC403" s="36"/>
      <c r="AD403" s="36"/>
      <c r="AE403" s="36"/>
      <c r="AR403" s="199" t="s">
        <v>150</v>
      </c>
      <c r="AT403" s="199" t="s">
        <v>146</v>
      </c>
      <c r="AU403" s="199" t="s">
        <v>80</v>
      </c>
      <c r="AY403" s="19" t="s">
        <v>144</v>
      </c>
      <c r="BE403" s="200">
        <f>IF(N403="základní",J403,0)</f>
        <v>0</v>
      </c>
      <c r="BF403" s="200">
        <f>IF(N403="snížená",J403,0)</f>
        <v>0</v>
      </c>
      <c r="BG403" s="200">
        <f>IF(N403="zákl. přenesená",J403,0)</f>
        <v>0</v>
      </c>
      <c r="BH403" s="200">
        <f>IF(N403="sníž. přenesená",J403,0)</f>
        <v>0</v>
      </c>
      <c r="BI403" s="200">
        <f>IF(N403="nulová",J403,0)</f>
        <v>0</v>
      </c>
      <c r="BJ403" s="19" t="s">
        <v>26</v>
      </c>
      <c r="BK403" s="200">
        <f>ROUND(I403*H403,2)</f>
        <v>0</v>
      </c>
      <c r="BL403" s="19" t="s">
        <v>150</v>
      </c>
      <c r="BM403" s="199" t="s">
        <v>559</v>
      </c>
    </row>
    <row r="404" spans="1:65" s="2" customFormat="1" ht="10.199999999999999">
      <c r="A404" s="36"/>
      <c r="B404" s="37"/>
      <c r="C404" s="38"/>
      <c r="D404" s="201" t="s">
        <v>152</v>
      </c>
      <c r="E404" s="38"/>
      <c r="F404" s="202" t="s">
        <v>560</v>
      </c>
      <c r="G404" s="38"/>
      <c r="H404" s="38"/>
      <c r="I404" s="110"/>
      <c r="J404" s="38"/>
      <c r="K404" s="38"/>
      <c r="L404" s="41"/>
      <c r="M404" s="203"/>
      <c r="N404" s="204"/>
      <c r="O404" s="66"/>
      <c r="P404" s="66"/>
      <c r="Q404" s="66"/>
      <c r="R404" s="66"/>
      <c r="S404" s="66"/>
      <c r="T404" s="67"/>
      <c r="U404" s="36"/>
      <c r="V404" s="36"/>
      <c r="W404" s="36"/>
      <c r="X404" s="36"/>
      <c r="Y404" s="36"/>
      <c r="Z404" s="36"/>
      <c r="AA404" s="36"/>
      <c r="AB404" s="36"/>
      <c r="AC404" s="36"/>
      <c r="AD404" s="36"/>
      <c r="AE404" s="36"/>
      <c r="AT404" s="19" t="s">
        <v>152</v>
      </c>
      <c r="AU404" s="19" t="s">
        <v>80</v>
      </c>
    </row>
    <row r="405" spans="1:65" s="2" customFormat="1" ht="153.6">
      <c r="A405" s="36"/>
      <c r="B405" s="37"/>
      <c r="C405" s="38"/>
      <c r="D405" s="201" t="s">
        <v>154</v>
      </c>
      <c r="E405" s="38"/>
      <c r="F405" s="205" t="s">
        <v>561</v>
      </c>
      <c r="G405" s="38"/>
      <c r="H405" s="38"/>
      <c r="I405" s="110"/>
      <c r="J405" s="38"/>
      <c r="K405" s="38"/>
      <c r="L405" s="41"/>
      <c r="M405" s="203"/>
      <c r="N405" s="204"/>
      <c r="O405" s="66"/>
      <c r="P405" s="66"/>
      <c r="Q405" s="66"/>
      <c r="R405" s="66"/>
      <c r="S405" s="66"/>
      <c r="T405" s="67"/>
      <c r="U405" s="36"/>
      <c r="V405" s="36"/>
      <c r="W405" s="36"/>
      <c r="X405" s="36"/>
      <c r="Y405" s="36"/>
      <c r="Z405" s="36"/>
      <c r="AA405" s="36"/>
      <c r="AB405" s="36"/>
      <c r="AC405" s="36"/>
      <c r="AD405" s="36"/>
      <c r="AE405" s="36"/>
      <c r="AT405" s="19" t="s">
        <v>154</v>
      </c>
      <c r="AU405" s="19" t="s">
        <v>80</v>
      </c>
    </row>
    <row r="406" spans="1:65" s="14" customFormat="1" ht="10.199999999999999">
      <c r="B406" s="217"/>
      <c r="C406" s="218"/>
      <c r="D406" s="201" t="s">
        <v>156</v>
      </c>
      <c r="E406" s="219" t="s">
        <v>19</v>
      </c>
      <c r="F406" s="220" t="s">
        <v>549</v>
      </c>
      <c r="G406" s="218"/>
      <c r="H406" s="219" t="s">
        <v>19</v>
      </c>
      <c r="I406" s="221"/>
      <c r="J406" s="218"/>
      <c r="K406" s="218"/>
      <c r="L406" s="222"/>
      <c r="M406" s="223"/>
      <c r="N406" s="224"/>
      <c r="O406" s="224"/>
      <c r="P406" s="224"/>
      <c r="Q406" s="224"/>
      <c r="R406" s="224"/>
      <c r="S406" s="224"/>
      <c r="T406" s="225"/>
      <c r="AT406" s="226" t="s">
        <v>156</v>
      </c>
      <c r="AU406" s="226" t="s">
        <v>80</v>
      </c>
      <c r="AV406" s="14" t="s">
        <v>26</v>
      </c>
      <c r="AW406" s="14" t="s">
        <v>32</v>
      </c>
      <c r="AX406" s="14" t="s">
        <v>71</v>
      </c>
      <c r="AY406" s="226" t="s">
        <v>144</v>
      </c>
    </row>
    <row r="407" spans="1:65" s="13" customFormat="1" ht="10.199999999999999">
      <c r="B407" s="206"/>
      <c r="C407" s="207"/>
      <c r="D407" s="201" t="s">
        <v>156</v>
      </c>
      <c r="E407" s="208" t="s">
        <v>19</v>
      </c>
      <c r="F407" s="209" t="s">
        <v>562</v>
      </c>
      <c r="G407" s="207"/>
      <c r="H407" s="210">
        <v>91.11</v>
      </c>
      <c r="I407" s="211"/>
      <c r="J407" s="207"/>
      <c r="K407" s="207"/>
      <c r="L407" s="212"/>
      <c r="M407" s="213"/>
      <c r="N407" s="214"/>
      <c r="O407" s="214"/>
      <c r="P407" s="214"/>
      <c r="Q407" s="214"/>
      <c r="R407" s="214"/>
      <c r="S407" s="214"/>
      <c r="T407" s="215"/>
      <c r="AT407" s="216" t="s">
        <v>156</v>
      </c>
      <c r="AU407" s="216" t="s">
        <v>80</v>
      </c>
      <c r="AV407" s="13" t="s">
        <v>80</v>
      </c>
      <c r="AW407" s="13" t="s">
        <v>32</v>
      </c>
      <c r="AX407" s="13" t="s">
        <v>71</v>
      </c>
      <c r="AY407" s="216" t="s">
        <v>144</v>
      </c>
    </row>
    <row r="408" spans="1:65" s="13" customFormat="1" ht="10.199999999999999">
      <c r="B408" s="206"/>
      <c r="C408" s="207"/>
      <c r="D408" s="201" t="s">
        <v>156</v>
      </c>
      <c r="E408" s="208" t="s">
        <v>19</v>
      </c>
      <c r="F408" s="209" t="s">
        <v>563</v>
      </c>
      <c r="G408" s="207"/>
      <c r="H408" s="210">
        <v>32.85</v>
      </c>
      <c r="I408" s="211"/>
      <c r="J408" s="207"/>
      <c r="K408" s="207"/>
      <c r="L408" s="212"/>
      <c r="M408" s="213"/>
      <c r="N408" s="214"/>
      <c r="O408" s="214"/>
      <c r="P408" s="214"/>
      <c r="Q408" s="214"/>
      <c r="R408" s="214"/>
      <c r="S408" s="214"/>
      <c r="T408" s="215"/>
      <c r="AT408" s="216" t="s">
        <v>156</v>
      </c>
      <c r="AU408" s="216" t="s">
        <v>80</v>
      </c>
      <c r="AV408" s="13" t="s">
        <v>80</v>
      </c>
      <c r="AW408" s="13" t="s">
        <v>32</v>
      </c>
      <c r="AX408" s="13" t="s">
        <v>71</v>
      </c>
      <c r="AY408" s="216" t="s">
        <v>144</v>
      </c>
    </row>
    <row r="409" spans="1:65" s="13" customFormat="1" ht="10.199999999999999">
      <c r="B409" s="206"/>
      <c r="C409" s="207"/>
      <c r="D409" s="201" t="s">
        <v>156</v>
      </c>
      <c r="E409" s="208" t="s">
        <v>19</v>
      </c>
      <c r="F409" s="209" t="s">
        <v>564</v>
      </c>
      <c r="G409" s="207"/>
      <c r="H409" s="210">
        <v>28.88</v>
      </c>
      <c r="I409" s="211"/>
      <c r="J409" s="207"/>
      <c r="K409" s="207"/>
      <c r="L409" s="212"/>
      <c r="M409" s="213"/>
      <c r="N409" s="214"/>
      <c r="O409" s="214"/>
      <c r="P409" s="214"/>
      <c r="Q409" s="214"/>
      <c r="R409" s="214"/>
      <c r="S409" s="214"/>
      <c r="T409" s="215"/>
      <c r="AT409" s="216" t="s">
        <v>156</v>
      </c>
      <c r="AU409" s="216" t="s">
        <v>80</v>
      </c>
      <c r="AV409" s="13" t="s">
        <v>80</v>
      </c>
      <c r="AW409" s="13" t="s">
        <v>32</v>
      </c>
      <c r="AX409" s="13" t="s">
        <v>71</v>
      </c>
      <c r="AY409" s="216" t="s">
        <v>144</v>
      </c>
    </row>
    <row r="410" spans="1:65" s="16" customFormat="1" ht="10.199999999999999">
      <c r="B410" s="247"/>
      <c r="C410" s="248"/>
      <c r="D410" s="201" t="s">
        <v>156</v>
      </c>
      <c r="E410" s="249" t="s">
        <v>19</v>
      </c>
      <c r="F410" s="250" t="s">
        <v>495</v>
      </c>
      <c r="G410" s="248"/>
      <c r="H410" s="251">
        <v>152.84</v>
      </c>
      <c r="I410" s="252"/>
      <c r="J410" s="248"/>
      <c r="K410" s="248"/>
      <c r="L410" s="253"/>
      <c r="M410" s="254"/>
      <c r="N410" s="255"/>
      <c r="O410" s="255"/>
      <c r="P410" s="255"/>
      <c r="Q410" s="255"/>
      <c r="R410" s="255"/>
      <c r="S410" s="255"/>
      <c r="T410" s="256"/>
      <c r="AT410" s="257" t="s">
        <v>156</v>
      </c>
      <c r="AU410" s="257" t="s">
        <v>80</v>
      </c>
      <c r="AV410" s="16" t="s">
        <v>165</v>
      </c>
      <c r="AW410" s="16" t="s">
        <v>32</v>
      </c>
      <c r="AX410" s="16" t="s">
        <v>71</v>
      </c>
      <c r="AY410" s="257" t="s">
        <v>144</v>
      </c>
    </row>
    <row r="411" spans="1:65" s="14" customFormat="1" ht="10.199999999999999">
      <c r="B411" s="217"/>
      <c r="C411" s="218"/>
      <c r="D411" s="201" t="s">
        <v>156</v>
      </c>
      <c r="E411" s="219" t="s">
        <v>19</v>
      </c>
      <c r="F411" s="220" t="s">
        <v>553</v>
      </c>
      <c r="G411" s="218"/>
      <c r="H411" s="219" t="s">
        <v>19</v>
      </c>
      <c r="I411" s="221"/>
      <c r="J411" s="218"/>
      <c r="K411" s="218"/>
      <c r="L411" s="222"/>
      <c r="M411" s="223"/>
      <c r="N411" s="224"/>
      <c r="O411" s="224"/>
      <c r="P411" s="224"/>
      <c r="Q411" s="224"/>
      <c r="R411" s="224"/>
      <c r="S411" s="224"/>
      <c r="T411" s="225"/>
      <c r="AT411" s="226" t="s">
        <v>156</v>
      </c>
      <c r="AU411" s="226" t="s">
        <v>80</v>
      </c>
      <c r="AV411" s="14" t="s">
        <v>26</v>
      </c>
      <c r="AW411" s="14" t="s">
        <v>32</v>
      </c>
      <c r="AX411" s="14" t="s">
        <v>71</v>
      </c>
      <c r="AY411" s="226" t="s">
        <v>144</v>
      </c>
    </row>
    <row r="412" spans="1:65" s="13" customFormat="1" ht="10.199999999999999">
      <c r="B412" s="206"/>
      <c r="C412" s="207"/>
      <c r="D412" s="201" t="s">
        <v>156</v>
      </c>
      <c r="E412" s="208" t="s">
        <v>19</v>
      </c>
      <c r="F412" s="209" t="s">
        <v>565</v>
      </c>
      <c r="G412" s="207"/>
      <c r="H412" s="210">
        <v>55.96</v>
      </c>
      <c r="I412" s="211"/>
      <c r="J412" s="207"/>
      <c r="K412" s="207"/>
      <c r="L412" s="212"/>
      <c r="M412" s="213"/>
      <c r="N412" s="214"/>
      <c r="O412" s="214"/>
      <c r="P412" s="214"/>
      <c r="Q412" s="214"/>
      <c r="R412" s="214"/>
      <c r="S412" s="214"/>
      <c r="T412" s="215"/>
      <c r="AT412" s="216" t="s">
        <v>156</v>
      </c>
      <c r="AU412" s="216" t="s">
        <v>80</v>
      </c>
      <c r="AV412" s="13" t="s">
        <v>80</v>
      </c>
      <c r="AW412" s="13" t="s">
        <v>32</v>
      </c>
      <c r="AX412" s="13" t="s">
        <v>71</v>
      </c>
      <c r="AY412" s="216" t="s">
        <v>144</v>
      </c>
    </row>
    <row r="413" spans="1:65" s="13" customFormat="1" ht="10.199999999999999">
      <c r="B413" s="206"/>
      <c r="C413" s="207"/>
      <c r="D413" s="201" t="s">
        <v>156</v>
      </c>
      <c r="E413" s="208" t="s">
        <v>19</v>
      </c>
      <c r="F413" s="209" t="s">
        <v>566</v>
      </c>
      <c r="G413" s="207"/>
      <c r="H413" s="210">
        <v>65.75</v>
      </c>
      <c r="I413" s="211"/>
      <c r="J413" s="207"/>
      <c r="K413" s="207"/>
      <c r="L413" s="212"/>
      <c r="M413" s="213"/>
      <c r="N413" s="214"/>
      <c r="O413" s="214"/>
      <c r="P413" s="214"/>
      <c r="Q413" s="214"/>
      <c r="R413" s="214"/>
      <c r="S413" s="214"/>
      <c r="T413" s="215"/>
      <c r="AT413" s="216" t="s">
        <v>156</v>
      </c>
      <c r="AU413" s="216" t="s">
        <v>80</v>
      </c>
      <c r="AV413" s="13" t="s">
        <v>80</v>
      </c>
      <c r="AW413" s="13" t="s">
        <v>32</v>
      </c>
      <c r="AX413" s="13" t="s">
        <v>71</v>
      </c>
      <c r="AY413" s="216" t="s">
        <v>144</v>
      </c>
    </row>
    <row r="414" spans="1:65" s="16" customFormat="1" ht="10.199999999999999">
      <c r="B414" s="247"/>
      <c r="C414" s="248"/>
      <c r="D414" s="201" t="s">
        <v>156</v>
      </c>
      <c r="E414" s="249" t="s">
        <v>19</v>
      </c>
      <c r="F414" s="250" t="s">
        <v>495</v>
      </c>
      <c r="G414" s="248"/>
      <c r="H414" s="251">
        <v>121.71</v>
      </c>
      <c r="I414" s="252"/>
      <c r="J414" s="248"/>
      <c r="K414" s="248"/>
      <c r="L414" s="253"/>
      <c r="M414" s="254"/>
      <c r="N414" s="255"/>
      <c r="O414" s="255"/>
      <c r="P414" s="255"/>
      <c r="Q414" s="255"/>
      <c r="R414" s="255"/>
      <c r="S414" s="255"/>
      <c r="T414" s="256"/>
      <c r="AT414" s="257" t="s">
        <v>156</v>
      </c>
      <c r="AU414" s="257" t="s">
        <v>80</v>
      </c>
      <c r="AV414" s="16" t="s">
        <v>165</v>
      </c>
      <c r="AW414" s="16" t="s">
        <v>32</v>
      </c>
      <c r="AX414" s="16" t="s">
        <v>71</v>
      </c>
      <c r="AY414" s="257" t="s">
        <v>144</v>
      </c>
    </row>
    <row r="415" spans="1:65" s="15" customFormat="1" ht="10.199999999999999">
      <c r="B415" s="227"/>
      <c r="C415" s="228"/>
      <c r="D415" s="201" t="s">
        <v>156</v>
      </c>
      <c r="E415" s="229" t="s">
        <v>19</v>
      </c>
      <c r="F415" s="230" t="s">
        <v>191</v>
      </c>
      <c r="G415" s="228"/>
      <c r="H415" s="231">
        <v>274.55</v>
      </c>
      <c r="I415" s="232"/>
      <c r="J415" s="228"/>
      <c r="K415" s="228"/>
      <c r="L415" s="233"/>
      <c r="M415" s="234"/>
      <c r="N415" s="235"/>
      <c r="O415" s="235"/>
      <c r="P415" s="235"/>
      <c r="Q415" s="235"/>
      <c r="R415" s="235"/>
      <c r="S415" s="235"/>
      <c r="T415" s="236"/>
      <c r="AT415" s="237" t="s">
        <v>156</v>
      </c>
      <c r="AU415" s="237" t="s">
        <v>80</v>
      </c>
      <c r="AV415" s="15" t="s">
        <v>150</v>
      </c>
      <c r="AW415" s="15" t="s">
        <v>32</v>
      </c>
      <c r="AX415" s="15" t="s">
        <v>26</v>
      </c>
      <c r="AY415" s="237" t="s">
        <v>144</v>
      </c>
    </row>
    <row r="416" spans="1:65" s="2" customFormat="1" ht="16.5" customHeight="1">
      <c r="A416" s="36"/>
      <c r="B416" s="37"/>
      <c r="C416" s="189" t="s">
        <v>567</v>
      </c>
      <c r="D416" s="189" t="s">
        <v>146</v>
      </c>
      <c r="E416" s="190" t="s">
        <v>568</v>
      </c>
      <c r="F416" s="191" t="s">
        <v>569</v>
      </c>
      <c r="G416" s="192" t="s">
        <v>149</v>
      </c>
      <c r="H416" s="193">
        <v>274.55</v>
      </c>
      <c r="I416" s="194"/>
      <c r="J416" s="193">
        <f>ROUND(I416*H416,2)</f>
        <v>0</v>
      </c>
      <c r="K416" s="191" t="s">
        <v>160</v>
      </c>
      <c r="L416" s="41"/>
      <c r="M416" s="195" t="s">
        <v>19</v>
      </c>
      <c r="N416" s="196" t="s">
        <v>42</v>
      </c>
      <c r="O416" s="66"/>
      <c r="P416" s="197">
        <f>O416*H416</f>
        <v>0</v>
      </c>
      <c r="Q416" s="197">
        <v>0</v>
      </c>
      <c r="R416" s="197">
        <f>Q416*H416</f>
        <v>0</v>
      </c>
      <c r="S416" s="197">
        <v>0</v>
      </c>
      <c r="T416" s="198">
        <f>S416*H416</f>
        <v>0</v>
      </c>
      <c r="U416" s="36"/>
      <c r="V416" s="36"/>
      <c r="W416" s="36"/>
      <c r="X416" s="36"/>
      <c r="Y416" s="36"/>
      <c r="Z416" s="36"/>
      <c r="AA416" s="36"/>
      <c r="AB416" s="36"/>
      <c r="AC416" s="36"/>
      <c r="AD416" s="36"/>
      <c r="AE416" s="36"/>
      <c r="AR416" s="199" t="s">
        <v>150</v>
      </c>
      <c r="AT416" s="199" t="s">
        <v>146</v>
      </c>
      <c r="AU416" s="199" t="s">
        <v>80</v>
      </c>
      <c r="AY416" s="19" t="s">
        <v>144</v>
      </c>
      <c r="BE416" s="200">
        <f>IF(N416="základní",J416,0)</f>
        <v>0</v>
      </c>
      <c r="BF416" s="200">
        <f>IF(N416="snížená",J416,0)</f>
        <v>0</v>
      </c>
      <c r="BG416" s="200">
        <f>IF(N416="zákl. přenesená",J416,0)</f>
        <v>0</v>
      </c>
      <c r="BH416" s="200">
        <f>IF(N416="sníž. přenesená",J416,0)</f>
        <v>0</v>
      </c>
      <c r="BI416" s="200">
        <f>IF(N416="nulová",J416,0)</f>
        <v>0</v>
      </c>
      <c r="BJ416" s="19" t="s">
        <v>26</v>
      </c>
      <c r="BK416" s="200">
        <f>ROUND(I416*H416,2)</f>
        <v>0</v>
      </c>
      <c r="BL416" s="19" t="s">
        <v>150</v>
      </c>
      <c r="BM416" s="199" t="s">
        <v>570</v>
      </c>
    </row>
    <row r="417" spans="1:65" s="2" customFormat="1" ht="10.199999999999999">
      <c r="A417" s="36"/>
      <c r="B417" s="37"/>
      <c r="C417" s="38"/>
      <c r="D417" s="201" t="s">
        <v>152</v>
      </c>
      <c r="E417" s="38"/>
      <c r="F417" s="202" t="s">
        <v>571</v>
      </c>
      <c r="G417" s="38"/>
      <c r="H417" s="38"/>
      <c r="I417" s="110"/>
      <c r="J417" s="38"/>
      <c r="K417" s="38"/>
      <c r="L417" s="41"/>
      <c r="M417" s="203"/>
      <c r="N417" s="204"/>
      <c r="O417" s="66"/>
      <c r="P417" s="66"/>
      <c r="Q417" s="66"/>
      <c r="R417" s="66"/>
      <c r="S417" s="66"/>
      <c r="T417" s="67"/>
      <c r="U417" s="36"/>
      <c r="V417" s="36"/>
      <c r="W417" s="36"/>
      <c r="X417" s="36"/>
      <c r="Y417" s="36"/>
      <c r="Z417" s="36"/>
      <c r="AA417" s="36"/>
      <c r="AB417" s="36"/>
      <c r="AC417" s="36"/>
      <c r="AD417" s="36"/>
      <c r="AE417" s="36"/>
      <c r="AT417" s="19" t="s">
        <v>152</v>
      </c>
      <c r="AU417" s="19" t="s">
        <v>80</v>
      </c>
    </row>
    <row r="418" spans="1:65" s="2" customFormat="1" ht="153.6">
      <c r="A418" s="36"/>
      <c r="B418" s="37"/>
      <c r="C418" s="38"/>
      <c r="D418" s="201" t="s">
        <v>154</v>
      </c>
      <c r="E418" s="38"/>
      <c r="F418" s="205" t="s">
        <v>561</v>
      </c>
      <c r="G418" s="38"/>
      <c r="H418" s="38"/>
      <c r="I418" s="110"/>
      <c r="J418" s="38"/>
      <c r="K418" s="38"/>
      <c r="L418" s="41"/>
      <c r="M418" s="203"/>
      <c r="N418" s="204"/>
      <c r="O418" s="66"/>
      <c r="P418" s="66"/>
      <c r="Q418" s="66"/>
      <c r="R418" s="66"/>
      <c r="S418" s="66"/>
      <c r="T418" s="67"/>
      <c r="U418" s="36"/>
      <c r="V418" s="36"/>
      <c r="W418" s="36"/>
      <c r="X418" s="36"/>
      <c r="Y418" s="36"/>
      <c r="Z418" s="36"/>
      <c r="AA418" s="36"/>
      <c r="AB418" s="36"/>
      <c r="AC418" s="36"/>
      <c r="AD418" s="36"/>
      <c r="AE418" s="36"/>
      <c r="AT418" s="19" t="s">
        <v>154</v>
      </c>
      <c r="AU418" s="19" t="s">
        <v>80</v>
      </c>
    </row>
    <row r="419" spans="1:65" s="14" customFormat="1" ht="10.199999999999999">
      <c r="B419" s="217"/>
      <c r="C419" s="218"/>
      <c r="D419" s="201" t="s">
        <v>156</v>
      </c>
      <c r="E419" s="219" t="s">
        <v>19</v>
      </c>
      <c r="F419" s="220" t="s">
        <v>549</v>
      </c>
      <c r="G419" s="218"/>
      <c r="H419" s="219" t="s">
        <v>19</v>
      </c>
      <c r="I419" s="221"/>
      <c r="J419" s="218"/>
      <c r="K419" s="218"/>
      <c r="L419" s="222"/>
      <c r="M419" s="223"/>
      <c r="N419" s="224"/>
      <c r="O419" s="224"/>
      <c r="P419" s="224"/>
      <c r="Q419" s="224"/>
      <c r="R419" s="224"/>
      <c r="S419" s="224"/>
      <c r="T419" s="225"/>
      <c r="AT419" s="226" t="s">
        <v>156</v>
      </c>
      <c r="AU419" s="226" t="s">
        <v>80</v>
      </c>
      <c r="AV419" s="14" t="s">
        <v>26</v>
      </c>
      <c r="AW419" s="14" t="s">
        <v>32</v>
      </c>
      <c r="AX419" s="14" t="s">
        <v>71</v>
      </c>
      <c r="AY419" s="226" t="s">
        <v>144</v>
      </c>
    </row>
    <row r="420" spans="1:65" s="13" customFormat="1" ht="10.199999999999999">
      <c r="B420" s="206"/>
      <c r="C420" s="207"/>
      <c r="D420" s="201" t="s">
        <v>156</v>
      </c>
      <c r="E420" s="208" t="s">
        <v>19</v>
      </c>
      <c r="F420" s="209" t="s">
        <v>562</v>
      </c>
      <c r="G420" s="207"/>
      <c r="H420" s="210">
        <v>91.11</v>
      </c>
      <c r="I420" s="211"/>
      <c r="J420" s="207"/>
      <c r="K420" s="207"/>
      <c r="L420" s="212"/>
      <c r="M420" s="213"/>
      <c r="N420" s="214"/>
      <c r="O420" s="214"/>
      <c r="P420" s="214"/>
      <c r="Q420" s="214"/>
      <c r="R420" s="214"/>
      <c r="S420" s="214"/>
      <c r="T420" s="215"/>
      <c r="AT420" s="216" t="s">
        <v>156</v>
      </c>
      <c r="AU420" s="216" t="s">
        <v>80</v>
      </c>
      <c r="AV420" s="13" t="s">
        <v>80</v>
      </c>
      <c r="AW420" s="13" t="s">
        <v>32</v>
      </c>
      <c r="AX420" s="13" t="s">
        <v>71</v>
      </c>
      <c r="AY420" s="216" t="s">
        <v>144</v>
      </c>
    </row>
    <row r="421" spans="1:65" s="13" customFormat="1" ht="10.199999999999999">
      <c r="B421" s="206"/>
      <c r="C421" s="207"/>
      <c r="D421" s="201" t="s">
        <v>156</v>
      </c>
      <c r="E421" s="208" t="s">
        <v>19</v>
      </c>
      <c r="F421" s="209" t="s">
        <v>563</v>
      </c>
      <c r="G421" s="207"/>
      <c r="H421" s="210">
        <v>32.85</v>
      </c>
      <c r="I421" s="211"/>
      <c r="J421" s="207"/>
      <c r="K421" s="207"/>
      <c r="L421" s="212"/>
      <c r="M421" s="213"/>
      <c r="N421" s="214"/>
      <c r="O421" s="214"/>
      <c r="P421" s="214"/>
      <c r="Q421" s="214"/>
      <c r="R421" s="214"/>
      <c r="S421" s="214"/>
      <c r="T421" s="215"/>
      <c r="AT421" s="216" t="s">
        <v>156</v>
      </c>
      <c r="AU421" s="216" t="s">
        <v>80</v>
      </c>
      <c r="AV421" s="13" t="s">
        <v>80</v>
      </c>
      <c r="AW421" s="13" t="s">
        <v>32</v>
      </c>
      <c r="AX421" s="13" t="s">
        <v>71</v>
      </c>
      <c r="AY421" s="216" t="s">
        <v>144</v>
      </c>
    </row>
    <row r="422" spans="1:65" s="13" customFormat="1" ht="10.199999999999999">
      <c r="B422" s="206"/>
      <c r="C422" s="207"/>
      <c r="D422" s="201" t="s">
        <v>156</v>
      </c>
      <c r="E422" s="208" t="s">
        <v>19</v>
      </c>
      <c r="F422" s="209" t="s">
        <v>564</v>
      </c>
      <c r="G422" s="207"/>
      <c r="H422" s="210">
        <v>28.88</v>
      </c>
      <c r="I422" s="211"/>
      <c r="J422" s="207"/>
      <c r="K422" s="207"/>
      <c r="L422" s="212"/>
      <c r="M422" s="213"/>
      <c r="N422" s="214"/>
      <c r="O422" s="214"/>
      <c r="P422" s="214"/>
      <c r="Q422" s="214"/>
      <c r="R422" s="214"/>
      <c r="S422" s="214"/>
      <c r="T422" s="215"/>
      <c r="AT422" s="216" t="s">
        <v>156</v>
      </c>
      <c r="AU422" s="216" t="s">
        <v>80</v>
      </c>
      <c r="AV422" s="13" t="s">
        <v>80</v>
      </c>
      <c r="AW422" s="13" t="s">
        <v>32</v>
      </c>
      <c r="AX422" s="13" t="s">
        <v>71</v>
      </c>
      <c r="AY422" s="216" t="s">
        <v>144</v>
      </c>
    </row>
    <row r="423" spans="1:65" s="16" customFormat="1" ht="10.199999999999999">
      <c r="B423" s="247"/>
      <c r="C423" s="248"/>
      <c r="D423" s="201" t="s">
        <v>156</v>
      </c>
      <c r="E423" s="249" t="s">
        <v>19</v>
      </c>
      <c r="F423" s="250" t="s">
        <v>495</v>
      </c>
      <c r="G423" s="248"/>
      <c r="H423" s="251">
        <v>152.84</v>
      </c>
      <c r="I423" s="252"/>
      <c r="J423" s="248"/>
      <c r="K423" s="248"/>
      <c r="L423" s="253"/>
      <c r="M423" s="254"/>
      <c r="N423" s="255"/>
      <c r="O423" s="255"/>
      <c r="P423" s="255"/>
      <c r="Q423" s="255"/>
      <c r="R423" s="255"/>
      <c r="S423" s="255"/>
      <c r="T423" s="256"/>
      <c r="AT423" s="257" t="s">
        <v>156</v>
      </c>
      <c r="AU423" s="257" t="s">
        <v>80</v>
      </c>
      <c r="AV423" s="16" t="s">
        <v>165</v>
      </c>
      <c r="AW423" s="16" t="s">
        <v>32</v>
      </c>
      <c r="AX423" s="16" t="s">
        <v>71</v>
      </c>
      <c r="AY423" s="257" t="s">
        <v>144</v>
      </c>
    </row>
    <row r="424" spans="1:65" s="14" customFormat="1" ht="10.199999999999999">
      <c r="B424" s="217"/>
      <c r="C424" s="218"/>
      <c r="D424" s="201" t="s">
        <v>156</v>
      </c>
      <c r="E424" s="219" t="s">
        <v>19</v>
      </c>
      <c r="F424" s="220" t="s">
        <v>553</v>
      </c>
      <c r="G424" s="218"/>
      <c r="H424" s="219" t="s">
        <v>19</v>
      </c>
      <c r="I424" s="221"/>
      <c r="J424" s="218"/>
      <c r="K424" s="218"/>
      <c r="L424" s="222"/>
      <c r="M424" s="223"/>
      <c r="N424" s="224"/>
      <c r="O424" s="224"/>
      <c r="P424" s="224"/>
      <c r="Q424" s="224"/>
      <c r="R424" s="224"/>
      <c r="S424" s="224"/>
      <c r="T424" s="225"/>
      <c r="AT424" s="226" t="s">
        <v>156</v>
      </c>
      <c r="AU424" s="226" t="s">
        <v>80</v>
      </c>
      <c r="AV424" s="14" t="s">
        <v>26</v>
      </c>
      <c r="AW424" s="14" t="s">
        <v>32</v>
      </c>
      <c r="AX424" s="14" t="s">
        <v>71</v>
      </c>
      <c r="AY424" s="226" t="s">
        <v>144</v>
      </c>
    </row>
    <row r="425" spans="1:65" s="13" customFormat="1" ht="10.199999999999999">
      <c r="B425" s="206"/>
      <c r="C425" s="207"/>
      <c r="D425" s="201" t="s">
        <v>156</v>
      </c>
      <c r="E425" s="208" t="s">
        <v>19</v>
      </c>
      <c r="F425" s="209" t="s">
        <v>565</v>
      </c>
      <c r="G425" s="207"/>
      <c r="H425" s="210">
        <v>55.96</v>
      </c>
      <c r="I425" s="211"/>
      <c r="J425" s="207"/>
      <c r="K425" s="207"/>
      <c r="L425" s="212"/>
      <c r="M425" s="213"/>
      <c r="N425" s="214"/>
      <c r="O425" s="214"/>
      <c r="P425" s="214"/>
      <c r="Q425" s="214"/>
      <c r="R425" s="214"/>
      <c r="S425" s="214"/>
      <c r="T425" s="215"/>
      <c r="AT425" s="216" t="s">
        <v>156</v>
      </c>
      <c r="AU425" s="216" t="s">
        <v>80</v>
      </c>
      <c r="AV425" s="13" t="s">
        <v>80</v>
      </c>
      <c r="AW425" s="13" t="s">
        <v>32</v>
      </c>
      <c r="AX425" s="13" t="s">
        <v>71</v>
      </c>
      <c r="AY425" s="216" t="s">
        <v>144</v>
      </c>
    </row>
    <row r="426" spans="1:65" s="13" customFormat="1" ht="10.199999999999999">
      <c r="B426" s="206"/>
      <c r="C426" s="207"/>
      <c r="D426" s="201" t="s">
        <v>156</v>
      </c>
      <c r="E426" s="208" t="s">
        <v>19</v>
      </c>
      <c r="F426" s="209" t="s">
        <v>566</v>
      </c>
      <c r="G426" s="207"/>
      <c r="H426" s="210">
        <v>65.75</v>
      </c>
      <c r="I426" s="211"/>
      <c r="J426" s="207"/>
      <c r="K426" s="207"/>
      <c r="L426" s="212"/>
      <c r="M426" s="213"/>
      <c r="N426" s="214"/>
      <c r="O426" s="214"/>
      <c r="P426" s="214"/>
      <c r="Q426" s="214"/>
      <c r="R426" s="214"/>
      <c r="S426" s="214"/>
      <c r="T426" s="215"/>
      <c r="AT426" s="216" t="s">
        <v>156</v>
      </c>
      <c r="AU426" s="216" t="s">
        <v>80</v>
      </c>
      <c r="AV426" s="13" t="s">
        <v>80</v>
      </c>
      <c r="AW426" s="13" t="s">
        <v>32</v>
      </c>
      <c r="AX426" s="13" t="s">
        <v>71</v>
      </c>
      <c r="AY426" s="216" t="s">
        <v>144</v>
      </c>
    </row>
    <row r="427" spans="1:65" s="16" customFormat="1" ht="10.199999999999999">
      <c r="B427" s="247"/>
      <c r="C427" s="248"/>
      <c r="D427" s="201" t="s">
        <v>156</v>
      </c>
      <c r="E427" s="249" t="s">
        <v>19</v>
      </c>
      <c r="F427" s="250" t="s">
        <v>495</v>
      </c>
      <c r="G427" s="248"/>
      <c r="H427" s="251">
        <v>121.71</v>
      </c>
      <c r="I427" s="252"/>
      <c r="J427" s="248"/>
      <c r="K427" s="248"/>
      <c r="L427" s="253"/>
      <c r="M427" s="254"/>
      <c r="N427" s="255"/>
      <c r="O427" s="255"/>
      <c r="P427" s="255"/>
      <c r="Q427" s="255"/>
      <c r="R427" s="255"/>
      <c r="S427" s="255"/>
      <c r="T427" s="256"/>
      <c r="AT427" s="257" t="s">
        <v>156</v>
      </c>
      <c r="AU427" s="257" t="s">
        <v>80</v>
      </c>
      <c r="AV427" s="16" t="s">
        <v>165</v>
      </c>
      <c r="AW427" s="16" t="s">
        <v>32</v>
      </c>
      <c r="AX427" s="16" t="s">
        <v>71</v>
      </c>
      <c r="AY427" s="257" t="s">
        <v>144</v>
      </c>
    </row>
    <row r="428" spans="1:65" s="15" customFormat="1" ht="10.199999999999999">
      <c r="B428" s="227"/>
      <c r="C428" s="228"/>
      <c r="D428" s="201" t="s">
        <v>156</v>
      </c>
      <c r="E428" s="229" t="s">
        <v>19</v>
      </c>
      <c r="F428" s="230" t="s">
        <v>191</v>
      </c>
      <c r="G428" s="228"/>
      <c r="H428" s="231">
        <v>274.55</v>
      </c>
      <c r="I428" s="232"/>
      <c r="J428" s="228"/>
      <c r="K428" s="228"/>
      <c r="L428" s="233"/>
      <c r="M428" s="234"/>
      <c r="N428" s="235"/>
      <c r="O428" s="235"/>
      <c r="P428" s="235"/>
      <c r="Q428" s="235"/>
      <c r="R428" s="235"/>
      <c r="S428" s="235"/>
      <c r="T428" s="236"/>
      <c r="AT428" s="237" t="s">
        <v>156</v>
      </c>
      <c r="AU428" s="237" t="s">
        <v>80</v>
      </c>
      <c r="AV428" s="15" t="s">
        <v>150</v>
      </c>
      <c r="AW428" s="15" t="s">
        <v>32</v>
      </c>
      <c r="AX428" s="15" t="s">
        <v>26</v>
      </c>
      <c r="AY428" s="237" t="s">
        <v>144</v>
      </c>
    </row>
    <row r="429" spans="1:65" s="2" customFormat="1" ht="16.5" customHeight="1">
      <c r="A429" s="36"/>
      <c r="B429" s="37"/>
      <c r="C429" s="189" t="s">
        <v>572</v>
      </c>
      <c r="D429" s="189" t="s">
        <v>146</v>
      </c>
      <c r="E429" s="190" t="s">
        <v>573</v>
      </c>
      <c r="F429" s="191" t="s">
        <v>574</v>
      </c>
      <c r="G429" s="192" t="s">
        <v>149</v>
      </c>
      <c r="H429" s="193">
        <v>274.55</v>
      </c>
      <c r="I429" s="194"/>
      <c r="J429" s="193">
        <f>ROUND(I429*H429,2)</f>
        <v>0</v>
      </c>
      <c r="K429" s="191" t="s">
        <v>160</v>
      </c>
      <c r="L429" s="41"/>
      <c r="M429" s="195" t="s">
        <v>19</v>
      </c>
      <c r="N429" s="196" t="s">
        <v>42</v>
      </c>
      <c r="O429" s="66"/>
      <c r="P429" s="197">
        <f>O429*H429</f>
        <v>0</v>
      </c>
      <c r="Q429" s="197">
        <v>8.8000000000000003E-4</v>
      </c>
      <c r="R429" s="197">
        <f>Q429*H429</f>
        <v>0.24160400000000001</v>
      </c>
      <c r="S429" s="197">
        <v>0</v>
      </c>
      <c r="T429" s="198">
        <f>S429*H429</f>
        <v>0</v>
      </c>
      <c r="U429" s="36"/>
      <c r="V429" s="36"/>
      <c r="W429" s="36"/>
      <c r="X429" s="36"/>
      <c r="Y429" s="36"/>
      <c r="Z429" s="36"/>
      <c r="AA429" s="36"/>
      <c r="AB429" s="36"/>
      <c r="AC429" s="36"/>
      <c r="AD429" s="36"/>
      <c r="AE429" s="36"/>
      <c r="AR429" s="199" t="s">
        <v>150</v>
      </c>
      <c r="AT429" s="199" t="s">
        <v>146</v>
      </c>
      <c r="AU429" s="199" t="s">
        <v>80</v>
      </c>
      <c r="AY429" s="19" t="s">
        <v>144</v>
      </c>
      <c r="BE429" s="200">
        <f>IF(N429="základní",J429,0)</f>
        <v>0</v>
      </c>
      <c r="BF429" s="200">
        <f>IF(N429="snížená",J429,0)</f>
        <v>0</v>
      </c>
      <c r="BG429" s="200">
        <f>IF(N429="zákl. přenesená",J429,0)</f>
        <v>0</v>
      </c>
      <c r="BH429" s="200">
        <f>IF(N429="sníž. přenesená",J429,0)</f>
        <v>0</v>
      </c>
      <c r="BI429" s="200">
        <f>IF(N429="nulová",J429,0)</f>
        <v>0</v>
      </c>
      <c r="BJ429" s="19" t="s">
        <v>26</v>
      </c>
      <c r="BK429" s="200">
        <f>ROUND(I429*H429,2)</f>
        <v>0</v>
      </c>
      <c r="BL429" s="19" t="s">
        <v>150</v>
      </c>
      <c r="BM429" s="199" t="s">
        <v>575</v>
      </c>
    </row>
    <row r="430" spans="1:65" s="2" customFormat="1" ht="10.199999999999999">
      <c r="A430" s="36"/>
      <c r="B430" s="37"/>
      <c r="C430" s="38"/>
      <c r="D430" s="201" t="s">
        <v>152</v>
      </c>
      <c r="E430" s="38"/>
      <c r="F430" s="202" t="s">
        <v>576</v>
      </c>
      <c r="G430" s="38"/>
      <c r="H430" s="38"/>
      <c r="I430" s="110"/>
      <c r="J430" s="38"/>
      <c r="K430" s="38"/>
      <c r="L430" s="41"/>
      <c r="M430" s="203"/>
      <c r="N430" s="204"/>
      <c r="O430" s="66"/>
      <c r="P430" s="66"/>
      <c r="Q430" s="66"/>
      <c r="R430" s="66"/>
      <c r="S430" s="66"/>
      <c r="T430" s="67"/>
      <c r="U430" s="36"/>
      <c r="V430" s="36"/>
      <c r="W430" s="36"/>
      <c r="X430" s="36"/>
      <c r="Y430" s="36"/>
      <c r="Z430" s="36"/>
      <c r="AA430" s="36"/>
      <c r="AB430" s="36"/>
      <c r="AC430" s="36"/>
      <c r="AD430" s="36"/>
      <c r="AE430" s="36"/>
      <c r="AT430" s="19" t="s">
        <v>152</v>
      </c>
      <c r="AU430" s="19" t="s">
        <v>80</v>
      </c>
    </row>
    <row r="431" spans="1:65" s="2" customFormat="1" ht="28.8">
      <c r="A431" s="36"/>
      <c r="B431" s="37"/>
      <c r="C431" s="38"/>
      <c r="D431" s="201" t="s">
        <v>154</v>
      </c>
      <c r="E431" s="38"/>
      <c r="F431" s="205" t="s">
        <v>577</v>
      </c>
      <c r="G431" s="38"/>
      <c r="H431" s="38"/>
      <c r="I431" s="110"/>
      <c r="J431" s="38"/>
      <c r="K431" s="38"/>
      <c r="L431" s="41"/>
      <c r="M431" s="203"/>
      <c r="N431" s="204"/>
      <c r="O431" s="66"/>
      <c r="P431" s="66"/>
      <c r="Q431" s="66"/>
      <c r="R431" s="66"/>
      <c r="S431" s="66"/>
      <c r="T431" s="67"/>
      <c r="U431" s="36"/>
      <c r="V431" s="36"/>
      <c r="W431" s="36"/>
      <c r="X431" s="36"/>
      <c r="Y431" s="36"/>
      <c r="Z431" s="36"/>
      <c r="AA431" s="36"/>
      <c r="AB431" s="36"/>
      <c r="AC431" s="36"/>
      <c r="AD431" s="36"/>
      <c r="AE431" s="36"/>
      <c r="AT431" s="19" t="s">
        <v>154</v>
      </c>
      <c r="AU431" s="19" t="s">
        <v>80</v>
      </c>
    </row>
    <row r="432" spans="1:65" s="14" customFormat="1" ht="10.199999999999999">
      <c r="B432" s="217"/>
      <c r="C432" s="218"/>
      <c r="D432" s="201" t="s">
        <v>156</v>
      </c>
      <c r="E432" s="219" t="s">
        <v>19</v>
      </c>
      <c r="F432" s="220" t="s">
        <v>549</v>
      </c>
      <c r="G432" s="218"/>
      <c r="H432" s="219" t="s">
        <v>19</v>
      </c>
      <c r="I432" s="221"/>
      <c r="J432" s="218"/>
      <c r="K432" s="218"/>
      <c r="L432" s="222"/>
      <c r="M432" s="223"/>
      <c r="N432" s="224"/>
      <c r="O432" s="224"/>
      <c r="P432" s="224"/>
      <c r="Q432" s="224"/>
      <c r="R432" s="224"/>
      <c r="S432" s="224"/>
      <c r="T432" s="225"/>
      <c r="AT432" s="226" t="s">
        <v>156</v>
      </c>
      <c r="AU432" s="226" t="s">
        <v>80</v>
      </c>
      <c r="AV432" s="14" t="s">
        <v>26</v>
      </c>
      <c r="AW432" s="14" t="s">
        <v>32</v>
      </c>
      <c r="AX432" s="14" t="s">
        <v>71</v>
      </c>
      <c r="AY432" s="226" t="s">
        <v>144</v>
      </c>
    </row>
    <row r="433" spans="1:65" s="13" customFormat="1" ht="10.199999999999999">
      <c r="B433" s="206"/>
      <c r="C433" s="207"/>
      <c r="D433" s="201" t="s">
        <v>156</v>
      </c>
      <c r="E433" s="208" t="s">
        <v>19</v>
      </c>
      <c r="F433" s="209" t="s">
        <v>562</v>
      </c>
      <c r="G433" s="207"/>
      <c r="H433" s="210">
        <v>91.11</v>
      </c>
      <c r="I433" s="211"/>
      <c r="J433" s="207"/>
      <c r="K433" s="207"/>
      <c r="L433" s="212"/>
      <c r="M433" s="213"/>
      <c r="N433" s="214"/>
      <c r="O433" s="214"/>
      <c r="P433" s="214"/>
      <c r="Q433" s="214"/>
      <c r="R433" s="214"/>
      <c r="S433" s="214"/>
      <c r="T433" s="215"/>
      <c r="AT433" s="216" t="s">
        <v>156</v>
      </c>
      <c r="AU433" s="216" t="s">
        <v>80</v>
      </c>
      <c r="AV433" s="13" t="s">
        <v>80</v>
      </c>
      <c r="AW433" s="13" t="s">
        <v>32</v>
      </c>
      <c r="AX433" s="13" t="s">
        <v>71</v>
      </c>
      <c r="AY433" s="216" t="s">
        <v>144</v>
      </c>
    </row>
    <row r="434" spans="1:65" s="13" customFormat="1" ht="10.199999999999999">
      <c r="B434" s="206"/>
      <c r="C434" s="207"/>
      <c r="D434" s="201" t="s">
        <v>156</v>
      </c>
      <c r="E434" s="208" t="s">
        <v>19</v>
      </c>
      <c r="F434" s="209" t="s">
        <v>563</v>
      </c>
      <c r="G434" s="207"/>
      <c r="H434" s="210">
        <v>32.85</v>
      </c>
      <c r="I434" s="211"/>
      <c r="J434" s="207"/>
      <c r="K434" s="207"/>
      <c r="L434" s="212"/>
      <c r="M434" s="213"/>
      <c r="N434" s="214"/>
      <c r="O434" s="214"/>
      <c r="P434" s="214"/>
      <c r="Q434" s="214"/>
      <c r="R434" s="214"/>
      <c r="S434" s="214"/>
      <c r="T434" s="215"/>
      <c r="AT434" s="216" t="s">
        <v>156</v>
      </c>
      <c r="AU434" s="216" t="s">
        <v>80</v>
      </c>
      <c r="AV434" s="13" t="s">
        <v>80</v>
      </c>
      <c r="AW434" s="13" t="s">
        <v>32</v>
      </c>
      <c r="AX434" s="13" t="s">
        <v>71</v>
      </c>
      <c r="AY434" s="216" t="s">
        <v>144</v>
      </c>
    </row>
    <row r="435" spans="1:65" s="13" customFormat="1" ht="10.199999999999999">
      <c r="B435" s="206"/>
      <c r="C435" s="207"/>
      <c r="D435" s="201" t="s">
        <v>156</v>
      </c>
      <c r="E435" s="208" t="s">
        <v>19</v>
      </c>
      <c r="F435" s="209" t="s">
        <v>564</v>
      </c>
      <c r="G435" s="207"/>
      <c r="H435" s="210">
        <v>28.88</v>
      </c>
      <c r="I435" s="211"/>
      <c r="J435" s="207"/>
      <c r="K435" s="207"/>
      <c r="L435" s="212"/>
      <c r="M435" s="213"/>
      <c r="N435" s="214"/>
      <c r="O435" s="214"/>
      <c r="P435" s="214"/>
      <c r="Q435" s="214"/>
      <c r="R435" s="214"/>
      <c r="S435" s="214"/>
      <c r="T435" s="215"/>
      <c r="AT435" s="216" t="s">
        <v>156</v>
      </c>
      <c r="AU435" s="216" t="s">
        <v>80</v>
      </c>
      <c r="AV435" s="13" t="s">
        <v>80</v>
      </c>
      <c r="AW435" s="13" t="s">
        <v>32</v>
      </c>
      <c r="AX435" s="13" t="s">
        <v>71</v>
      </c>
      <c r="AY435" s="216" t="s">
        <v>144</v>
      </c>
    </row>
    <row r="436" spans="1:65" s="16" customFormat="1" ht="10.199999999999999">
      <c r="B436" s="247"/>
      <c r="C436" s="248"/>
      <c r="D436" s="201" t="s">
        <v>156</v>
      </c>
      <c r="E436" s="249" t="s">
        <v>19</v>
      </c>
      <c r="F436" s="250" t="s">
        <v>495</v>
      </c>
      <c r="G436" s="248"/>
      <c r="H436" s="251">
        <v>152.84</v>
      </c>
      <c r="I436" s="252"/>
      <c r="J436" s="248"/>
      <c r="K436" s="248"/>
      <c r="L436" s="253"/>
      <c r="M436" s="254"/>
      <c r="N436" s="255"/>
      <c r="O436" s="255"/>
      <c r="P436" s="255"/>
      <c r="Q436" s="255"/>
      <c r="R436" s="255"/>
      <c r="S436" s="255"/>
      <c r="T436" s="256"/>
      <c r="AT436" s="257" t="s">
        <v>156</v>
      </c>
      <c r="AU436" s="257" t="s">
        <v>80</v>
      </c>
      <c r="AV436" s="16" t="s">
        <v>165</v>
      </c>
      <c r="AW436" s="16" t="s">
        <v>32</v>
      </c>
      <c r="AX436" s="16" t="s">
        <v>71</v>
      </c>
      <c r="AY436" s="257" t="s">
        <v>144</v>
      </c>
    </row>
    <row r="437" spans="1:65" s="14" customFormat="1" ht="10.199999999999999">
      <c r="B437" s="217"/>
      <c r="C437" s="218"/>
      <c r="D437" s="201" t="s">
        <v>156</v>
      </c>
      <c r="E437" s="219" t="s">
        <v>19</v>
      </c>
      <c r="F437" s="220" t="s">
        <v>553</v>
      </c>
      <c r="G437" s="218"/>
      <c r="H437" s="219" t="s">
        <v>19</v>
      </c>
      <c r="I437" s="221"/>
      <c r="J437" s="218"/>
      <c r="K437" s="218"/>
      <c r="L437" s="222"/>
      <c r="M437" s="223"/>
      <c r="N437" s="224"/>
      <c r="O437" s="224"/>
      <c r="P437" s="224"/>
      <c r="Q437" s="224"/>
      <c r="R437" s="224"/>
      <c r="S437" s="224"/>
      <c r="T437" s="225"/>
      <c r="AT437" s="226" t="s">
        <v>156</v>
      </c>
      <c r="AU437" s="226" t="s">
        <v>80</v>
      </c>
      <c r="AV437" s="14" t="s">
        <v>26</v>
      </c>
      <c r="AW437" s="14" t="s">
        <v>32</v>
      </c>
      <c r="AX437" s="14" t="s">
        <v>71</v>
      </c>
      <c r="AY437" s="226" t="s">
        <v>144</v>
      </c>
    </row>
    <row r="438" spans="1:65" s="13" customFormat="1" ht="10.199999999999999">
      <c r="B438" s="206"/>
      <c r="C438" s="207"/>
      <c r="D438" s="201" t="s">
        <v>156</v>
      </c>
      <c r="E438" s="208" t="s">
        <v>19</v>
      </c>
      <c r="F438" s="209" t="s">
        <v>565</v>
      </c>
      <c r="G438" s="207"/>
      <c r="H438" s="210">
        <v>55.96</v>
      </c>
      <c r="I438" s="211"/>
      <c r="J438" s="207"/>
      <c r="K438" s="207"/>
      <c r="L438" s="212"/>
      <c r="M438" s="213"/>
      <c r="N438" s="214"/>
      <c r="O438" s="214"/>
      <c r="P438" s="214"/>
      <c r="Q438" s="214"/>
      <c r="R438" s="214"/>
      <c r="S438" s="214"/>
      <c r="T438" s="215"/>
      <c r="AT438" s="216" t="s">
        <v>156</v>
      </c>
      <c r="AU438" s="216" t="s">
        <v>80</v>
      </c>
      <c r="AV438" s="13" t="s">
        <v>80</v>
      </c>
      <c r="AW438" s="13" t="s">
        <v>32</v>
      </c>
      <c r="AX438" s="13" t="s">
        <v>71</v>
      </c>
      <c r="AY438" s="216" t="s">
        <v>144</v>
      </c>
    </row>
    <row r="439" spans="1:65" s="13" customFormat="1" ht="10.199999999999999">
      <c r="B439" s="206"/>
      <c r="C439" s="207"/>
      <c r="D439" s="201" t="s">
        <v>156</v>
      </c>
      <c r="E439" s="208" t="s">
        <v>19</v>
      </c>
      <c r="F439" s="209" t="s">
        <v>566</v>
      </c>
      <c r="G439" s="207"/>
      <c r="H439" s="210">
        <v>65.75</v>
      </c>
      <c r="I439" s="211"/>
      <c r="J439" s="207"/>
      <c r="K439" s="207"/>
      <c r="L439" s="212"/>
      <c r="M439" s="213"/>
      <c r="N439" s="214"/>
      <c r="O439" s="214"/>
      <c r="P439" s="214"/>
      <c r="Q439" s="214"/>
      <c r="R439" s="214"/>
      <c r="S439" s="214"/>
      <c r="T439" s="215"/>
      <c r="AT439" s="216" t="s">
        <v>156</v>
      </c>
      <c r="AU439" s="216" t="s">
        <v>80</v>
      </c>
      <c r="AV439" s="13" t="s">
        <v>80</v>
      </c>
      <c r="AW439" s="13" t="s">
        <v>32</v>
      </c>
      <c r="AX439" s="13" t="s">
        <v>71</v>
      </c>
      <c r="AY439" s="216" t="s">
        <v>144</v>
      </c>
    </row>
    <row r="440" spans="1:65" s="16" customFormat="1" ht="10.199999999999999">
      <c r="B440" s="247"/>
      <c r="C440" s="248"/>
      <c r="D440" s="201" t="s">
        <v>156</v>
      </c>
      <c r="E440" s="249" t="s">
        <v>19</v>
      </c>
      <c r="F440" s="250" t="s">
        <v>495</v>
      </c>
      <c r="G440" s="248"/>
      <c r="H440" s="251">
        <v>121.71</v>
      </c>
      <c r="I440" s="252"/>
      <c r="J440" s="248"/>
      <c r="K440" s="248"/>
      <c r="L440" s="253"/>
      <c r="M440" s="254"/>
      <c r="N440" s="255"/>
      <c r="O440" s="255"/>
      <c r="P440" s="255"/>
      <c r="Q440" s="255"/>
      <c r="R440" s="255"/>
      <c r="S440" s="255"/>
      <c r="T440" s="256"/>
      <c r="AT440" s="257" t="s">
        <v>156</v>
      </c>
      <c r="AU440" s="257" t="s">
        <v>80</v>
      </c>
      <c r="AV440" s="16" t="s">
        <v>165</v>
      </c>
      <c r="AW440" s="16" t="s">
        <v>32</v>
      </c>
      <c r="AX440" s="16" t="s">
        <v>71</v>
      </c>
      <c r="AY440" s="257" t="s">
        <v>144</v>
      </c>
    </row>
    <row r="441" spans="1:65" s="15" customFormat="1" ht="10.199999999999999">
      <c r="B441" s="227"/>
      <c r="C441" s="228"/>
      <c r="D441" s="201" t="s">
        <v>156</v>
      </c>
      <c r="E441" s="229" t="s">
        <v>19</v>
      </c>
      <c r="F441" s="230" t="s">
        <v>191</v>
      </c>
      <c r="G441" s="228"/>
      <c r="H441" s="231">
        <v>274.55</v>
      </c>
      <c r="I441" s="232"/>
      <c r="J441" s="228"/>
      <c r="K441" s="228"/>
      <c r="L441" s="233"/>
      <c r="M441" s="234"/>
      <c r="N441" s="235"/>
      <c r="O441" s="235"/>
      <c r="P441" s="235"/>
      <c r="Q441" s="235"/>
      <c r="R441" s="235"/>
      <c r="S441" s="235"/>
      <c r="T441" s="236"/>
      <c r="AT441" s="237" t="s">
        <v>156</v>
      </c>
      <c r="AU441" s="237" t="s">
        <v>80</v>
      </c>
      <c r="AV441" s="15" t="s">
        <v>150</v>
      </c>
      <c r="AW441" s="15" t="s">
        <v>32</v>
      </c>
      <c r="AX441" s="15" t="s">
        <v>26</v>
      </c>
      <c r="AY441" s="237" t="s">
        <v>144</v>
      </c>
    </row>
    <row r="442" spans="1:65" s="2" customFormat="1" ht="16.5" customHeight="1">
      <c r="A442" s="36"/>
      <c r="B442" s="37"/>
      <c r="C442" s="189" t="s">
        <v>578</v>
      </c>
      <c r="D442" s="189" t="s">
        <v>146</v>
      </c>
      <c r="E442" s="190" t="s">
        <v>579</v>
      </c>
      <c r="F442" s="191" t="s">
        <v>580</v>
      </c>
      <c r="G442" s="192" t="s">
        <v>149</v>
      </c>
      <c r="H442" s="193">
        <v>274.55</v>
      </c>
      <c r="I442" s="194"/>
      <c r="J442" s="193">
        <f>ROUND(I442*H442,2)</f>
        <v>0</v>
      </c>
      <c r="K442" s="191" t="s">
        <v>160</v>
      </c>
      <c r="L442" s="41"/>
      <c r="M442" s="195" t="s">
        <v>19</v>
      </c>
      <c r="N442" s="196" t="s">
        <v>42</v>
      </c>
      <c r="O442" s="66"/>
      <c r="P442" s="197">
        <f>O442*H442</f>
        <v>0</v>
      </c>
      <c r="Q442" s="197">
        <v>0</v>
      </c>
      <c r="R442" s="197">
        <f>Q442*H442</f>
        <v>0</v>
      </c>
      <c r="S442" s="197">
        <v>0</v>
      </c>
      <c r="T442" s="198">
        <f>S442*H442</f>
        <v>0</v>
      </c>
      <c r="U442" s="36"/>
      <c r="V442" s="36"/>
      <c r="W442" s="36"/>
      <c r="X442" s="36"/>
      <c r="Y442" s="36"/>
      <c r="Z442" s="36"/>
      <c r="AA442" s="36"/>
      <c r="AB442" s="36"/>
      <c r="AC442" s="36"/>
      <c r="AD442" s="36"/>
      <c r="AE442" s="36"/>
      <c r="AR442" s="199" t="s">
        <v>150</v>
      </c>
      <c r="AT442" s="199" t="s">
        <v>146</v>
      </c>
      <c r="AU442" s="199" t="s">
        <v>80</v>
      </c>
      <c r="AY442" s="19" t="s">
        <v>144</v>
      </c>
      <c r="BE442" s="200">
        <f>IF(N442="základní",J442,0)</f>
        <v>0</v>
      </c>
      <c r="BF442" s="200">
        <f>IF(N442="snížená",J442,0)</f>
        <v>0</v>
      </c>
      <c r="BG442" s="200">
        <f>IF(N442="zákl. přenesená",J442,0)</f>
        <v>0</v>
      </c>
      <c r="BH442" s="200">
        <f>IF(N442="sníž. přenesená",J442,0)</f>
        <v>0</v>
      </c>
      <c r="BI442" s="200">
        <f>IF(N442="nulová",J442,0)</f>
        <v>0</v>
      </c>
      <c r="BJ442" s="19" t="s">
        <v>26</v>
      </c>
      <c r="BK442" s="200">
        <f>ROUND(I442*H442,2)</f>
        <v>0</v>
      </c>
      <c r="BL442" s="19" t="s">
        <v>150</v>
      </c>
      <c r="BM442" s="199" t="s">
        <v>581</v>
      </c>
    </row>
    <row r="443" spans="1:65" s="2" customFormat="1" ht="19.2">
      <c r="A443" s="36"/>
      <c r="B443" s="37"/>
      <c r="C443" s="38"/>
      <c r="D443" s="201" t="s">
        <v>152</v>
      </c>
      <c r="E443" s="38"/>
      <c r="F443" s="202" t="s">
        <v>582</v>
      </c>
      <c r="G443" s="38"/>
      <c r="H443" s="38"/>
      <c r="I443" s="110"/>
      <c r="J443" s="38"/>
      <c r="K443" s="38"/>
      <c r="L443" s="41"/>
      <c r="M443" s="203"/>
      <c r="N443" s="204"/>
      <c r="O443" s="66"/>
      <c r="P443" s="66"/>
      <c r="Q443" s="66"/>
      <c r="R443" s="66"/>
      <c r="S443" s="66"/>
      <c r="T443" s="67"/>
      <c r="U443" s="36"/>
      <c r="V443" s="36"/>
      <c r="W443" s="36"/>
      <c r="X443" s="36"/>
      <c r="Y443" s="36"/>
      <c r="Z443" s="36"/>
      <c r="AA443" s="36"/>
      <c r="AB443" s="36"/>
      <c r="AC443" s="36"/>
      <c r="AD443" s="36"/>
      <c r="AE443" s="36"/>
      <c r="AT443" s="19" t="s">
        <v>152</v>
      </c>
      <c r="AU443" s="19" t="s">
        <v>80</v>
      </c>
    </row>
    <row r="444" spans="1:65" s="2" customFormat="1" ht="28.8">
      <c r="A444" s="36"/>
      <c r="B444" s="37"/>
      <c r="C444" s="38"/>
      <c r="D444" s="201" t="s">
        <v>154</v>
      </c>
      <c r="E444" s="38"/>
      <c r="F444" s="205" t="s">
        <v>577</v>
      </c>
      <c r="G444" s="38"/>
      <c r="H444" s="38"/>
      <c r="I444" s="110"/>
      <c r="J444" s="38"/>
      <c r="K444" s="38"/>
      <c r="L444" s="41"/>
      <c r="M444" s="203"/>
      <c r="N444" s="204"/>
      <c r="O444" s="66"/>
      <c r="P444" s="66"/>
      <c r="Q444" s="66"/>
      <c r="R444" s="66"/>
      <c r="S444" s="66"/>
      <c r="T444" s="67"/>
      <c r="U444" s="36"/>
      <c r="V444" s="36"/>
      <c r="W444" s="36"/>
      <c r="X444" s="36"/>
      <c r="Y444" s="36"/>
      <c r="Z444" s="36"/>
      <c r="AA444" s="36"/>
      <c r="AB444" s="36"/>
      <c r="AC444" s="36"/>
      <c r="AD444" s="36"/>
      <c r="AE444" s="36"/>
      <c r="AT444" s="19" t="s">
        <v>154</v>
      </c>
      <c r="AU444" s="19" t="s">
        <v>80</v>
      </c>
    </row>
    <row r="445" spans="1:65" s="14" customFormat="1" ht="10.199999999999999">
      <c r="B445" s="217"/>
      <c r="C445" s="218"/>
      <c r="D445" s="201" t="s">
        <v>156</v>
      </c>
      <c r="E445" s="219" t="s">
        <v>19</v>
      </c>
      <c r="F445" s="220" t="s">
        <v>549</v>
      </c>
      <c r="G445" s="218"/>
      <c r="H445" s="219" t="s">
        <v>19</v>
      </c>
      <c r="I445" s="221"/>
      <c r="J445" s="218"/>
      <c r="K445" s="218"/>
      <c r="L445" s="222"/>
      <c r="M445" s="223"/>
      <c r="N445" s="224"/>
      <c r="O445" s="224"/>
      <c r="P445" s="224"/>
      <c r="Q445" s="224"/>
      <c r="R445" s="224"/>
      <c r="S445" s="224"/>
      <c r="T445" s="225"/>
      <c r="AT445" s="226" t="s">
        <v>156</v>
      </c>
      <c r="AU445" s="226" t="s">
        <v>80</v>
      </c>
      <c r="AV445" s="14" t="s">
        <v>26</v>
      </c>
      <c r="AW445" s="14" t="s">
        <v>32</v>
      </c>
      <c r="AX445" s="14" t="s">
        <v>71</v>
      </c>
      <c r="AY445" s="226" t="s">
        <v>144</v>
      </c>
    </row>
    <row r="446" spans="1:65" s="13" customFormat="1" ht="10.199999999999999">
      <c r="B446" s="206"/>
      <c r="C446" s="207"/>
      <c r="D446" s="201" t="s">
        <v>156</v>
      </c>
      <c r="E446" s="208" t="s">
        <v>19</v>
      </c>
      <c r="F446" s="209" t="s">
        <v>562</v>
      </c>
      <c r="G446" s="207"/>
      <c r="H446" s="210">
        <v>91.11</v>
      </c>
      <c r="I446" s="211"/>
      <c r="J446" s="207"/>
      <c r="K446" s="207"/>
      <c r="L446" s="212"/>
      <c r="M446" s="213"/>
      <c r="N446" s="214"/>
      <c r="O446" s="214"/>
      <c r="P446" s="214"/>
      <c r="Q446" s="214"/>
      <c r="R446" s="214"/>
      <c r="S446" s="214"/>
      <c r="T446" s="215"/>
      <c r="AT446" s="216" t="s">
        <v>156</v>
      </c>
      <c r="AU446" s="216" t="s">
        <v>80</v>
      </c>
      <c r="AV446" s="13" t="s">
        <v>80</v>
      </c>
      <c r="AW446" s="13" t="s">
        <v>32</v>
      </c>
      <c r="AX446" s="13" t="s">
        <v>71</v>
      </c>
      <c r="AY446" s="216" t="s">
        <v>144</v>
      </c>
    </row>
    <row r="447" spans="1:65" s="13" customFormat="1" ht="10.199999999999999">
      <c r="B447" s="206"/>
      <c r="C447" s="207"/>
      <c r="D447" s="201" t="s">
        <v>156</v>
      </c>
      <c r="E447" s="208" t="s">
        <v>19</v>
      </c>
      <c r="F447" s="209" t="s">
        <v>563</v>
      </c>
      <c r="G447" s="207"/>
      <c r="H447" s="210">
        <v>32.85</v>
      </c>
      <c r="I447" s="211"/>
      <c r="J447" s="207"/>
      <c r="K447" s="207"/>
      <c r="L447" s="212"/>
      <c r="M447" s="213"/>
      <c r="N447" s="214"/>
      <c r="O447" s="214"/>
      <c r="P447" s="214"/>
      <c r="Q447" s="214"/>
      <c r="R447" s="214"/>
      <c r="S447" s="214"/>
      <c r="T447" s="215"/>
      <c r="AT447" s="216" t="s">
        <v>156</v>
      </c>
      <c r="AU447" s="216" t="s">
        <v>80</v>
      </c>
      <c r="AV447" s="13" t="s">
        <v>80</v>
      </c>
      <c r="AW447" s="13" t="s">
        <v>32</v>
      </c>
      <c r="AX447" s="13" t="s">
        <v>71</v>
      </c>
      <c r="AY447" s="216" t="s">
        <v>144</v>
      </c>
    </row>
    <row r="448" spans="1:65" s="13" customFormat="1" ht="10.199999999999999">
      <c r="B448" s="206"/>
      <c r="C448" s="207"/>
      <c r="D448" s="201" t="s">
        <v>156</v>
      </c>
      <c r="E448" s="208" t="s">
        <v>19</v>
      </c>
      <c r="F448" s="209" t="s">
        <v>564</v>
      </c>
      <c r="G448" s="207"/>
      <c r="H448" s="210">
        <v>28.88</v>
      </c>
      <c r="I448" s="211"/>
      <c r="J448" s="207"/>
      <c r="K448" s="207"/>
      <c r="L448" s="212"/>
      <c r="M448" s="213"/>
      <c r="N448" s="214"/>
      <c r="O448" s="214"/>
      <c r="P448" s="214"/>
      <c r="Q448" s="214"/>
      <c r="R448" s="214"/>
      <c r="S448" s="214"/>
      <c r="T448" s="215"/>
      <c r="AT448" s="216" t="s">
        <v>156</v>
      </c>
      <c r="AU448" s="216" t="s">
        <v>80</v>
      </c>
      <c r="AV448" s="13" t="s">
        <v>80</v>
      </c>
      <c r="AW448" s="13" t="s">
        <v>32</v>
      </c>
      <c r="AX448" s="13" t="s">
        <v>71</v>
      </c>
      <c r="AY448" s="216" t="s">
        <v>144</v>
      </c>
    </row>
    <row r="449" spans="1:65" s="16" customFormat="1" ht="10.199999999999999">
      <c r="B449" s="247"/>
      <c r="C449" s="248"/>
      <c r="D449" s="201" t="s">
        <v>156</v>
      </c>
      <c r="E449" s="249" t="s">
        <v>19</v>
      </c>
      <c r="F449" s="250" t="s">
        <v>495</v>
      </c>
      <c r="G449" s="248"/>
      <c r="H449" s="251">
        <v>152.84</v>
      </c>
      <c r="I449" s="252"/>
      <c r="J449" s="248"/>
      <c r="K449" s="248"/>
      <c r="L449" s="253"/>
      <c r="M449" s="254"/>
      <c r="N449" s="255"/>
      <c r="O449" s="255"/>
      <c r="P449" s="255"/>
      <c r="Q449" s="255"/>
      <c r="R449" s="255"/>
      <c r="S449" s="255"/>
      <c r="T449" s="256"/>
      <c r="AT449" s="257" t="s">
        <v>156</v>
      </c>
      <c r="AU449" s="257" t="s">
        <v>80</v>
      </c>
      <c r="AV449" s="16" t="s">
        <v>165</v>
      </c>
      <c r="AW449" s="16" t="s">
        <v>32</v>
      </c>
      <c r="AX449" s="16" t="s">
        <v>71</v>
      </c>
      <c r="AY449" s="257" t="s">
        <v>144</v>
      </c>
    </row>
    <row r="450" spans="1:65" s="14" customFormat="1" ht="10.199999999999999">
      <c r="B450" s="217"/>
      <c r="C450" s="218"/>
      <c r="D450" s="201" t="s">
        <v>156</v>
      </c>
      <c r="E450" s="219" t="s">
        <v>19</v>
      </c>
      <c r="F450" s="220" t="s">
        <v>553</v>
      </c>
      <c r="G450" s="218"/>
      <c r="H450" s="219" t="s">
        <v>19</v>
      </c>
      <c r="I450" s="221"/>
      <c r="J450" s="218"/>
      <c r="K450" s="218"/>
      <c r="L450" s="222"/>
      <c r="M450" s="223"/>
      <c r="N450" s="224"/>
      <c r="O450" s="224"/>
      <c r="P450" s="224"/>
      <c r="Q450" s="224"/>
      <c r="R450" s="224"/>
      <c r="S450" s="224"/>
      <c r="T450" s="225"/>
      <c r="AT450" s="226" t="s">
        <v>156</v>
      </c>
      <c r="AU450" s="226" t="s">
        <v>80</v>
      </c>
      <c r="AV450" s="14" t="s">
        <v>26</v>
      </c>
      <c r="AW450" s="14" t="s">
        <v>32</v>
      </c>
      <c r="AX450" s="14" t="s">
        <v>71</v>
      </c>
      <c r="AY450" s="226" t="s">
        <v>144</v>
      </c>
    </row>
    <row r="451" spans="1:65" s="13" customFormat="1" ht="10.199999999999999">
      <c r="B451" s="206"/>
      <c r="C451" s="207"/>
      <c r="D451" s="201" t="s">
        <v>156</v>
      </c>
      <c r="E451" s="208" t="s">
        <v>19</v>
      </c>
      <c r="F451" s="209" t="s">
        <v>565</v>
      </c>
      <c r="G451" s="207"/>
      <c r="H451" s="210">
        <v>55.96</v>
      </c>
      <c r="I451" s="211"/>
      <c r="J451" s="207"/>
      <c r="K451" s="207"/>
      <c r="L451" s="212"/>
      <c r="M451" s="213"/>
      <c r="N451" s="214"/>
      <c r="O451" s="214"/>
      <c r="P451" s="214"/>
      <c r="Q451" s="214"/>
      <c r="R451" s="214"/>
      <c r="S451" s="214"/>
      <c r="T451" s="215"/>
      <c r="AT451" s="216" t="s">
        <v>156</v>
      </c>
      <c r="AU451" s="216" t="s">
        <v>80</v>
      </c>
      <c r="AV451" s="13" t="s">
        <v>80</v>
      </c>
      <c r="AW451" s="13" t="s">
        <v>32</v>
      </c>
      <c r="AX451" s="13" t="s">
        <v>71</v>
      </c>
      <c r="AY451" s="216" t="s">
        <v>144</v>
      </c>
    </row>
    <row r="452" spans="1:65" s="13" customFormat="1" ht="10.199999999999999">
      <c r="B452" s="206"/>
      <c r="C452" s="207"/>
      <c r="D452" s="201" t="s">
        <v>156</v>
      </c>
      <c r="E452" s="208" t="s">
        <v>19</v>
      </c>
      <c r="F452" s="209" t="s">
        <v>566</v>
      </c>
      <c r="G452" s="207"/>
      <c r="H452" s="210">
        <v>65.75</v>
      </c>
      <c r="I452" s="211"/>
      <c r="J452" s="207"/>
      <c r="K452" s="207"/>
      <c r="L452" s="212"/>
      <c r="M452" s="213"/>
      <c r="N452" s="214"/>
      <c r="O452" s="214"/>
      <c r="P452" s="214"/>
      <c r="Q452" s="214"/>
      <c r="R452" s="214"/>
      <c r="S452" s="214"/>
      <c r="T452" s="215"/>
      <c r="AT452" s="216" t="s">
        <v>156</v>
      </c>
      <c r="AU452" s="216" t="s">
        <v>80</v>
      </c>
      <c r="AV452" s="13" t="s">
        <v>80</v>
      </c>
      <c r="AW452" s="13" t="s">
        <v>32</v>
      </c>
      <c r="AX452" s="13" t="s">
        <v>71</v>
      </c>
      <c r="AY452" s="216" t="s">
        <v>144</v>
      </c>
    </row>
    <row r="453" spans="1:65" s="16" customFormat="1" ht="10.199999999999999">
      <c r="B453" s="247"/>
      <c r="C453" s="248"/>
      <c r="D453" s="201" t="s">
        <v>156</v>
      </c>
      <c r="E453" s="249" t="s">
        <v>19</v>
      </c>
      <c r="F453" s="250" t="s">
        <v>495</v>
      </c>
      <c r="G453" s="248"/>
      <c r="H453" s="251">
        <v>121.71</v>
      </c>
      <c r="I453" s="252"/>
      <c r="J453" s="248"/>
      <c r="K453" s="248"/>
      <c r="L453" s="253"/>
      <c r="M453" s="254"/>
      <c r="N453" s="255"/>
      <c r="O453" s="255"/>
      <c r="P453" s="255"/>
      <c r="Q453" s="255"/>
      <c r="R453" s="255"/>
      <c r="S453" s="255"/>
      <c r="T453" s="256"/>
      <c r="AT453" s="257" t="s">
        <v>156</v>
      </c>
      <c r="AU453" s="257" t="s">
        <v>80</v>
      </c>
      <c r="AV453" s="16" t="s">
        <v>165</v>
      </c>
      <c r="AW453" s="16" t="s">
        <v>32</v>
      </c>
      <c r="AX453" s="16" t="s">
        <v>71</v>
      </c>
      <c r="AY453" s="257" t="s">
        <v>144</v>
      </c>
    </row>
    <row r="454" spans="1:65" s="15" customFormat="1" ht="10.199999999999999">
      <c r="B454" s="227"/>
      <c r="C454" s="228"/>
      <c r="D454" s="201" t="s">
        <v>156</v>
      </c>
      <c r="E454" s="229" t="s">
        <v>19</v>
      </c>
      <c r="F454" s="230" t="s">
        <v>191</v>
      </c>
      <c r="G454" s="228"/>
      <c r="H454" s="231">
        <v>274.55</v>
      </c>
      <c r="I454" s="232"/>
      <c r="J454" s="228"/>
      <c r="K454" s="228"/>
      <c r="L454" s="233"/>
      <c r="M454" s="234"/>
      <c r="N454" s="235"/>
      <c r="O454" s="235"/>
      <c r="P454" s="235"/>
      <c r="Q454" s="235"/>
      <c r="R454" s="235"/>
      <c r="S454" s="235"/>
      <c r="T454" s="236"/>
      <c r="AT454" s="237" t="s">
        <v>156</v>
      </c>
      <c r="AU454" s="237" t="s">
        <v>80</v>
      </c>
      <c r="AV454" s="15" t="s">
        <v>150</v>
      </c>
      <c r="AW454" s="15" t="s">
        <v>32</v>
      </c>
      <c r="AX454" s="15" t="s">
        <v>26</v>
      </c>
      <c r="AY454" s="237" t="s">
        <v>144</v>
      </c>
    </row>
    <row r="455" spans="1:65" s="2" customFormat="1" ht="16.5" customHeight="1">
      <c r="A455" s="36"/>
      <c r="B455" s="37"/>
      <c r="C455" s="189" t="s">
        <v>583</v>
      </c>
      <c r="D455" s="189" t="s">
        <v>146</v>
      </c>
      <c r="E455" s="190" t="s">
        <v>584</v>
      </c>
      <c r="F455" s="191" t="s">
        <v>585</v>
      </c>
      <c r="G455" s="192" t="s">
        <v>234</v>
      </c>
      <c r="H455" s="193">
        <v>6.47</v>
      </c>
      <c r="I455" s="194"/>
      <c r="J455" s="193">
        <f>ROUND(I455*H455,2)</f>
        <v>0</v>
      </c>
      <c r="K455" s="191" t="s">
        <v>160</v>
      </c>
      <c r="L455" s="41"/>
      <c r="M455" s="195" t="s">
        <v>19</v>
      </c>
      <c r="N455" s="196" t="s">
        <v>42</v>
      </c>
      <c r="O455" s="66"/>
      <c r="P455" s="197">
        <f>O455*H455</f>
        <v>0</v>
      </c>
      <c r="Q455" s="197">
        <v>1.0551600000000001</v>
      </c>
      <c r="R455" s="197">
        <f>Q455*H455</f>
        <v>6.8268852000000004</v>
      </c>
      <c r="S455" s="197">
        <v>0</v>
      </c>
      <c r="T455" s="198">
        <f>S455*H455</f>
        <v>0</v>
      </c>
      <c r="U455" s="36"/>
      <c r="V455" s="36"/>
      <c r="W455" s="36"/>
      <c r="X455" s="36"/>
      <c r="Y455" s="36"/>
      <c r="Z455" s="36"/>
      <c r="AA455" s="36"/>
      <c r="AB455" s="36"/>
      <c r="AC455" s="36"/>
      <c r="AD455" s="36"/>
      <c r="AE455" s="36"/>
      <c r="AR455" s="199" t="s">
        <v>150</v>
      </c>
      <c r="AT455" s="199" t="s">
        <v>146</v>
      </c>
      <c r="AU455" s="199" t="s">
        <v>80</v>
      </c>
      <c r="AY455" s="19" t="s">
        <v>144</v>
      </c>
      <c r="BE455" s="200">
        <f>IF(N455="základní",J455,0)</f>
        <v>0</v>
      </c>
      <c r="BF455" s="200">
        <f>IF(N455="snížená",J455,0)</f>
        <v>0</v>
      </c>
      <c r="BG455" s="200">
        <f>IF(N455="zákl. přenesená",J455,0)</f>
        <v>0</v>
      </c>
      <c r="BH455" s="200">
        <f>IF(N455="sníž. přenesená",J455,0)</f>
        <v>0</v>
      </c>
      <c r="BI455" s="200">
        <f>IF(N455="nulová",J455,0)</f>
        <v>0</v>
      </c>
      <c r="BJ455" s="19" t="s">
        <v>26</v>
      </c>
      <c r="BK455" s="200">
        <f>ROUND(I455*H455,2)</f>
        <v>0</v>
      </c>
      <c r="BL455" s="19" t="s">
        <v>150</v>
      </c>
      <c r="BM455" s="199" t="s">
        <v>586</v>
      </c>
    </row>
    <row r="456" spans="1:65" s="2" customFormat="1" ht="28.8">
      <c r="A456" s="36"/>
      <c r="B456" s="37"/>
      <c r="C456" s="38"/>
      <c r="D456" s="201" t="s">
        <v>152</v>
      </c>
      <c r="E456" s="38"/>
      <c r="F456" s="202" t="s">
        <v>587</v>
      </c>
      <c r="G456" s="38"/>
      <c r="H456" s="38"/>
      <c r="I456" s="110"/>
      <c r="J456" s="38"/>
      <c r="K456" s="38"/>
      <c r="L456" s="41"/>
      <c r="M456" s="203"/>
      <c r="N456" s="204"/>
      <c r="O456" s="66"/>
      <c r="P456" s="66"/>
      <c r="Q456" s="66"/>
      <c r="R456" s="66"/>
      <c r="S456" s="66"/>
      <c r="T456" s="67"/>
      <c r="U456" s="36"/>
      <c r="V456" s="36"/>
      <c r="W456" s="36"/>
      <c r="X456" s="36"/>
      <c r="Y456" s="36"/>
      <c r="Z456" s="36"/>
      <c r="AA456" s="36"/>
      <c r="AB456" s="36"/>
      <c r="AC456" s="36"/>
      <c r="AD456" s="36"/>
      <c r="AE456" s="36"/>
      <c r="AT456" s="19" t="s">
        <v>152</v>
      </c>
      <c r="AU456" s="19" t="s">
        <v>80</v>
      </c>
    </row>
    <row r="457" spans="1:65" s="13" customFormat="1" ht="10.199999999999999">
      <c r="B457" s="206"/>
      <c r="C457" s="207"/>
      <c r="D457" s="201" t="s">
        <v>156</v>
      </c>
      <c r="E457" s="208" t="s">
        <v>19</v>
      </c>
      <c r="F457" s="209" t="s">
        <v>588</v>
      </c>
      <c r="G457" s="207"/>
      <c r="H457" s="210">
        <v>3.67</v>
      </c>
      <c r="I457" s="211"/>
      <c r="J457" s="207"/>
      <c r="K457" s="207"/>
      <c r="L457" s="212"/>
      <c r="M457" s="213"/>
      <c r="N457" s="214"/>
      <c r="O457" s="214"/>
      <c r="P457" s="214"/>
      <c r="Q457" s="214"/>
      <c r="R457" s="214"/>
      <c r="S457" s="214"/>
      <c r="T457" s="215"/>
      <c r="AT457" s="216" t="s">
        <v>156</v>
      </c>
      <c r="AU457" s="216" t="s">
        <v>80</v>
      </c>
      <c r="AV457" s="13" t="s">
        <v>80</v>
      </c>
      <c r="AW457" s="13" t="s">
        <v>32</v>
      </c>
      <c r="AX457" s="13" t="s">
        <v>71</v>
      </c>
      <c r="AY457" s="216" t="s">
        <v>144</v>
      </c>
    </row>
    <row r="458" spans="1:65" s="13" customFormat="1" ht="10.199999999999999">
      <c r="B458" s="206"/>
      <c r="C458" s="207"/>
      <c r="D458" s="201" t="s">
        <v>156</v>
      </c>
      <c r="E458" s="208" t="s">
        <v>19</v>
      </c>
      <c r="F458" s="209" t="s">
        <v>589</v>
      </c>
      <c r="G458" s="207"/>
      <c r="H458" s="210">
        <v>2.8</v>
      </c>
      <c r="I458" s="211"/>
      <c r="J458" s="207"/>
      <c r="K458" s="207"/>
      <c r="L458" s="212"/>
      <c r="M458" s="213"/>
      <c r="N458" s="214"/>
      <c r="O458" s="214"/>
      <c r="P458" s="214"/>
      <c r="Q458" s="214"/>
      <c r="R458" s="214"/>
      <c r="S458" s="214"/>
      <c r="T458" s="215"/>
      <c r="AT458" s="216" t="s">
        <v>156</v>
      </c>
      <c r="AU458" s="216" t="s">
        <v>80</v>
      </c>
      <c r="AV458" s="13" t="s">
        <v>80</v>
      </c>
      <c r="AW458" s="13" t="s">
        <v>32</v>
      </c>
      <c r="AX458" s="13" t="s">
        <v>71</v>
      </c>
      <c r="AY458" s="216" t="s">
        <v>144</v>
      </c>
    </row>
    <row r="459" spans="1:65" s="15" customFormat="1" ht="10.199999999999999">
      <c r="B459" s="227"/>
      <c r="C459" s="228"/>
      <c r="D459" s="201" t="s">
        <v>156</v>
      </c>
      <c r="E459" s="229" t="s">
        <v>19</v>
      </c>
      <c r="F459" s="230" t="s">
        <v>191</v>
      </c>
      <c r="G459" s="228"/>
      <c r="H459" s="231">
        <v>6.47</v>
      </c>
      <c r="I459" s="232"/>
      <c r="J459" s="228"/>
      <c r="K459" s="228"/>
      <c r="L459" s="233"/>
      <c r="M459" s="234"/>
      <c r="N459" s="235"/>
      <c r="O459" s="235"/>
      <c r="P459" s="235"/>
      <c r="Q459" s="235"/>
      <c r="R459" s="235"/>
      <c r="S459" s="235"/>
      <c r="T459" s="236"/>
      <c r="AT459" s="237" t="s">
        <v>156</v>
      </c>
      <c r="AU459" s="237" t="s">
        <v>80</v>
      </c>
      <c r="AV459" s="15" t="s">
        <v>150</v>
      </c>
      <c r="AW459" s="15" t="s">
        <v>32</v>
      </c>
      <c r="AX459" s="15" t="s">
        <v>26</v>
      </c>
      <c r="AY459" s="237" t="s">
        <v>144</v>
      </c>
    </row>
    <row r="460" spans="1:65" s="2" customFormat="1" ht="16.5" customHeight="1">
      <c r="A460" s="36"/>
      <c r="B460" s="37"/>
      <c r="C460" s="189" t="s">
        <v>590</v>
      </c>
      <c r="D460" s="189" t="s">
        <v>146</v>
      </c>
      <c r="E460" s="190" t="s">
        <v>591</v>
      </c>
      <c r="F460" s="191" t="s">
        <v>592</v>
      </c>
      <c r="G460" s="192" t="s">
        <v>234</v>
      </c>
      <c r="H460" s="193">
        <v>0.56000000000000005</v>
      </c>
      <c r="I460" s="194"/>
      <c r="J460" s="193">
        <f>ROUND(I460*H460,2)</f>
        <v>0</v>
      </c>
      <c r="K460" s="191" t="s">
        <v>160</v>
      </c>
      <c r="L460" s="41"/>
      <c r="M460" s="195" t="s">
        <v>19</v>
      </c>
      <c r="N460" s="196" t="s">
        <v>42</v>
      </c>
      <c r="O460" s="66"/>
      <c r="P460" s="197">
        <f>O460*H460</f>
        <v>0</v>
      </c>
      <c r="Q460" s="197">
        <v>1.06277</v>
      </c>
      <c r="R460" s="197">
        <f>Q460*H460</f>
        <v>0.5951512000000001</v>
      </c>
      <c r="S460" s="197">
        <v>0</v>
      </c>
      <c r="T460" s="198">
        <f>S460*H460</f>
        <v>0</v>
      </c>
      <c r="U460" s="36"/>
      <c r="V460" s="36"/>
      <c r="W460" s="36"/>
      <c r="X460" s="36"/>
      <c r="Y460" s="36"/>
      <c r="Z460" s="36"/>
      <c r="AA460" s="36"/>
      <c r="AB460" s="36"/>
      <c r="AC460" s="36"/>
      <c r="AD460" s="36"/>
      <c r="AE460" s="36"/>
      <c r="AR460" s="199" t="s">
        <v>150</v>
      </c>
      <c r="AT460" s="199" t="s">
        <v>146</v>
      </c>
      <c r="AU460" s="199" t="s">
        <v>80</v>
      </c>
      <c r="AY460" s="19" t="s">
        <v>144</v>
      </c>
      <c r="BE460" s="200">
        <f>IF(N460="základní",J460,0)</f>
        <v>0</v>
      </c>
      <c r="BF460" s="200">
        <f>IF(N460="snížená",J460,0)</f>
        <v>0</v>
      </c>
      <c r="BG460" s="200">
        <f>IF(N460="zákl. přenesená",J460,0)</f>
        <v>0</v>
      </c>
      <c r="BH460" s="200">
        <f>IF(N460="sníž. přenesená",J460,0)</f>
        <v>0</v>
      </c>
      <c r="BI460" s="200">
        <f>IF(N460="nulová",J460,0)</f>
        <v>0</v>
      </c>
      <c r="BJ460" s="19" t="s">
        <v>26</v>
      </c>
      <c r="BK460" s="200">
        <f>ROUND(I460*H460,2)</f>
        <v>0</v>
      </c>
      <c r="BL460" s="19" t="s">
        <v>150</v>
      </c>
      <c r="BM460" s="199" t="s">
        <v>593</v>
      </c>
    </row>
    <row r="461" spans="1:65" s="2" customFormat="1" ht="28.8">
      <c r="A461" s="36"/>
      <c r="B461" s="37"/>
      <c r="C461" s="38"/>
      <c r="D461" s="201" t="s">
        <v>152</v>
      </c>
      <c r="E461" s="38"/>
      <c r="F461" s="202" t="s">
        <v>594</v>
      </c>
      <c r="G461" s="38"/>
      <c r="H461" s="38"/>
      <c r="I461" s="110"/>
      <c r="J461" s="38"/>
      <c r="K461" s="38"/>
      <c r="L461" s="41"/>
      <c r="M461" s="203"/>
      <c r="N461" s="204"/>
      <c r="O461" s="66"/>
      <c r="P461" s="66"/>
      <c r="Q461" s="66"/>
      <c r="R461" s="66"/>
      <c r="S461" s="66"/>
      <c r="T461" s="67"/>
      <c r="U461" s="36"/>
      <c r="V461" s="36"/>
      <c r="W461" s="36"/>
      <c r="X461" s="36"/>
      <c r="Y461" s="36"/>
      <c r="Z461" s="36"/>
      <c r="AA461" s="36"/>
      <c r="AB461" s="36"/>
      <c r="AC461" s="36"/>
      <c r="AD461" s="36"/>
      <c r="AE461" s="36"/>
      <c r="AT461" s="19" t="s">
        <v>152</v>
      </c>
      <c r="AU461" s="19" t="s">
        <v>80</v>
      </c>
    </row>
    <row r="462" spans="1:65" s="14" customFormat="1" ht="10.199999999999999">
      <c r="B462" s="217"/>
      <c r="C462" s="218"/>
      <c r="D462" s="201" t="s">
        <v>156</v>
      </c>
      <c r="E462" s="219" t="s">
        <v>19</v>
      </c>
      <c r="F462" s="220" t="s">
        <v>553</v>
      </c>
      <c r="G462" s="218"/>
      <c r="H462" s="219" t="s">
        <v>19</v>
      </c>
      <c r="I462" s="221"/>
      <c r="J462" s="218"/>
      <c r="K462" s="218"/>
      <c r="L462" s="222"/>
      <c r="M462" s="223"/>
      <c r="N462" s="224"/>
      <c r="O462" s="224"/>
      <c r="P462" s="224"/>
      <c r="Q462" s="224"/>
      <c r="R462" s="224"/>
      <c r="S462" s="224"/>
      <c r="T462" s="225"/>
      <c r="AT462" s="226" t="s">
        <v>156</v>
      </c>
      <c r="AU462" s="226" t="s">
        <v>80</v>
      </c>
      <c r="AV462" s="14" t="s">
        <v>26</v>
      </c>
      <c r="AW462" s="14" t="s">
        <v>32</v>
      </c>
      <c r="AX462" s="14" t="s">
        <v>71</v>
      </c>
      <c r="AY462" s="226" t="s">
        <v>144</v>
      </c>
    </row>
    <row r="463" spans="1:65" s="13" customFormat="1" ht="10.199999999999999">
      <c r="B463" s="206"/>
      <c r="C463" s="207"/>
      <c r="D463" s="201" t="s">
        <v>156</v>
      </c>
      <c r="E463" s="208" t="s">
        <v>19</v>
      </c>
      <c r="F463" s="209" t="s">
        <v>595</v>
      </c>
      <c r="G463" s="207"/>
      <c r="H463" s="210">
        <v>0.26</v>
      </c>
      <c r="I463" s="211"/>
      <c r="J463" s="207"/>
      <c r="K463" s="207"/>
      <c r="L463" s="212"/>
      <c r="M463" s="213"/>
      <c r="N463" s="214"/>
      <c r="O463" s="214"/>
      <c r="P463" s="214"/>
      <c r="Q463" s="214"/>
      <c r="R463" s="214"/>
      <c r="S463" s="214"/>
      <c r="T463" s="215"/>
      <c r="AT463" s="216" t="s">
        <v>156</v>
      </c>
      <c r="AU463" s="216" t="s">
        <v>80</v>
      </c>
      <c r="AV463" s="13" t="s">
        <v>80</v>
      </c>
      <c r="AW463" s="13" t="s">
        <v>32</v>
      </c>
      <c r="AX463" s="13" t="s">
        <v>71</v>
      </c>
      <c r="AY463" s="216" t="s">
        <v>144</v>
      </c>
    </row>
    <row r="464" spans="1:65" s="13" customFormat="1" ht="10.199999999999999">
      <c r="B464" s="206"/>
      <c r="C464" s="207"/>
      <c r="D464" s="201" t="s">
        <v>156</v>
      </c>
      <c r="E464" s="208" t="s">
        <v>19</v>
      </c>
      <c r="F464" s="209" t="s">
        <v>596</v>
      </c>
      <c r="G464" s="207"/>
      <c r="H464" s="210">
        <v>0.3</v>
      </c>
      <c r="I464" s="211"/>
      <c r="J464" s="207"/>
      <c r="K464" s="207"/>
      <c r="L464" s="212"/>
      <c r="M464" s="213"/>
      <c r="N464" s="214"/>
      <c r="O464" s="214"/>
      <c r="P464" s="214"/>
      <c r="Q464" s="214"/>
      <c r="R464" s="214"/>
      <c r="S464" s="214"/>
      <c r="T464" s="215"/>
      <c r="AT464" s="216" t="s">
        <v>156</v>
      </c>
      <c r="AU464" s="216" t="s">
        <v>80</v>
      </c>
      <c r="AV464" s="13" t="s">
        <v>80</v>
      </c>
      <c r="AW464" s="13" t="s">
        <v>32</v>
      </c>
      <c r="AX464" s="13" t="s">
        <v>71</v>
      </c>
      <c r="AY464" s="216" t="s">
        <v>144</v>
      </c>
    </row>
    <row r="465" spans="1:65" s="15" customFormat="1" ht="10.199999999999999">
      <c r="B465" s="227"/>
      <c r="C465" s="228"/>
      <c r="D465" s="201" t="s">
        <v>156</v>
      </c>
      <c r="E465" s="229" t="s">
        <v>19</v>
      </c>
      <c r="F465" s="230" t="s">
        <v>191</v>
      </c>
      <c r="G465" s="228"/>
      <c r="H465" s="231">
        <v>0.56000000000000005</v>
      </c>
      <c r="I465" s="232"/>
      <c r="J465" s="228"/>
      <c r="K465" s="228"/>
      <c r="L465" s="233"/>
      <c r="M465" s="234"/>
      <c r="N465" s="235"/>
      <c r="O465" s="235"/>
      <c r="P465" s="235"/>
      <c r="Q465" s="235"/>
      <c r="R465" s="235"/>
      <c r="S465" s="235"/>
      <c r="T465" s="236"/>
      <c r="AT465" s="237" t="s">
        <v>156</v>
      </c>
      <c r="AU465" s="237" t="s">
        <v>80</v>
      </c>
      <c r="AV465" s="15" t="s">
        <v>150</v>
      </c>
      <c r="AW465" s="15" t="s">
        <v>32</v>
      </c>
      <c r="AX465" s="15" t="s">
        <v>26</v>
      </c>
      <c r="AY465" s="237" t="s">
        <v>144</v>
      </c>
    </row>
    <row r="466" spans="1:65" s="2" customFormat="1" ht="16.5" customHeight="1">
      <c r="A466" s="36"/>
      <c r="B466" s="37"/>
      <c r="C466" s="189" t="s">
        <v>597</v>
      </c>
      <c r="D466" s="189" t="s">
        <v>146</v>
      </c>
      <c r="E466" s="190" t="s">
        <v>598</v>
      </c>
      <c r="F466" s="191" t="s">
        <v>599</v>
      </c>
      <c r="G466" s="192" t="s">
        <v>443</v>
      </c>
      <c r="H466" s="193">
        <v>10</v>
      </c>
      <c r="I466" s="194"/>
      <c r="J466" s="193">
        <f>ROUND(I466*H466,2)</f>
        <v>0</v>
      </c>
      <c r="K466" s="191" t="s">
        <v>160</v>
      </c>
      <c r="L466" s="41"/>
      <c r="M466" s="195" t="s">
        <v>19</v>
      </c>
      <c r="N466" s="196" t="s">
        <v>42</v>
      </c>
      <c r="O466" s="66"/>
      <c r="P466" s="197">
        <f>O466*H466</f>
        <v>0</v>
      </c>
      <c r="Q466" s="197">
        <v>5.8999999999999997E-2</v>
      </c>
      <c r="R466" s="197">
        <f>Q466*H466</f>
        <v>0.59</v>
      </c>
      <c r="S466" s="197">
        <v>0</v>
      </c>
      <c r="T466" s="198">
        <f>S466*H466</f>
        <v>0</v>
      </c>
      <c r="U466" s="36"/>
      <c r="V466" s="36"/>
      <c r="W466" s="36"/>
      <c r="X466" s="36"/>
      <c r="Y466" s="36"/>
      <c r="Z466" s="36"/>
      <c r="AA466" s="36"/>
      <c r="AB466" s="36"/>
      <c r="AC466" s="36"/>
      <c r="AD466" s="36"/>
      <c r="AE466" s="36"/>
      <c r="AR466" s="199" t="s">
        <v>150</v>
      </c>
      <c r="AT466" s="199" t="s">
        <v>146</v>
      </c>
      <c r="AU466" s="199" t="s">
        <v>80</v>
      </c>
      <c r="AY466" s="19" t="s">
        <v>144</v>
      </c>
      <c r="BE466" s="200">
        <f>IF(N466="základní",J466,0)</f>
        <v>0</v>
      </c>
      <c r="BF466" s="200">
        <f>IF(N466="snížená",J466,0)</f>
        <v>0</v>
      </c>
      <c r="BG466" s="200">
        <f>IF(N466="zákl. přenesená",J466,0)</f>
        <v>0</v>
      </c>
      <c r="BH466" s="200">
        <f>IF(N466="sníž. přenesená",J466,0)</f>
        <v>0</v>
      </c>
      <c r="BI466" s="200">
        <f>IF(N466="nulová",J466,0)</f>
        <v>0</v>
      </c>
      <c r="BJ466" s="19" t="s">
        <v>26</v>
      </c>
      <c r="BK466" s="200">
        <f>ROUND(I466*H466,2)</f>
        <v>0</v>
      </c>
      <c r="BL466" s="19" t="s">
        <v>150</v>
      </c>
      <c r="BM466" s="199" t="s">
        <v>600</v>
      </c>
    </row>
    <row r="467" spans="1:65" s="2" customFormat="1" ht="19.2">
      <c r="A467" s="36"/>
      <c r="B467" s="37"/>
      <c r="C467" s="38"/>
      <c r="D467" s="201" t="s">
        <v>152</v>
      </c>
      <c r="E467" s="38"/>
      <c r="F467" s="202" t="s">
        <v>601</v>
      </c>
      <c r="G467" s="38"/>
      <c r="H467" s="38"/>
      <c r="I467" s="110"/>
      <c r="J467" s="38"/>
      <c r="K467" s="38"/>
      <c r="L467" s="41"/>
      <c r="M467" s="203"/>
      <c r="N467" s="204"/>
      <c r="O467" s="66"/>
      <c r="P467" s="66"/>
      <c r="Q467" s="66"/>
      <c r="R467" s="66"/>
      <c r="S467" s="66"/>
      <c r="T467" s="67"/>
      <c r="U467" s="36"/>
      <c r="V467" s="36"/>
      <c r="W467" s="36"/>
      <c r="X467" s="36"/>
      <c r="Y467" s="36"/>
      <c r="Z467" s="36"/>
      <c r="AA467" s="36"/>
      <c r="AB467" s="36"/>
      <c r="AC467" s="36"/>
      <c r="AD467" s="36"/>
      <c r="AE467" s="36"/>
      <c r="AT467" s="19" t="s">
        <v>152</v>
      </c>
      <c r="AU467" s="19" t="s">
        <v>80</v>
      </c>
    </row>
    <row r="468" spans="1:65" s="14" customFormat="1" ht="10.199999999999999">
      <c r="B468" s="217"/>
      <c r="C468" s="218"/>
      <c r="D468" s="201" t="s">
        <v>156</v>
      </c>
      <c r="E468" s="219" t="s">
        <v>19</v>
      </c>
      <c r="F468" s="220" t="s">
        <v>358</v>
      </c>
      <c r="G468" s="218"/>
      <c r="H468" s="219" t="s">
        <v>19</v>
      </c>
      <c r="I468" s="221"/>
      <c r="J468" s="218"/>
      <c r="K468" s="218"/>
      <c r="L468" s="222"/>
      <c r="M468" s="223"/>
      <c r="N468" s="224"/>
      <c r="O468" s="224"/>
      <c r="P468" s="224"/>
      <c r="Q468" s="224"/>
      <c r="R468" s="224"/>
      <c r="S468" s="224"/>
      <c r="T468" s="225"/>
      <c r="AT468" s="226" t="s">
        <v>156</v>
      </c>
      <c r="AU468" s="226" t="s">
        <v>80</v>
      </c>
      <c r="AV468" s="14" t="s">
        <v>26</v>
      </c>
      <c r="AW468" s="14" t="s">
        <v>32</v>
      </c>
      <c r="AX468" s="14" t="s">
        <v>71</v>
      </c>
      <c r="AY468" s="226" t="s">
        <v>144</v>
      </c>
    </row>
    <row r="469" spans="1:65" s="13" customFormat="1" ht="10.199999999999999">
      <c r="B469" s="206"/>
      <c r="C469" s="207"/>
      <c r="D469" s="201" t="s">
        <v>156</v>
      </c>
      <c r="E469" s="208" t="s">
        <v>19</v>
      </c>
      <c r="F469" s="209" t="s">
        <v>602</v>
      </c>
      <c r="G469" s="207"/>
      <c r="H469" s="210">
        <v>10</v>
      </c>
      <c r="I469" s="211"/>
      <c r="J469" s="207"/>
      <c r="K469" s="207"/>
      <c r="L469" s="212"/>
      <c r="M469" s="213"/>
      <c r="N469" s="214"/>
      <c r="O469" s="214"/>
      <c r="P469" s="214"/>
      <c r="Q469" s="214"/>
      <c r="R469" s="214"/>
      <c r="S469" s="214"/>
      <c r="T469" s="215"/>
      <c r="AT469" s="216" t="s">
        <v>156</v>
      </c>
      <c r="AU469" s="216" t="s">
        <v>80</v>
      </c>
      <c r="AV469" s="13" t="s">
        <v>80</v>
      </c>
      <c r="AW469" s="13" t="s">
        <v>32</v>
      </c>
      <c r="AX469" s="13" t="s">
        <v>26</v>
      </c>
      <c r="AY469" s="216" t="s">
        <v>144</v>
      </c>
    </row>
    <row r="470" spans="1:65" s="2" customFormat="1" ht="16.5" customHeight="1">
      <c r="A470" s="36"/>
      <c r="B470" s="37"/>
      <c r="C470" s="189" t="s">
        <v>603</v>
      </c>
      <c r="D470" s="189" t="s">
        <v>146</v>
      </c>
      <c r="E470" s="190" t="s">
        <v>604</v>
      </c>
      <c r="F470" s="191" t="s">
        <v>605</v>
      </c>
      <c r="G470" s="192" t="s">
        <v>173</v>
      </c>
      <c r="H470" s="193">
        <v>5.66</v>
      </c>
      <c r="I470" s="194"/>
      <c r="J470" s="193">
        <f>ROUND(I470*H470,2)</f>
        <v>0</v>
      </c>
      <c r="K470" s="191" t="s">
        <v>160</v>
      </c>
      <c r="L470" s="41"/>
      <c r="M470" s="195" t="s">
        <v>19</v>
      </c>
      <c r="N470" s="196" t="s">
        <v>42</v>
      </c>
      <c r="O470" s="66"/>
      <c r="P470" s="197">
        <f>O470*H470</f>
        <v>0</v>
      </c>
      <c r="Q470" s="197">
        <v>2.45336</v>
      </c>
      <c r="R470" s="197">
        <f>Q470*H470</f>
        <v>13.886017600000001</v>
      </c>
      <c r="S470" s="197">
        <v>0</v>
      </c>
      <c r="T470" s="198">
        <f>S470*H470</f>
        <v>0</v>
      </c>
      <c r="U470" s="36"/>
      <c r="V470" s="36"/>
      <c r="W470" s="36"/>
      <c r="X470" s="36"/>
      <c r="Y470" s="36"/>
      <c r="Z470" s="36"/>
      <c r="AA470" s="36"/>
      <c r="AB470" s="36"/>
      <c r="AC470" s="36"/>
      <c r="AD470" s="36"/>
      <c r="AE470" s="36"/>
      <c r="AR470" s="199" t="s">
        <v>150</v>
      </c>
      <c r="AT470" s="199" t="s">
        <v>146</v>
      </c>
      <c r="AU470" s="199" t="s">
        <v>80</v>
      </c>
      <c r="AY470" s="19" t="s">
        <v>144</v>
      </c>
      <c r="BE470" s="200">
        <f>IF(N470="základní",J470,0)</f>
        <v>0</v>
      </c>
      <c r="BF470" s="200">
        <f>IF(N470="snížená",J470,0)</f>
        <v>0</v>
      </c>
      <c r="BG470" s="200">
        <f>IF(N470="zákl. přenesená",J470,0)</f>
        <v>0</v>
      </c>
      <c r="BH470" s="200">
        <f>IF(N470="sníž. přenesená",J470,0)</f>
        <v>0</v>
      </c>
      <c r="BI470" s="200">
        <f>IF(N470="nulová",J470,0)</f>
        <v>0</v>
      </c>
      <c r="BJ470" s="19" t="s">
        <v>26</v>
      </c>
      <c r="BK470" s="200">
        <f>ROUND(I470*H470,2)</f>
        <v>0</v>
      </c>
      <c r="BL470" s="19" t="s">
        <v>150</v>
      </c>
      <c r="BM470" s="199" t="s">
        <v>606</v>
      </c>
    </row>
    <row r="471" spans="1:65" s="2" customFormat="1" ht="19.2">
      <c r="A471" s="36"/>
      <c r="B471" s="37"/>
      <c r="C471" s="38"/>
      <c r="D471" s="201" t="s">
        <v>152</v>
      </c>
      <c r="E471" s="38"/>
      <c r="F471" s="202" t="s">
        <v>607</v>
      </c>
      <c r="G471" s="38"/>
      <c r="H471" s="38"/>
      <c r="I471" s="110"/>
      <c r="J471" s="38"/>
      <c r="K471" s="38"/>
      <c r="L471" s="41"/>
      <c r="M471" s="203"/>
      <c r="N471" s="204"/>
      <c r="O471" s="66"/>
      <c r="P471" s="66"/>
      <c r="Q471" s="66"/>
      <c r="R471" s="66"/>
      <c r="S471" s="66"/>
      <c r="T471" s="67"/>
      <c r="U471" s="36"/>
      <c r="V471" s="36"/>
      <c r="W471" s="36"/>
      <c r="X471" s="36"/>
      <c r="Y471" s="36"/>
      <c r="Z471" s="36"/>
      <c r="AA471" s="36"/>
      <c r="AB471" s="36"/>
      <c r="AC471" s="36"/>
      <c r="AD471" s="36"/>
      <c r="AE471" s="36"/>
      <c r="AT471" s="19" t="s">
        <v>152</v>
      </c>
      <c r="AU471" s="19" t="s">
        <v>80</v>
      </c>
    </row>
    <row r="472" spans="1:65" s="2" customFormat="1" ht="38.4">
      <c r="A472" s="36"/>
      <c r="B472" s="37"/>
      <c r="C472" s="38"/>
      <c r="D472" s="201" t="s">
        <v>154</v>
      </c>
      <c r="E472" s="38"/>
      <c r="F472" s="205" t="s">
        <v>608</v>
      </c>
      <c r="G472" s="38"/>
      <c r="H472" s="38"/>
      <c r="I472" s="110"/>
      <c r="J472" s="38"/>
      <c r="K472" s="38"/>
      <c r="L472" s="41"/>
      <c r="M472" s="203"/>
      <c r="N472" s="204"/>
      <c r="O472" s="66"/>
      <c r="P472" s="66"/>
      <c r="Q472" s="66"/>
      <c r="R472" s="66"/>
      <c r="S472" s="66"/>
      <c r="T472" s="67"/>
      <c r="U472" s="36"/>
      <c r="V472" s="36"/>
      <c r="W472" s="36"/>
      <c r="X472" s="36"/>
      <c r="Y472" s="36"/>
      <c r="Z472" s="36"/>
      <c r="AA472" s="36"/>
      <c r="AB472" s="36"/>
      <c r="AC472" s="36"/>
      <c r="AD472" s="36"/>
      <c r="AE472" s="36"/>
      <c r="AT472" s="19" t="s">
        <v>154</v>
      </c>
      <c r="AU472" s="19" t="s">
        <v>80</v>
      </c>
    </row>
    <row r="473" spans="1:65" s="14" customFormat="1" ht="10.199999999999999">
      <c r="B473" s="217"/>
      <c r="C473" s="218"/>
      <c r="D473" s="201" t="s">
        <v>156</v>
      </c>
      <c r="E473" s="219" t="s">
        <v>19</v>
      </c>
      <c r="F473" s="220" t="s">
        <v>609</v>
      </c>
      <c r="G473" s="218"/>
      <c r="H473" s="219" t="s">
        <v>19</v>
      </c>
      <c r="I473" s="221"/>
      <c r="J473" s="218"/>
      <c r="K473" s="218"/>
      <c r="L473" s="222"/>
      <c r="M473" s="223"/>
      <c r="N473" s="224"/>
      <c r="O473" s="224"/>
      <c r="P473" s="224"/>
      <c r="Q473" s="224"/>
      <c r="R473" s="224"/>
      <c r="S473" s="224"/>
      <c r="T473" s="225"/>
      <c r="AT473" s="226" t="s">
        <v>156</v>
      </c>
      <c r="AU473" s="226" t="s">
        <v>80</v>
      </c>
      <c r="AV473" s="14" t="s">
        <v>26</v>
      </c>
      <c r="AW473" s="14" t="s">
        <v>32</v>
      </c>
      <c r="AX473" s="14" t="s">
        <v>71</v>
      </c>
      <c r="AY473" s="226" t="s">
        <v>144</v>
      </c>
    </row>
    <row r="474" spans="1:65" s="13" customFormat="1" ht="10.199999999999999">
      <c r="B474" s="206"/>
      <c r="C474" s="207"/>
      <c r="D474" s="201" t="s">
        <v>156</v>
      </c>
      <c r="E474" s="208" t="s">
        <v>19</v>
      </c>
      <c r="F474" s="209" t="s">
        <v>610</v>
      </c>
      <c r="G474" s="207"/>
      <c r="H474" s="210">
        <v>0.91</v>
      </c>
      <c r="I474" s="211"/>
      <c r="J474" s="207"/>
      <c r="K474" s="207"/>
      <c r="L474" s="212"/>
      <c r="M474" s="213"/>
      <c r="N474" s="214"/>
      <c r="O474" s="214"/>
      <c r="P474" s="214"/>
      <c r="Q474" s="214"/>
      <c r="R474" s="214"/>
      <c r="S474" s="214"/>
      <c r="T474" s="215"/>
      <c r="AT474" s="216" t="s">
        <v>156</v>
      </c>
      <c r="AU474" s="216" t="s">
        <v>80</v>
      </c>
      <c r="AV474" s="13" t="s">
        <v>80</v>
      </c>
      <c r="AW474" s="13" t="s">
        <v>32</v>
      </c>
      <c r="AX474" s="13" t="s">
        <v>71</v>
      </c>
      <c r="AY474" s="216" t="s">
        <v>144</v>
      </c>
    </row>
    <row r="475" spans="1:65" s="13" customFormat="1" ht="10.199999999999999">
      <c r="B475" s="206"/>
      <c r="C475" s="207"/>
      <c r="D475" s="201" t="s">
        <v>156</v>
      </c>
      <c r="E475" s="208" t="s">
        <v>19</v>
      </c>
      <c r="F475" s="209" t="s">
        <v>611</v>
      </c>
      <c r="G475" s="207"/>
      <c r="H475" s="210">
        <v>0.37</v>
      </c>
      <c r="I475" s="211"/>
      <c r="J475" s="207"/>
      <c r="K475" s="207"/>
      <c r="L475" s="212"/>
      <c r="M475" s="213"/>
      <c r="N475" s="214"/>
      <c r="O475" s="214"/>
      <c r="P475" s="214"/>
      <c r="Q475" s="214"/>
      <c r="R475" s="214"/>
      <c r="S475" s="214"/>
      <c r="T475" s="215"/>
      <c r="AT475" s="216" t="s">
        <v>156</v>
      </c>
      <c r="AU475" s="216" t="s">
        <v>80</v>
      </c>
      <c r="AV475" s="13" t="s">
        <v>80</v>
      </c>
      <c r="AW475" s="13" t="s">
        <v>32</v>
      </c>
      <c r="AX475" s="13" t="s">
        <v>71</v>
      </c>
      <c r="AY475" s="216" t="s">
        <v>144</v>
      </c>
    </row>
    <row r="476" spans="1:65" s="13" customFormat="1" ht="10.199999999999999">
      <c r="B476" s="206"/>
      <c r="C476" s="207"/>
      <c r="D476" s="201" t="s">
        <v>156</v>
      </c>
      <c r="E476" s="208" t="s">
        <v>19</v>
      </c>
      <c r="F476" s="209" t="s">
        <v>612</v>
      </c>
      <c r="G476" s="207"/>
      <c r="H476" s="210">
        <v>0.64</v>
      </c>
      <c r="I476" s="211"/>
      <c r="J476" s="207"/>
      <c r="K476" s="207"/>
      <c r="L476" s="212"/>
      <c r="M476" s="213"/>
      <c r="N476" s="214"/>
      <c r="O476" s="214"/>
      <c r="P476" s="214"/>
      <c r="Q476" s="214"/>
      <c r="R476" s="214"/>
      <c r="S476" s="214"/>
      <c r="T476" s="215"/>
      <c r="AT476" s="216" t="s">
        <v>156</v>
      </c>
      <c r="AU476" s="216" t="s">
        <v>80</v>
      </c>
      <c r="AV476" s="13" t="s">
        <v>80</v>
      </c>
      <c r="AW476" s="13" t="s">
        <v>32</v>
      </c>
      <c r="AX476" s="13" t="s">
        <v>71</v>
      </c>
      <c r="AY476" s="216" t="s">
        <v>144</v>
      </c>
    </row>
    <row r="477" spans="1:65" s="13" customFormat="1" ht="10.199999999999999">
      <c r="B477" s="206"/>
      <c r="C477" s="207"/>
      <c r="D477" s="201" t="s">
        <v>156</v>
      </c>
      <c r="E477" s="208" t="s">
        <v>19</v>
      </c>
      <c r="F477" s="209" t="s">
        <v>613</v>
      </c>
      <c r="G477" s="207"/>
      <c r="H477" s="210">
        <v>0.13</v>
      </c>
      <c r="I477" s="211"/>
      <c r="J477" s="207"/>
      <c r="K477" s="207"/>
      <c r="L477" s="212"/>
      <c r="M477" s="213"/>
      <c r="N477" s="214"/>
      <c r="O477" s="214"/>
      <c r="P477" s="214"/>
      <c r="Q477" s="214"/>
      <c r="R477" s="214"/>
      <c r="S477" s="214"/>
      <c r="T477" s="215"/>
      <c r="AT477" s="216" t="s">
        <v>156</v>
      </c>
      <c r="AU477" s="216" t="s">
        <v>80</v>
      </c>
      <c r="AV477" s="13" t="s">
        <v>80</v>
      </c>
      <c r="AW477" s="13" t="s">
        <v>32</v>
      </c>
      <c r="AX477" s="13" t="s">
        <v>71</v>
      </c>
      <c r="AY477" s="216" t="s">
        <v>144</v>
      </c>
    </row>
    <row r="478" spans="1:65" s="13" customFormat="1" ht="10.199999999999999">
      <c r="B478" s="206"/>
      <c r="C478" s="207"/>
      <c r="D478" s="201" t="s">
        <v>156</v>
      </c>
      <c r="E478" s="208" t="s">
        <v>19</v>
      </c>
      <c r="F478" s="209" t="s">
        <v>614</v>
      </c>
      <c r="G478" s="207"/>
      <c r="H478" s="210">
        <v>0.15</v>
      </c>
      <c r="I478" s="211"/>
      <c r="J478" s="207"/>
      <c r="K478" s="207"/>
      <c r="L478" s="212"/>
      <c r="M478" s="213"/>
      <c r="N478" s="214"/>
      <c r="O478" s="214"/>
      <c r="P478" s="214"/>
      <c r="Q478" s="214"/>
      <c r="R478" s="214"/>
      <c r="S478" s="214"/>
      <c r="T478" s="215"/>
      <c r="AT478" s="216" t="s">
        <v>156</v>
      </c>
      <c r="AU478" s="216" t="s">
        <v>80</v>
      </c>
      <c r="AV478" s="13" t="s">
        <v>80</v>
      </c>
      <c r="AW478" s="13" t="s">
        <v>32</v>
      </c>
      <c r="AX478" s="13" t="s">
        <v>71</v>
      </c>
      <c r="AY478" s="216" t="s">
        <v>144</v>
      </c>
    </row>
    <row r="479" spans="1:65" s="13" customFormat="1" ht="10.199999999999999">
      <c r="B479" s="206"/>
      <c r="C479" s="207"/>
      <c r="D479" s="201" t="s">
        <v>156</v>
      </c>
      <c r="E479" s="208" t="s">
        <v>19</v>
      </c>
      <c r="F479" s="209" t="s">
        <v>615</v>
      </c>
      <c r="G479" s="207"/>
      <c r="H479" s="210">
        <v>1.83</v>
      </c>
      <c r="I479" s="211"/>
      <c r="J479" s="207"/>
      <c r="K479" s="207"/>
      <c r="L479" s="212"/>
      <c r="M479" s="213"/>
      <c r="N479" s="214"/>
      <c r="O479" s="214"/>
      <c r="P479" s="214"/>
      <c r="Q479" s="214"/>
      <c r="R479" s="214"/>
      <c r="S479" s="214"/>
      <c r="T479" s="215"/>
      <c r="AT479" s="216" t="s">
        <v>156</v>
      </c>
      <c r="AU479" s="216" t="s">
        <v>80</v>
      </c>
      <c r="AV479" s="13" t="s">
        <v>80</v>
      </c>
      <c r="AW479" s="13" t="s">
        <v>32</v>
      </c>
      <c r="AX479" s="13" t="s">
        <v>71</v>
      </c>
      <c r="AY479" s="216" t="s">
        <v>144</v>
      </c>
    </row>
    <row r="480" spans="1:65" s="13" customFormat="1" ht="10.199999999999999">
      <c r="B480" s="206"/>
      <c r="C480" s="207"/>
      <c r="D480" s="201" t="s">
        <v>156</v>
      </c>
      <c r="E480" s="208" t="s">
        <v>19</v>
      </c>
      <c r="F480" s="209" t="s">
        <v>616</v>
      </c>
      <c r="G480" s="207"/>
      <c r="H480" s="210">
        <v>0.11</v>
      </c>
      <c r="I480" s="211"/>
      <c r="J480" s="207"/>
      <c r="K480" s="207"/>
      <c r="L480" s="212"/>
      <c r="M480" s="213"/>
      <c r="N480" s="214"/>
      <c r="O480" s="214"/>
      <c r="P480" s="214"/>
      <c r="Q480" s="214"/>
      <c r="R480" s="214"/>
      <c r="S480" s="214"/>
      <c r="T480" s="215"/>
      <c r="AT480" s="216" t="s">
        <v>156</v>
      </c>
      <c r="AU480" s="216" t="s">
        <v>80</v>
      </c>
      <c r="AV480" s="13" t="s">
        <v>80</v>
      </c>
      <c r="AW480" s="13" t="s">
        <v>32</v>
      </c>
      <c r="AX480" s="13" t="s">
        <v>71</v>
      </c>
      <c r="AY480" s="216" t="s">
        <v>144</v>
      </c>
    </row>
    <row r="481" spans="1:65" s="13" customFormat="1" ht="10.199999999999999">
      <c r="B481" s="206"/>
      <c r="C481" s="207"/>
      <c r="D481" s="201" t="s">
        <v>156</v>
      </c>
      <c r="E481" s="208" t="s">
        <v>19</v>
      </c>
      <c r="F481" s="209" t="s">
        <v>617</v>
      </c>
      <c r="G481" s="207"/>
      <c r="H481" s="210">
        <v>0.3</v>
      </c>
      <c r="I481" s="211"/>
      <c r="J481" s="207"/>
      <c r="K481" s="207"/>
      <c r="L481" s="212"/>
      <c r="M481" s="213"/>
      <c r="N481" s="214"/>
      <c r="O481" s="214"/>
      <c r="P481" s="214"/>
      <c r="Q481" s="214"/>
      <c r="R481" s="214"/>
      <c r="S481" s="214"/>
      <c r="T481" s="215"/>
      <c r="AT481" s="216" t="s">
        <v>156</v>
      </c>
      <c r="AU481" s="216" t="s">
        <v>80</v>
      </c>
      <c r="AV481" s="13" t="s">
        <v>80</v>
      </c>
      <c r="AW481" s="13" t="s">
        <v>32</v>
      </c>
      <c r="AX481" s="13" t="s">
        <v>71</v>
      </c>
      <c r="AY481" s="216" t="s">
        <v>144</v>
      </c>
    </row>
    <row r="482" spans="1:65" s="16" customFormat="1" ht="10.199999999999999">
      <c r="B482" s="247"/>
      <c r="C482" s="248"/>
      <c r="D482" s="201" t="s">
        <v>156</v>
      </c>
      <c r="E482" s="249" t="s">
        <v>19</v>
      </c>
      <c r="F482" s="250" t="s">
        <v>495</v>
      </c>
      <c r="G482" s="248"/>
      <c r="H482" s="251">
        <v>4.4400000000000004</v>
      </c>
      <c r="I482" s="252"/>
      <c r="J482" s="248"/>
      <c r="K482" s="248"/>
      <c r="L482" s="253"/>
      <c r="M482" s="254"/>
      <c r="N482" s="255"/>
      <c r="O482" s="255"/>
      <c r="P482" s="255"/>
      <c r="Q482" s="255"/>
      <c r="R482" s="255"/>
      <c r="S482" s="255"/>
      <c r="T482" s="256"/>
      <c r="AT482" s="257" t="s">
        <v>156</v>
      </c>
      <c r="AU482" s="257" t="s">
        <v>80</v>
      </c>
      <c r="AV482" s="16" t="s">
        <v>165</v>
      </c>
      <c r="AW482" s="16" t="s">
        <v>32</v>
      </c>
      <c r="AX482" s="16" t="s">
        <v>71</v>
      </c>
      <c r="AY482" s="257" t="s">
        <v>144</v>
      </c>
    </row>
    <row r="483" spans="1:65" s="14" customFormat="1" ht="10.199999999999999">
      <c r="B483" s="217"/>
      <c r="C483" s="218"/>
      <c r="D483" s="201" t="s">
        <v>156</v>
      </c>
      <c r="E483" s="219" t="s">
        <v>19</v>
      </c>
      <c r="F483" s="220" t="s">
        <v>618</v>
      </c>
      <c r="G483" s="218"/>
      <c r="H483" s="219" t="s">
        <v>19</v>
      </c>
      <c r="I483" s="221"/>
      <c r="J483" s="218"/>
      <c r="K483" s="218"/>
      <c r="L483" s="222"/>
      <c r="M483" s="223"/>
      <c r="N483" s="224"/>
      <c r="O483" s="224"/>
      <c r="P483" s="224"/>
      <c r="Q483" s="224"/>
      <c r="R483" s="224"/>
      <c r="S483" s="224"/>
      <c r="T483" s="225"/>
      <c r="AT483" s="226" t="s">
        <v>156</v>
      </c>
      <c r="AU483" s="226" t="s">
        <v>80</v>
      </c>
      <c r="AV483" s="14" t="s">
        <v>26</v>
      </c>
      <c r="AW483" s="14" t="s">
        <v>32</v>
      </c>
      <c r="AX483" s="14" t="s">
        <v>71</v>
      </c>
      <c r="AY483" s="226" t="s">
        <v>144</v>
      </c>
    </row>
    <row r="484" spans="1:65" s="13" customFormat="1" ht="10.199999999999999">
      <c r="B484" s="206"/>
      <c r="C484" s="207"/>
      <c r="D484" s="201" t="s">
        <v>156</v>
      </c>
      <c r="E484" s="208" t="s">
        <v>19</v>
      </c>
      <c r="F484" s="209" t="s">
        <v>619</v>
      </c>
      <c r="G484" s="207"/>
      <c r="H484" s="210">
        <v>0.2</v>
      </c>
      <c r="I484" s="211"/>
      <c r="J484" s="207"/>
      <c r="K484" s="207"/>
      <c r="L484" s="212"/>
      <c r="M484" s="213"/>
      <c r="N484" s="214"/>
      <c r="O484" s="214"/>
      <c r="P484" s="214"/>
      <c r="Q484" s="214"/>
      <c r="R484" s="214"/>
      <c r="S484" s="214"/>
      <c r="T484" s="215"/>
      <c r="AT484" s="216" t="s">
        <v>156</v>
      </c>
      <c r="AU484" s="216" t="s">
        <v>80</v>
      </c>
      <c r="AV484" s="13" t="s">
        <v>80</v>
      </c>
      <c r="AW484" s="13" t="s">
        <v>32</v>
      </c>
      <c r="AX484" s="13" t="s">
        <v>71</v>
      </c>
      <c r="AY484" s="216" t="s">
        <v>144</v>
      </c>
    </row>
    <row r="485" spans="1:65" s="13" customFormat="1" ht="10.199999999999999">
      <c r="B485" s="206"/>
      <c r="C485" s="207"/>
      <c r="D485" s="201" t="s">
        <v>156</v>
      </c>
      <c r="E485" s="208" t="s">
        <v>19</v>
      </c>
      <c r="F485" s="209" t="s">
        <v>620</v>
      </c>
      <c r="G485" s="207"/>
      <c r="H485" s="210">
        <v>0.75</v>
      </c>
      <c r="I485" s="211"/>
      <c r="J485" s="207"/>
      <c r="K485" s="207"/>
      <c r="L485" s="212"/>
      <c r="M485" s="213"/>
      <c r="N485" s="214"/>
      <c r="O485" s="214"/>
      <c r="P485" s="214"/>
      <c r="Q485" s="214"/>
      <c r="R485" s="214"/>
      <c r="S485" s="214"/>
      <c r="T485" s="215"/>
      <c r="AT485" s="216" t="s">
        <v>156</v>
      </c>
      <c r="AU485" s="216" t="s">
        <v>80</v>
      </c>
      <c r="AV485" s="13" t="s">
        <v>80</v>
      </c>
      <c r="AW485" s="13" t="s">
        <v>32</v>
      </c>
      <c r="AX485" s="13" t="s">
        <v>71</v>
      </c>
      <c r="AY485" s="216" t="s">
        <v>144</v>
      </c>
    </row>
    <row r="486" spans="1:65" s="13" customFormat="1" ht="10.199999999999999">
      <c r="B486" s="206"/>
      <c r="C486" s="207"/>
      <c r="D486" s="201" t="s">
        <v>156</v>
      </c>
      <c r="E486" s="208" t="s">
        <v>19</v>
      </c>
      <c r="F486" s="209" t="s">
        <v>621</v>
      </c>
      <c r="G486" s="207"/>
      <c r="H486" s="210">
        <v>0.27</v>
      </c>
      <c r="I486" s="211"/>
      <c r="J486" s="207"/>
      <c r="K486" s="207"/>
      <c r="L486" s="212"/>
      <c r="M486" s="213"/>
      <c r="N486" s="214"/>
      <c r="O486" s="214"/>
      <c r="P486" s="214"/>
      <c r="Q486" s="214"/>
      <c r="R486" s="214"/>
      <c r="S486" s="214"/>
      <c r="T486" s="215"/>
      <c r="AT486" s="216" t="s">
        <v>156</v>
      </c>
      <c r="AU486" s="216" t="s">
        <v>80</v>
      </c>
      <c r="AV486" s="13" t="s">
        <v>80</v>
      </c>
      <c r="AW486" s="13" t="s">
        <v>32</v>
      </c>
      <c r="AX486" s="13" t="s">
        <v>71</v>
      </c>
      <c r="AY486" s="216" t="s">
        <v>144</v>
      </c>
    </row>
    <row r="487" spans="1:65" s="16" customFormat="1" ht="10.199999999999999">
      <c r="B487" s="247"/>
      <c r="C487" s="248"/>
      <c r="D487" s="201" t="s">
        <v>156</v>
      </c>
      <c r="E487" s="249" t="s">
        <v>19</v>
      </c>
      <c r="F487" s="250" t="s">
        <v>495</v>
      </c>
      <c r="G487" s="248"/>
      <c r="H487" s="251">
        <v>1.22</v>
      </c>
      <c r="I487" s="252"/>
      <c r="J487" s="248"/>
      <c r="K487" s="248"/>
      <c r="L487" s="253"/>
      <c r="M487" s="254"/>
      <c r="N487" s="255"/>
      <c r="O487" s="255"/>
      <c r="P487" s="255"/>
      <c r="Q487" s="255"/>
      <c r="R487" s="255"/>
      <c r="S487" s="255"/>
      <c r="T487" s="256"/>
      <c r="AT487" s="257" t="s">
        <v>156</v>
      </c>
      <c r="AU487" s="257" t="s">
        <v>80</v>
      </c>
      <c r="AV487" s="16" t="s">
        <v>165</v>
      </c>
      <c r="AW487" s="16" t="s">
        <v>32</v>
      </c>
      <c r="AX487" s="16" t="s">
        <v>71</v>
      </c>
      <c r="AY487" s="257" t="s">
        <v>144</v>
      </c>
    </row>
    <row r="488" spans="1:65" s="15" customFormat="1" ht="10.199999999999999">
      <c r="B488" s="227"/>
      <c r="C488" s="228"/>
      <c r="D488" s="201" t="s">
        <v>156</v>
      </c>
      <c r="E488" s="229" t="s">
        <v>19</v>
      </c>
      <c r="F488" s="230" t="s">
        <v>191</v>
      </c>
      <c r="G488" s="228"/>
      <c r="H488" s="231">
        <v>5.66</v>
      </c>
      <c r="I488" s="232"/>
      <c r="J488" s="228"/>
      <c r="K488" s="228"/>
      <c r="L488" s="233"/>
      <c r="M488" s="234"/>
      <c r="N488" s="235"/>
      <c r="O488" s="235"/>
      <c r="P488" s="235"/>
      <c r="Q488" s="235"/>
      <c r="R488" s="235"/>
      <c r="S488" s="235"/>
      <c r="T488" s="236"/>
      <c r="AT488" s="237" t="s">
        <v>156</v>
      </c>
      <c r="AU488" s="237" t="s">
        <v>80</v>
      </c>
      <c r="AV488" s="15" t="s">
        <v>150</v>
      </c>
      <c r="AW488" s="15" t="s">
        <v>32</v>
      </c>
      <c r="AX488" s="15" t="s">
        <v>26</v>
      </c>
      <c r="AY488" s="237" t="s">
        <v>144</v>
      </c>
    </row>
    <row r="489" spans="1:65" s="2" customFormat="1" ht="16.5" customHeight="1">
      <c r="A489" s="36"/>
      <c r="B489" s="37"/>
      <c r="C489" s="189" t="s">
        <v>622</v>
      </c>
      <c r="D489" s="189" t="s">
        <v>146</v>
      </c>
      <c r="E489" s="190" t="s">
        <v>623</v>
      </c>
      <c r="F489" s="191" t="s">
        <v>624</v>
      </c>
      <c r="G489" s="192" t="s">
        <v>149</v>
      </c>
      <c r="H489" s="193">
        <v>56.93</v>
      </c>
      <c r="I489" s="194"/>
      <c r="J489" s="193">
        <f>ROUND(I489*H489,2)</f>
        <v>0</v>
      </c>
      <c r="K489" s="191" t="s">
        <v>160</v>
      </c>
      <c r="L489" s="41"/>
      <c r="M489" s="195" t="s">
        <v>19</v>
      </c>
      <c r="N489" s="196" t="s">
        <v>42</v>
      </c>
      <c r="O489" s="66"/>
      <c r="P489" s="197">
        <f>O489*H489</f>
        <v>0</v>
      </c>
      <c r="Q489" s="197">
        <v>6.6299999999999996E-3</v>
      </c>
      <c r="R489" s="197">
        <f>Q489*H489</f>
        <v>0.3774459</v>
      </c>
      <c r="S489" s="197">
        <v>0</v>
      </c>
      <c r="T489" s="198">
        <f>S489*H489</f>
        <v>0</v>
      </c>
      <c r="U489" s="36"/>
      <c r="V489" s="36"/>
      <c r="W489" s="36"/>
      <c r="X489" s="36"/>
      <c r="Y489" s="36"/>
      <c r="Z489" s="36"/>
      <c r="AA489" s="36"/>
      <c r="AB489" s="36"/>
      <c r="AC489" s="36"/>
      <c r="AD489" s="36"/>
      <c r="AE489" s="36"/>
      <c r="AR489" s="199" t="s">
        <v>150</v>
      </c>
      <c r="AT489" s="199" t="s">
        <v>146</v>
      </c>
      <c r="AU489" s="199" t="s">
        <v>80</v>
      </c>
      <c r="AY489" s="19" t="s">
        <v>144</v>
      </c>
      <c r="BE489" s="200">
        <f>IF(N489="základní",J489,0)</f>
        <v>0</v>
      </c>
      <c r="BF489" s="200">
        <f>IF(N489="snížená",J489,0)</f>
        <v>0</v>
      </c>
      <c r="BG489" s="200">
        <f>IF(N489="zákl. přenesená",J489,0)</f>
        <v>0</v>
      </c>
      <c r="BH489" s="200">
        <f>IF(N489="sníž. přenesená",J489,0)</f>
        <v>0</v>
      </c>
      <c r="BI489" s="200">
        <f>IF(N489="nulová",J489,0)</f>
        <v>0</v>
      </c>
      <c r="BJ489" s="19" t="s">
        <v>26</v>
      </c>
      <c r="BK489" s="200">
        <f>ROUND(I489*H489,2)</f>
        <v>0</v>
      </c>
      <c r="BL489" s="19" t="s">
        <v>150</v>
      </c>
      <c r="BM489" s="199" t="s">
        <v>625</v>
      </c>
    </row>
    <row r="490" spans="1:65" s="2" customFormat="1" ht="10.199999999999999">
      <c r="A490" s="36"/>
      <c r="B490" s="37"/>
      <c r="C490" s="38"/>
      <c r="D490" s="201" t="s">
        <v>152</v>
      </c>
      <c r="E490" s="38"/>
      <c r="F490" s="202" t="s">
        <v>626</v>
      </c>
      <c r="G490" s="38"/>
      <c r="H490" s="38"/>
      <c r="I490" s="110"/>
      <c r="J490" s="38"/>
      <c r="K490" s="38"/>
      <c r="L490" s="41"/>
      <c r="M490" s="203"/>
      <c r="N490" s="204"/>
      <c r="O490" s="66"/>
      <c r="P490" s="66"/>
      <c r="Q490" s="66"/>
      <c r="R490" s="66"/>
      <c r="S490" s="66"/>
      <c r="T490" s="67"/>
      <c r="U490" s="36"/>
      <c r="V490" s="36"/>
      <c r="W490" s="36"/>
      <c r="X490" s="36"/>
      <c r="Y490" s="36"/>
      <c r="Z490" s="36"/>
      <c r="AA490" s="36"/>
      <c r="AB490" s="36"/>
      <c r="AC490" s="36"/>
      <c r="AD490" s="36"/>
      <c r="AE490" s="36"/>
      <c r="AT490" s="19" t="s">
        <v>152</v>
      </c>
      <c r="AU490" s="19" t="s">
        <v>80</v>
      </c>
    </row>
    <row r="491" spans="1:65" s="2" customFormat="1" ht="105.6">
      <c r="A491" s="36"/>
      <c r="B491" s="37"/>
      <c r="C491" s="38"/>
      <c r="D491" s="201" t="s">
        <v>154</v>
      </c>
      <c r="E491" s="38"/>
      <c r="F491" s="205" t="s">
        <v>627</v>
      </c>
      <c r="G491" s="38"/>
      <c r="H491" s="38"/>
      <c r="I491" s="110"/>
      <c r="J491" s="38"/>
      <c r="K491" s="38"/>
      <c r="L491" s="41"/>
      <c r="M491" s="203"/>
      <c r="N491" s="204"/>
      <c r="O491" s="66"/>
      <c r="P491" s="66"/>
      <c r="Q491" s="66"/>
      <c r="R491" s="66"/>
      <c r="S491" s="66"/>
      <c r="T491" s="67"/>
      <c r="U491" s="36"/>
      <c r="V491" s="36"/>
      <c r="W491" s="36"/>
      <c r="X491" s="36"/>
      <c r="Y491" s="36"/>
      <c r="Z491" s="36"/>
      <c r="AA491" s="36"/>
      <c r="AB491" s="36"/>
      <c r="AC491" s="36"/>
      <c r="AD491" s="36"/>
      <c r="AE491" s="36"/>
      <c r="AT491" s="19" t="s">
        <v>154</v>
      </c>
      <c r="AU491" s="19" t="s">
        <v>80</v>
      </c>
    </row>
    <row r="492" spans="1:65" s="14" customFormat="1" ht="10.199999999999999">
      <c r="B492" s="217"/>
      <c r="C492" s="218"/>
      <c r="D492" s="201" t="s">
        <v>156</v>
      </c>
      <c r="E492" s="219" t="s">
        <v>19</v>
      </c>
      <c r="F492" s="220" t="s">
        <v>609</v>
      </c>
      <c r="G492" s="218"/>
      <c r="H492" s="219" t="s">
        <v>19</v>
      </c>
      <c r="I492" s="221"/>
      <c r="J492" s="218"/>
      <c r="K492" s="218"/>
      <c r="L492" s="222"/>
      <c r="M492" s="223"/>
      <c r="N492" s="224"/>
      <c r="O492" s="224"/>
      <c r="P492" s="224"/>
      <c r="Q492" s="224"/>
      <c r="R492" s="224"/>
      <c r="S492" s="224"/>
      <c r="T492" s="225"/>
      <c r="AT492" s="226" t="s">
        <v>156</v>
      </c>
      <c r="AU492" s="226" t="s">
        <v>80</v>
      </c>
      <c r="AV492" s="14" t="s">
        <v>26</v>
      </c>
      <c r="AW492" s="14" t="s">
        <v>32</v>
      </c>
      <c r="AX492" s="14" t="s">
        <v>71</v>
      </c>
      <c r="AY492" s="226" t="s">
        <v>144</v>
      </c>
    </row>
    <row r="493" spans="1:65" s="13" customFormat="1" ht="10.199999999999999">
      <c r="B493" s="206"/>
      <c r="C493" s="207"/>
      <c r="D493" s="201" t="s">
        <v>156</v>
      </c>
      <c r="E493" s="208" t="s">
        <v>19</v>
      </c>
      <c r="F493" s="209" t="s">
        <v>628</v>
      </c>
      <c r="G493" s="207"/>
      <c r="H493" s="210">
        <v>8.3000000000000007</v>
      </c>
      <c r="I493" s="211"/>
      <c r="J493" s="207"/>
      <c r="K493" s="207"/>
      <c r="L493" s="212"/>
      <c r="M493" s="213"/>
      <c r="N493" s="214"/>
      <c r="O493" s="214"/>
      <c r="P493" s="214"/>
      <c r="Q493" s="214"/>
      <c r="R493" s="214"/>
      <c r="S493" s="214"/>
      <c r="T493" s="215"/>
      <c r="AT493" s="216" t="s">
        <v>156</v>
      </c>
      <c r="AU493" s="216" t="s">
        <v>80</v>
      </c>
      <c r="AV493" s="13" t="s">
        <v>80</v>
      </c>
      <c r="AW493" s="13" t="s">
        <v>32</v>
      </c>
      <c r="AX493" s="13" t="s">
        <v>71</v>
      </c>
      <c r="AY493" s="216" t="s">
        <v>144</v>
      </c>
    </row>
    <row r="494" spans="1:65" s="13" customFormat="1" ht="10.199999999999999">
      <c r="B494" s="206"/>
      <c r="C494" s="207"/>
      <c r="D494" s="201" t="s">
        <v>156</v>
      </c>
      <c r="E494" s="208" t="s">
        <v>19</v>
      </c>
      <c r="F494" s="209" t="s">
        <v>629</v>
      </c>
      <c r="G494" s="207"/>
      <c r="H494" s="210">
        <v>3.57</v>
      </c>
      <c r="I494" s="211"/>
      <c r="J494" s="207"/>
      <c r="K494" s="207"/>
      <c r="L494" s="212"/>
      <c r="M494" s="213"/>
      <c r="N494" s="214"/>
      <c r="O494" s="214"/>
      <c r="P494" s="214"/>
      <c r="Q494" s="214"/>
      <c r="R494" s="214"/>
      <c r="S494" s="214"/>
      <c r="T494" s="215"/>
      <c r="AT494" s="216" t="s">
        <v>156</v>
      </c>
      <c r="AU494" s="216" t="s">
        <v>80</v>
      </c>
      <c r="AV494" s="13" t="s">
        <v>80</v>
      </c>
      <c r="AW494" s="13" t="s">
        <v>32</v>
      </c>
      <c r="AX494" s="13" t="s">
        <v>71</v>
      </c>
      <c r="AY494" s="216" t="s">
        <v>144</v>
      </c>
    </row>
    <row r="495" spans="1:65" s="13" customFormat="1" ht="10.199999999999999">
      <c r="B495" s="206"/>
      <c r="C495" s="207"/>
      <c r="D495" s="201" t="s">
        <v>156</v>
      </c>
      <c r="E495" s="208" t="s">
        <v>19</v>
      </c>
      <c r="F495" s="209" t="s">
        <v>630</v>
      </c>
      <c r="G495" s="207"/>
      <c r="H495" s="210">
        <v>6.21</v>
      </c>
      <c r="I495" s="211"/>
      <c r="J495" s="207"/>
      <c r="K495" s="207"/>
      <c r="L495" s="212"/>
      <c r="M495" s="213"/>
      <c r="N495" s="214"/>
      <c r="O495" s="214"/>
      <c r="P495" s="214"/>
      <c r="Q495" s="214"/>
      <c r="R495" s="214"/>
      <c r="S495" s="214"/>
      <c r="T495" s="215"/>
      <c r="AT495" s="216" t="s">
        <v>156</v>
      </c>
      <c r="AU495" s="216" t="s">
        <v>80</v>
      </c>
      <c r="AV495" s="13" t="s">
        <v>80</v>
      </c>
      <c r="AW495" s="13" t="s">
        <v>32</v>
      </c>
      <c r="AX495" s="13" t="s">
        <v>71</v>
      </c>
      <c r="AY495" s="216" t="s">
        <v>144</v>
      </c>
    </row>
    <row r="496" spans="1:65" s="13" customFormat="1" ht="10.199999999999999">
      <c r="B496" s="206"/>
      <c r="C496" s="207"/>
      <c r="D496" s="201" t="s">
        <v>156</v>
      </c>
      <c r="E496" s="208" t="s">
        <v>19</v>
      </c>
      <c r="F496" s="209" t="s">
        <v>631</v>
      </c>
      <c r="G496" s="207"/>
      <c r="H496" s="210">
        <v>1.28</v>
      </c>
      <c r="I496" s="211"/>
      <c r="J496" s="207"/>
      <c r="K496" s="207"/>
      <c r="L496" s="212"/>
      <c r="M496" s="213"/>
      <c r="N496" s="214"/>
      <c r="O496" s="214"/>
      <c r="P496" s="214"/>
      <c r="Q496" s="214"/>
      <c r="R496" s="214"/>
      <c r="S496" s="214"/>
      <c r="T496" s="215"/>
      <c r="AT496" s="216" t="s">
        <v>156</v>
      </c>
      <c r="AU496" s="216" t="s">
        <v>80</v>
      </c>
      <c r="AV496" s="13" t="s">
        <v>80</v>
      </c>
      <c r="AW496" s="13" t="s">
        <v>32</v>
      </c>
      <c r="AX496" s="13" t="s">
        <v>71</v>
      </c>
      <c r="AY496" s="216" t="s">
        <v>144</v>
      </c>
    </row>
    <row r="497" spans="1:65" s="13" customFormat="1" ht="10.199999999999999">
      <c r="B497" s="206"/>
      <c r="C497" s="207"/>
      <c r="D497" s="201" t="s">
        <v>156</v>
      </c>
      <c r="E497" s="208" t="s">
        <v>19</v>
      </c>
      <c r="F497" s="209" t="s">
        <v>632</v>
      </c>
      <c r="G497" s="207"/>
      <c r="H497" s="210">
        <v>2.7</v>
      </c>
      <c r="I497" s="211"/>
      <c r="J497" s="207"/>
      <c r="K497" s="207"/>
      <c r="L497" s="212"/>
      <c r="M497" s="213"/>
      <c r="N497" s="214"/>
      <c r="O497" s="214"/>
      <c r="P497" s="214"/>
      <c r="Q497" s="214"/>
      <c r="R497" s="214"/>
      <c r="S497" s="214"/>
      <c r="T497" s="215"/>
      <c r="AT497" s="216" t="s">
        <v>156</v>
      </c>
      <c r="AU497" s="216" t="s">
        <v>80</v>
      </c>
      <c r="AV497" s="13" t="s">
        <v>80</v>
      </c>
      <c r="AW497" s="13" t="s">
        <v>32</v>
      </c>
      <c r="AX497" s="13" t="s">
        <v>71</v>
      </c>
      <c r="AY497" s="216" t="s">
        <v>144</v>
      </c>
    </row>
    <row r="498" spans="1:65" s="13" customFormat="1" ht="10.199999999999999">
      <c r="B498" s="206"/>
      <c r="C498" s="207"/>
      <c r="D498" s="201" t="s">
        <v>156</v>
      </c>
      <c r="E498" s="208" t="s">
        <v>19</v>
      </c>
      <c r="F498" s="209" t="s">
        <v>633</v>
      </c>
      <c r="G498" s="207"/>
      <c r="H498" s="210">
        <v>17.600000000000001</v>
      </c>
      <c r="I498" s="211"/>
      <c r="J498" s="207"/>
      <c r="K498" s="207"/>
      <c r="L498" s="212"/>
      <c r="M498" s="213"/>
      <c r="N498" s="214"/>
      <c r="O498" s="214"/>
      <c r="P498" s="214"/>
      <c r="Q498" s="214"/>
      <c r="R498" s="214"/>
      <c r="S498" s="214"/>
      <c r="T498" s="215"/>
      <c r="AT498" s="216" t="s">
        <v>156</v>
      </c>
      <c r="AU498" s="216" t="s">
        <v>80</v>
      </c>
      <c r="AV498" s="13" t="s">
        <v>80</v>
      </c>
      <c r="AW498" s="13" t="s">
        <v>32</v>
      </c>
      <c r="AX498" s="13" t="s">
        <v>71</v>
      </c>
      <c r="AY498" s="216" t="s">
        <v>144</v>
      </c>
    </row>
    <row r="499" spans="1:65" s="13" customFormat="1" ht="10.199999999999999">
      <c r="B499" s="206"/>
      <c r="C499" s="207"/>
      <c r="D499" s="201" t="s">
        <v>156</v>
      </c>
      <c r="E499" s="208" t="s">
        <v>19</v>
      </c>
      <c r="F499" s="209" t="s">
        <v>634</v>
      </c>
      <c r="G499" s="207"/>
      <c r="H499" s="210">
        <v>2.0099999999999998</v>
      </c>
      <c r="I499" s="211"/>
      <c r="J499" s="207"/>
      <c r="K499" s="207"/>
      <c r="L499" s="212"/>
      <c r="M499" s="213"/>
      <c r="N499" s="214"/>
      <c r="O499" s="214"/>
      <c r="P499" s="214"/>
      <c r="Q499" s="214"/>
      <c r="R499" s="214"/>
      <c r="S499" s="214"/>
      <c r="T499" s="215"/>
      <c r="AT499" s="216" t="s">
        <v>156</v>
      </c>
      <c r="AU499" s="216" t="s">
        <v>80</v>
      </c>
      <c r="AV499" s="13" t="s">
        <v>80</v>
      </c>
      <c r="AW499" s="13" t="s">
        <v>32</v>
      </c>
      <c r="AX499" s="13" t="s">
        <v>71</v>
      </c>
      <c r="AY499" s="216" t="s">
        <v>144</v>
      </c>
    </row>
    <row r="500" spans="1:65" s="13" customFormat="1" ht="10.199999999999999">
      <c r="B500" s="206"/>
      <c r="C500" s="207"/>
      <c r="D500" s="201" t="s">
        <v>156</v>
      </c>
      <c r="E500" s="208" t="s">
        <v>19</v>
      </c>
      <c r="F500" s="209" t="s">
        <v>635</v>
      </c>
      <c r="G500" s="207"/>
      <c r="H500" s="210">
        <v>2.93</v>
      </c>
      <c r="I500" s="211"/>
      <c r="J500" s="207"/>
      <c r="K500" s="207"/>
      <c r="L500" s="212"/>
      <c r="M500" s="213"/>
      <c r="N500" s="214"/>
      <c r="O500" s="214"/>
      <c r="P500" s="214"/>
      <c r="Q500" s="214"/>
      <c r="R500" s="214"/>
      <c r="S500" s="214"/>
      <c r="T500" s="215"/>
      <c r="AT500" s="216" t="s">
        <v>156</v>
      </c>
      <c r="AU500" s="216" t="s">
        <v>80</v>
      </c>
      <c r="AV500" s="13" t="s">
        <v>80</v>
      </c>
      <c r="AW500" s="13" t="s">
        <v>32</v>
      </c>
      <c r="AX500" s="13" t="s">
        <v>71</v>
      </c>
      <c r="AY500" s="216" t="s">
        <v>144</v>
      </c>
    </row>
    <row r="501" spans="1:65" s="16" customFormat="1" ht="10.199999999999999">
      <c r="B501" s="247"/>
      <c r="C501" s="248"/>
      <c r="D501" s="201" t="s">
        <v>156</v>
      </c>
      <c r="E501" s="249" t="s">
        <v>19</v>
      </c>
      <c r="F501" s="250" t="s">
        <v>495</v>
      </c>
      <c r="G501" s="248"/>
      <c r="H501" s="251">
        <v>44.6</v>
      </c>
      <c r="I501" s="252"/>
      <c r="J501" s="248"/>
      <c r="K501" s="248"/>
      <c r="L501" s="253"/>
      <c r="M501" s="254"/>
      <c r="N501" s="255"/>
      <c r="O501" s="255"/>
      <c r="P501" s="255"/>
      <c r="Q501" s="255"/>
      <c r="R501" s="255"/>
      <c r="S501" s="255"/>
      <c r="T501" s="256"/>
      <c r="AT501" s="257" t="s">
        <v>156</v>
      </c>
      <c r="AU501" s="257" t="s">
        <v>80</v>
      </c>
      <c r="AV501" s="16" t="s">
        <v>165</v>
      </c>
      <c r="AW501" s="16" t="s">
        <v>32</v>
      </c>
      <c r="AX501" s="16" t="s">
        <v>71</v>
      </c>
      <c r="AY501" s="257" t="s">
        <v>144</v>
      </c>
    </row>
    <row r="502" spans="1:65" s="14" customFormat="1" ht="10.199999999999999">
      <c r="B502" s="217"/>
      <c r="C502" s="218"/>
      <c r="D502" s="201" t="s">
        <v>156</v>
      </c>
      <c r="E502" s="219" t="s">
        <v>19</v>
      </c>
      <c r="F502" s="220" t="s">
        <v>618</v>
      </c>
      <c r="G502" s="218"/>
      <c r="H502" s="219" t="s">
        <v>19</v>
      </c>
      <c r="I502" s="221"/>
      <c r="J502" s="218"/>
      <c r="K502" s="218"/>
      <c r="L502" s="222"/>
      <c r="M502" s="223"/>
      <c r="N502" s="224"/>
      <c r="O502" s="224"/>
      <c r="P502" s="224"/>
      <c r="Q502" s="224"/>
      <c r="R502" s="224"/>
      <c r="S502" s="224"/>
      <c r="T502" s="225"/>
      <c r="AT502" s="226" t="s">
        <v>156</v>
      </c>
      <c r="AU502" s="226" t="s">
        <v>80</v>
      </c>
      <c r="AV502" s="14" t="s">
        <v>26</v>
      </c>
      <c r="AW502" s="14" t="s">
        <v>32</v>
      </c>
      <c r="AX502" s="14" t="s">
        <v>71</v>
      </c>
      <c r="AY502" s="226" t="s">
        <v>144</v>
      </c>
    </row>
    <row r="503" spans="1:65" s="13" customFormat="1" ht="10.199999999999999">
      <c r="B503" s="206"/>
      <c r="C503" s="207"/>
      <c r="D503" s="201" t="s">
        <v>156</v>
      </c>
      <c r="E503" s="208" t="s">
        <v>19</v>
      </c>
      <c r="F503" s="209" t="s">
        <v>636</v>
      </c>
      <c r="G503" s="207"/>
      <c r="H503" s="210">
        <v>2.94</v>
      </c>
      <c r="I503" s="211"/>
      <c r="J503" s="207"/>
      <c r="K503" s="207"/>
      <c r="L503" s="212"/>
      <c r="M503" s="213"/>
      <c r="N503" s="214"/>
      <c r="O503" s="214"/>
      <c r="P503" s="214"/>
      <c r="Q503" s="214"/>
      <c r="R503" s="214"/>
      <c r="S503" s="214"/>
      <c r="T503" s="215"/>
      <c r="AT503" s="216" t="s">
        <v>156</v>
      </c>
      <c r="AU503" s="216" t="s">
        <v>80</v>
      </c>
      <c r="AV503" s="13" t="s">
        <v>80</v>
      </c>
      <c r="AW503" s="13" t="s">
        <v>32</v>
      </c>
      <c r="AX503" s="13" t="s">
        <v>71</v>
      </c>
      <c r="AY503" s="216" t="s">
        <v>144</v>
      </c>
    </row>
    <row r="504" spans="1:65" s="13" customFormat="1" ht="10.199999999999999">
      <c r="B504" s="206"/>
      <c r="C504" s="207"/>
      <c r="D504" s="201" t="s">
        <v>156</v>
      </c>
      <c r="E504" s="208" t="s">
        <v>19</v>
      </c>
      <c r="F504" s="209" t="s">
        <v>637</v>
      </c>
      <c r="G504" s="207"/>
      <c r="H504" s="210">
        <v>6.75</v>
      </c>
      <c r="I504" s="211"/>
      <c r="J504" s="207"/>
      <c r="K504" s="207"/>
      <c r="L504" s="212"/>
      <c r="M504" s="213"/>
      <c r="N504" s="214"/>
      <c r="O504" s="214"/>
      <c r="P504" s="214"/>
      <c r="Q504" s="214"/>
      <c r="R504" s="214"/>
      <c r="S504" s="214"/>
      <c r="T504" s="215"/>
      <c r="AT504" s="216" t="s">
        <v>156</v>
      </c>
      <c r="AU504" s="216" t="s">
        <v>80</v>
      </c>
      <c r="AV504" s="13" t="s">
        <v>80</v>
      </c>
      <c r="AW504" s="13" t="s">
        <v>32</v>
      </c>
      <c r="AX504" s="13" t="s">
        <v>71</v>
      </c>
      <c r="AY504" s="216" t="s">
        <v>144</v>
      </c>
    </row>
    <row r="505" spans="1:65" s="13" customFormat="1" ht="10.199999999999999">
      <c r="B505" s="206"/>
      <c r="C505" s="207"/>
      <c r="D505" s="201" t="s">
        <v>156</v>
      </c>
      <c r="E505" s="208" t="s">
        <v>19</v>
      </c>
      <c r="F505" s="209" t="s">
        <v>638</v>
      </c>
      <c r="G505" s="207"/>
      <c r="H505" s="210">
        <v>2.64</v>
      </c>
      <c r="I505" s="211"/>
      <c r="J505" s="207"/>
      <c r="K505" s="207"/>
      <c r="L505" s="212"/>
      <c r="M505" s="213"/>
      <c r="N505" s="214"/>
      <c r="O505" s="214"/>
      <c r="P505" s="214"/>
      <c r="Q505" s="214"/>
      <c r="R505" s="214"/>
      <c r="S505" s="214"/>
      <c r="T505" s="215"/>
      <c r="AT505" s="216" t="s">
        <v>156</v>
      </c>
      <c r="AU505" s="216" t="s">
        <v>80</v>
      </c>
      <c r="AV505" s="13" t="s">
        <v>80</v>
      </c>
      <c r="AW505" s="13" t="s">
        <v>32</v>
      </c>
      <c r="AX505" s="13" t="s">
        <v>71</v>
      </c>
      <c r="AY505" s="216" t="s">
        <v>144</v>
      </c>
    </row>
    <row r="506" spans="1:65" s="16" customFormat="1" ht="10.199999999999999">
      <c r="B506" s="247"/>
      <c r="C506" s="248"/>
      <c r="D506" s="201" t="s">
        <v>156</v>
      </c>
      <c r="E506" s="249" t="s">
        <v>19</v>
      </c>
      <c r="F506" s="250" t="s">
        <v>495</v>
      </c>
      <c r="G506" s="248"/>
      <c r="H506" s="251">
        <v>12.33</v>
      </c>
      <c r="I506" s="252"/>
      <c r="J506" s="248"/>
      <c r="K506" s="248"/>
      <c r="L506" s="253"/>
      <c r="M506" s="254"/>
      <c r="N506" s="255"/>
      <c r="O506" s="255"/>
      <c r="P506" s="255"/>
      <c r="Q506" s="255"/>
      <c r="R506" s="255"/>
      <c r="S506" s="255"/>
      <c r="T506" s="256"/>
      <c r="AT506" s="257" t="s">
        <v>156</v>
      </c>
      <c r="AU506" s="257" t="s">
        <v>80</v>
      </c>
      <c r="AV506" s="16" t="s">
        <v>165</v>
      </c>
      <c r="AW506" s="16" t="s">
        <v>32</v>
      </c>
      <c r="AX506" s="16" t="s">
        <v>71</v>
      </c>
      <c r="AY506" s="257" t="s">
        <v>144</v>
      </c>
    </row>
    <row r="507" spans="1:65" s="15" customFormat="1" ht="10.199999999999999">
      <c r="B507" s="227"/>
      <c r="C507" s="228"/>
      <c r="D507" s="201" t="s">
        <v>156</v>
      </c>
      <c r="E507" s="229" t="s">
        <v>19</v>
      </c>
      <c r="F507" s="230" t="s">
        <v>191</v>
      </c>
      <c r="G507" s="228"/>
      <c r="H507" s="231">
        <v>56.93</v>
      </c>
      <c r="I507" s="232"/>
      <c r="J507" s="228"/>
      <c r="K507" s="228"/>
      <c r="L507" s="233"/>
      <c r="M507" s="234"/>
      <c r="N507" s="235"/>
      <c r="O507" s="235"/>
      <c r="P507" s="235"/>
      <c r="Q507" s="235"/>
      <c r="R507" s="235"/>
      <c r="S507" s="235"/>
      <c r="T507" s="236"/>
      <c r="AT507" s="237" t="s">
        <v>156</v>
      </c>
      <c r="AU507" s="237" t="s">
        <v>80</v>
      </c>
      <c r="AV507" s="15" t="s">
        <v>150</v>
      </c>
      <c r="AW507" s="15" t="s">
        <v>32</v>
      </c>
      <c r="AX507" s="15" t="s">
        <v>26</v>
      </c>
      <c r="AY507" s="237" t="s">
        <v>144</v>
      </c>
    </row>
    <row r="508" spans="1:65" s="2" customFormat="1" ht="16.5" customHeight="1">
      <c r="A508" s="36"/>
      <c r="B508" s="37"/>
      <c r="C508" s="189" t="s">
        <v>639</v>
      </c>
      <c r="D508" s="189" t="s">
        <v>146</v>
      </c>
      <c r="E508" s="190" t="s">
        <v>640</v>
      </c>
      <c r="F508" s="191" t="s">
        <v>641</v>
      </c>
      <c r="G508" s="192" t="s">
        <v>149</v>
      </c>
      <c r="H508" s="193">
        <v>56.93</v>
      </c>
      <c r="I508" s="194"/>
      <c r="J508" s="193">
        <f>ROUND(I508*H508,2)</f>
        <v>0</v>
      </c>
      <c r="K508" s="191" t="s">
        <v>160</v>
      </c>
      <c r="L508" s="41"/>
      <c r="M508" s="195" t="s">
        <v>19</v>
      </c>
      <c r="N508" s="196" t="s">
        <v>42</v>
      </c>
      <c r="O508" s="66"/>
      <c r="P508" s="197">
        <f>O508*H508</f>
        <v>0</v>
      </c>
      <c r="Q508" s="197">
        <v>0</v>
      </c>
      <c r="R508" s="197">
        <f>Q508*H508</f>
        <v>0</v>
      </c>
      <c r="S508" s="197">
        <v>0</v>
      </c>
      <c r="T508" s="198">
        <f>S508*H508</f>
        <v>0</v>
      </c>
      <c r="U508" s="36"/>
      <c r="V508" s="36"/>
      <c r="W508" s="36"/>
      <c r="X508" s="36"/>
      <c r="Y508" s="36"/>
      <c r="Z508" s="36"/>
      <c r="AA508" s="36"/>
      <c r="AB508" s="36"/>
      <c r="AC508" s="36"/>
      <c r="AD508" s="36"/>
      <c r="AE508" s="36"/>
      <c r="AR508" s="199" t="s">
        <v>150</v>
      </c>
      <c r="AT508" s="199" t="s">
        <v>146</v>
      </c>
      <c r="AU508" s="199" t="s">
        <v>80</v>
      </c>
      <c r="AY508" s="19" t="s">
        <v>144</v>
      </c>
      <c r="BE508" s="200">
        <f>IF(N508="základní",J508,0)</f>
        <v>0</v>
      </c>
      <c r="BF508" s="200">
        <f>IF(N508="snížená",J508,0)</f>
        <v>0</v>
      </c>
      <c r="BG508" s="200">
        <f>IF(N508="zákl. přenesená",J508,0)</f>
        <v>0</v>
      </c>
      <c r="BH508" s="200">
        <f>IF(N508="sníž. přenesená",J508,0)</f>
        <v>0</v>
      </c>
      <c r="BI508" s="200">
        <f>IF(N508="nulová",J508,0)</f>
        <v>0</v>
      </c>
      <c r="BJ508" s="19" t="s">
        <v>26</v>
      </c>
      <c r="BK508" s="200">
        <f>ROUND(I508*H508,2)</f>
        <v>0</v>
      </c>
      <c r="BL508" s="19" t="s">
        <v>150</v>
      </c>
      <c r="BM508" s="199" t="s">
        <v>642</v>
      </c>
    </row>
    <row r="509" spans="1:65" s="2" customFormat="1" ht="10.199999999999999">
      <c r="A509" s="36"/>
      <c r="B509" s="37"/>
      <c r="C509" s="38"/>
      <c r="D509" s="201" t="s">
        <v>152</v>
      </c>
      <c r="E509" s="38"/>
      <c r="F509" s="202" t="s">
        <v>643</v>
      </c>
      <c r="G509" s="38"/>
      <c r="H509" s="38"/>
      <c r="I509" s="110"/>
      <c r="J509" s="38"/>
      <c r="K509" s="38"/>
      <c r="L509" s="41"/>
      <c r="M509" s="203"/>
      <c r="N509" s="204"/>
      <c r="O509" s="66"/>
      <c r="P509" s="66"/>
      <c r="Q509" s="66"/>
      <c r="R509" s="66"/>
      <c r="S509" s="66"/>
      <c r="T509" s="67"/>
      <c r="U509" s="36"/>
      <c r="V509" s="36"/>
      <c r="W509" s="36"/>
      <c r="X509" s="36"/>
      <c r="Y509" s="36"/>
      <c r="Z509" s="36"/>
      <c r="AA509" s="36"/>
      <c r="AB509" s="36"/>
      <c r="AC509" s="36"/>
      <c r="AD509" s="36"/>
      <c r="AE509" s="36"/>
      <c r="AT509" s="19" t="s">
        <v>152</v>
      </c>
      <c r="AU509" s="19" t="s">
        <v>80</v>
      </c>
    </row>
    <row r="510" spans="1:65" s="2" customFormat="1" ht="105.6">
      <c r="A510" s="36"/>
      <c r="B510" s="37"/>
      <c r="C510" s="38"/>
      <c r="D510" s="201" t="s">
        <v>154</v>
      </c>
      <c r="E510" s="38"/>
      <c r="F510" s="205" t="s">
        <v>627</v>
      </c>
      <c r="G510" s="38"/>
      <c r="H510" s="38"/>
      <c r="I510" s="110"/>
      <c r="J510" s="38"/>
      <c r="K510" s="38"/>
      <c r="L510" s="41"/>
      <c r="M510" s="203"/>
      <c r="N510" s="204"/>
      <c r="O510" s="66"/>
      <c r="P510" s="66"/>
      <c r="Q510" s="66"/>
      <c r="R510" s="66"/>
      <c r="S510" s="66"/>
      <c r="T510" s="67"/>
      <c r="U510" s="36"/>
      <c r="V510" s="36"/>
      <c r="W510" s="36"/>
      <c r="X510" s="36"/>
      <c r="Y510" s="36"/>
      <c r="Z510" s="36"/>
      <c r="AA510" s="36"/>
      <c r="AB510" s="36"/>
      <c r="AC510" s="36"/>
      <c r="AD510" s="36"/>
      <c r="AE510" s="36"/>
      <c r="AT510" s="19" t="s">
        <v>154</v>
      </c>
      <c r="AU510" s="19" t="s">
        <v>80</v>
      </c>
    </row>
    <row r="511" spans="1:65" s="14" customFormat="1" ht="10.199999999999999">
      <c r="B511" s="217"/>
      <c r="C511" s="218"/>
      <c r="D511" s="201" t="s">
        <v>156</v>
      </c>
      <c r="E511" s="219" t="s">
        <v>19</v>
      </c>
      <c r="F511" s="220" t="s">
        <v>609</v>
      </c>
      <c r="G511" s="218"/>
      <c r="H511" s="219" t="s">
        <v>19</v>
      </c>
      <c r="I511" s="221"/>
      <c r="J511" s="218"/>
      <c r="K511" s="218"/>
      <c r="L511" s="222"/>
      <c r="M511" s="223"/>
      <c r="N511" s="224"/>
      <c r="O511" s="224"/>
      <c r="P511" s="224"/>
      <c r="Q511" s="224"/>
      <c r="R511" s="224"/>
      <c r="S511" s="224"/>
      <c r="T511" s="225"/>
      <c r="AT511" s="226" t="s">
        <v>156</v>
      </c>
      <c r="AU511" s="226" t="s">
        <v>80</v>
      </c>
      <c r="AV511" s="14" t="s">
        <v>26</v>
      </c>
      <c r="AW511" s="14" t="s">
        <v>32</v>
      </c>
      <c r="AX511" s="14" t="s">
        <v>71</v>
      </c>
      <c r="AY511" s="226" t="s">
        <v>144</v>
      </c>
    </row>
    <row r="512" spans="1:65" s="13" customFormat="1" ht="10.199999999999999">
      <c r="B512" s="206"/>
      <c r="C512" s="207"/>
      <c r="D512" s="201" t="s">
        <v>156</v>
      </c>
      <c r="E512" s="208" t="s">
        <v>19</v>
      </c>
      <c r="F512" s="209" t="s">
        <v>628</v>
      </c>
      <c r="G512" s="207"/>
      <c r="H512" s="210">
        <v>8.3000000000000007</v>
      </c>
      <c r="I512" s="211"/>
      <c r="J512" s="207"/>
      <c r="K512" s="207"/>
      <c r="L512" s="212"/>
      <c r="M512" s="213"/>
      <c r="N512" s="214"/>
      <c r="O512" s="214"/>
      <c r="P512" s="214"/>
      <c r="Q512" s="214"/>
      <c r="R512" s="214"/>
      <c r="S512" s="214"/>
      <c r="T512" s="215"/>
      <c r="AT512" s="216" t="s">
        <v>156</v>
      </c>
      <c r="AU512" s="216" t="s">
        <v>80</v>
      </c>
      <c r="AV512" s="13" t="s">
        <v>80</v>
      </c>
      <c r="AW512" s="13" t="s">
        <v>32</v>
      </c>
      <c r="AX512" s="13" t="s">
        <v>71</v>
      </c>
      <c r="AY512" s="216" t="s">
        <v>144</v>
      </c>
    </row>
    <row r="513" spans="1:65" s="13" customFormat="1" ht="10.199999999999999">
      <c r="B513" s="206"/>
      <c r="C513" s="207"/>
      <c r="D513" s="201" t="s">
        <v>156</v>
      </c>
      <c r="E513" s="208" t="s">
        <v>19</v>
      </c>
      <c r="F513" s="209" t="s">
        <v>629</v>
      </c>
      <c r="G513" s="207"/>
      <c r="H513" s="210">
        <v>3.57</v>
      </c>
      <c r="I513" s="211"/>
      <c r="J513" s="207"/>
      <c r="K513" s="207"/>
      <c r="L513" s="212"/>
      <c r="M513" s="213"/>
      <c r="N513" s="214"/>
      <c r="O513" s="214"/>
      <c r="P513" s="214"/>
      <c r="Q513" s="214"/>
      <c r="R513" s="214"/>
      <c r="S513" s="214"/>
      <c r="T513" s="215"/>
      <c r="AT513" s="216" t="s">
        <v>156</v>
      </c>
      <c r="AU513" s="216" t="s">
        <v>80</v>
      </c>
      <c r="AV513" s="13" t="s">
        <v>80</v>
      </c>
      <c r="AW513" s="13" t="s">
        <v>32</v>
      </c>
      <c r="AX513" s="13" t="s">
        <v>71</v>
      </c>
      <c r="AY513" s="216" t="s">
        <v>144</v>
      </c>
    </row>
    <row r="514" spans="1:65" s="13" customFormat="1" ht="10.199999999999999">
      <c r="B514" s="206"/>
      <c r="C514" s="207"/>
      <c r="D514" s="201" t="s">
        <v>156</v>
      </c>
      <c r="E514" s="208" t="s">
        <v>19</v>
      </c>
      <c r="F514" s="209" t="s">
        <v>630</v>
      </c>
      <c r="G514" s="207"/>
      <c r="H514" s="210">
        <v>6.21</v>
      </c>
      <c r="I514" s="211"/>
      <c r="J514" s="207"/>
      <c r="K514" s="207"/>
      <c r="L514" s="212"/>
      <c r="M514" s="213"/>
      <c r="N514" s="214"/>
      <c r="O514" s="214"/>
      <c r="P514" s="214"/>
      <c r="Q514" s="214"/>
      <c r="R514" s="214"/>
      <c r="S514" s="214"/>
      <c r="T514" s="215"/>
      <c r="AT514" s="216" t="s">
        <v>156</v>
      </c>
      <c r="AU514" s="216" t="s">
        <v>80</v>
      </c>
      <c r="AV514" s="13" t="s">
        <v>80</v>
      </c>
      <c r="AW514" s="13" t="s">
        <v>32</v>
      </c>
      <c r="AX514" s="13" t="s">
        <v>71</v>
      </c>
      <c r="AY514" s="216" t="s">
        <v>144</v>
      </c>
    </row>
    <row r="515" spans="1:65" s="13" customFormat="1" ht="10.199999999999999">
      <c r="B515" s="206"/>
      <c r="C515" s="207"/>
      <c r="D515" s="201" t="s">
        <v>156</v>
      </c>
      <c r="E515" s="208" t="s">
        <v>19</v>
      </c>
      <c r="F515" s="209" t="s">
        <v>631</v>
      </c>
      <c r="G515" s="207"/>
      <c r="H515" s="210">
        <v>1.28</v>
      </c>
      <c r="I515" s="211"/>
      <c r="J515" s="207"/>
      <c r="K515" s="207"/>
      <c r="L515" s="212"/>
      <c r="M515" s="213"/>
      <c r="N515" s="214"/>
      <c r="O515" s="214"/>
      <c r="P515" s="214"/>
      <c r="Q515" s="214"/>
      <c r="R515" s="214"/>
      <c r="S515" s="214"/>
      <c r="T515" s="215"/>
      <c r="AT515" s="216" t="s">
        <v>156</v>
      </c>
      <c r="AU515" s="216" t="s">
        <v>80</v>
      </c>
      <c r="AV515" s="13" t="s">
        <v>80</v>
      </c>
      <c r="AW515" s="13" t="s">
        <v>32</v>
      </c>
      <c r="AX515" s="13" t="s">
        <v>71</v>
      </c>
      <c r="AY515" s="216" t="s">
        <v>144</v>
      </c>
    </row>
    <row r="516" spans="1:65" s="13" customFormat="1" ht="10.199999999999999">
      <c r="B516" s="206"/>
      <c r="C516" s="207"/>
      <c r="D516" s="201" t="s">
        <v>156</v>
      </c>
      <c r="E516" s="208" t="s">
        <v>19</v>
      </c>
      <c r="F516" s="209" t="s">
        <v>632</v>
      </c>
      <c r="G516" s="207"/>
      <c r="H516" s="210">
        <v>2.7</v>
      </c>
      <c r="I516" s="211"/>
      <c r="J516" s="207"/>
      <c r="K516" s="207"/>
      <c r="L516" s="212"/>
      <c r="M516" s="213"/>
      <c r="N516" s="214"/>
      <c r="O516" s="214"/>
      <c r="P516" s="214"/>
      <c r="Q516" s="214"/>
      <c r="R516" s="214"/>
      <c r="S516" s="214"/>
      <c r="T516" s="215"/>
      <c r="AT516" s="216" t="s">
        <v>156</v>
      </c>
      <c r="AU516" s="216" t="s">
        <v>80</v>
      </c>
      <c r="AV516" s="13" t="s">
        <v>80</v>
      </c>
      <c r="AW516" s="13" t="s">
        <v>32</v>
      </c>
      <c r="AX516" s="13" t="s">
        <v>71</v>
      </c>
      <c r="AY516" s="216" t="s">
        <v>144</v>
      </c>
    </row>
    <row r="517" spans="1:65" s="13" customFormat="1" ht="10.199999999999999">
      <c r="B517" s="206"/>
      <c r="C517" s="207"/>
      <c r="D517" s="201" t="s">
        <v>156</v>
      </c>
      <c r="E517" s="208" t="s">
        <v>19</v>
      </c>
      <c r="F517" s="209" t="s">
        <v>633</v>
      </c>
      <c r="G517" s="207"/>
      <c r="H517" s="210">
        <v>17.600000000000001</v>
      </c>
      <c r="I517" s="211"/>
      <c r="J517" s="207"/>
      <c r="K517" s="207"/>
      <c r="L517" s="212"/>
      <c r="M517" s="213"/>
      <c r="N517" s="214"/>
      <c r="O517" s="214"/>
      <c r="P517" s="214"/>
      <c r="Q517" s="214"/>
      <c r="R517" s="214"/>
      <c r="S517" s="214"/>
      <c r="T517" s="215"/>
      <c r="AT517" s="216" t="s">
        <v>156</v>
      </c>
      <c r="AU517" s="216" t="s">
        <v>80</v>
      </c>
      <c r="AV517" s="13" t="s">
        <v>80</v>
      </c>
      <c r="AW517" s="13" t="s">
        <v>32</v>
      </c>
      <c r="AX517" s="13" t="s">
        <v>71</v>
      </c>
      <c r="AY517" s="216" t="s">
        <v>144</v>
      </c>
    </row>
    <row r="518" spans="1:65" s="13" customFormat="1" ht="10.199999999999999">
      <c r="B518" s="206"/>
      <c r="C518" s="207"/>
      <c r="D518" s="201" t="s">
        <v>156</v>
      </c>
      <c r="E518" s="208" t="s">
        <v>19</v>
      </c>
      <c r="F518" s="209" t="s">
        <v>634</v>
      </c>
      <c r="G518" s="207"/>
      <c r="H518" s="210">
        <v>2.0099999999999998</v>
      </c>
      <c r="I518" s="211"/>
      <c r="J518" s="207"/>
      <c r="K518" s="207"/>
      <c r="L518" s="212"/>
      <c r="M518" s="213"/>
      <c r="N518" s="214"/>
      <c r="O518" s="214"/>
      <c r="P518" s="214"/>
      <c r="Q518" s="214"/>
      <c r="R518" s="214"/>
      <c r="S518" s="214"/>
      <c r="T518" s="215"/>
      <c r="AT518" s="216" t="s">
        <v>156</v>
      </c>
      <c r="AU518" s="216" t="s">
        <v>80</v>
      </c>
      <c r="AV518" s="13" t="s">
        <v>80</v>
      </c>
      <c r="AW518" s="13" t="s">
        <v>32</v>
      </c>
      <c r="AX518" s="13" t="s">
        <v>71</v>
      </c>
      <c r="AY518" s="216" t="s">
        <v>144</v>
      </c>
    </row>
    <row r="519" spans="1:65" s="13" customFormat="1" ht="10.199999999999999">
      <c r="B519" s="206"/>
      <c r="C519" s="207"/>
      <c r="D519" s="201" t="s">
        <v>156</v>
      </c>
      <c r="E519" s="208" t="s">
        <v>19</v>
      </c>
      <c r="F519" s="209" t="s">
        <v>635</v>
      </c>
      <c r="G519" s="207"/>
      <c r="H519" s="210">
        <v>2.93</v>
      </c>
      <c r="I519" s="211"/>
      <c r="J519" s="207"/>
      <c r="K519" s="207"/>
      <c r="L519" s="212"/>
      <c r="M519" s="213"/>
      <c r="N519" s="214"/>
      <c r="O519" s="214"/>
      <c r="P519" s="214"/>
      <c r="Q519" s="214"/>
      <c r="R519" s="214"/>
      <c r="S519" s="214"/>
      <c r="T519" s="215"/>
      <c r="AT519" s="216" t="s">
        <v>156</v>
      </c>
      <c r="AU519" s="216" t="s">
        <v>80</v>
      </c>
      <c r="AV519" s="13" t="s">
        <v>80</v>
      </c>
      <c r="AW519" s="13" t="s">
        <v>32</v>
      </c>
      <c r="AX519" s="13" t="s">
        <v>71</v>
      </c>
      <c r="AY519" s="216" t="s">
        <v>144</v>
      </c>
    </row>
    <row r="520" spans="1:65" s="16" customFormat="1" ht="10.199999999999999">
      <c r="B520" s="247"/>
      <c r="C520" s="248"/>
      <c r="D520" s="201" t="s">
        <v>156</v>
      </c>
      <c r="E520" s="249" t="s">
        <v>19</v>
      </c>
      <c r="F520" s="250" t="s">
        <v>495</v>
      </c>
      <c r="G520" s="248"/>
      <c r="H520" s="251">
        <v>44.6</v>
      </c>
      <c r="I520" s="252"/>
      <c r="J520" s="248"/>
      <c r="K520" s="248"/>
      <c r="L520" s="253"/>
      <c r="M520" s="254"/>
      <c r="N520" s="255"/>
      <c r="O520" s="255"/>
      <c r="P520" s="255"/>
      <c r="Q520" s="255"/>
      <c r="R520" s="255"/>
      <c r="S520" s="255"/>
      <c r="T520" s="256"/>
      <c r="AT520" s="257" t="s">
        <v>156</v>
      </c>
      <c r="AU520" s="257" t="s">
        <v>80</v>
      </c>
      <c r="AV520" s="16" t="s">
        <v>165</v>
      </c>
      <c r="AW520" s="16" t="s">
        <v>32</v>
      </c>
      <c r="AX520" s="16" t="s">
        <v>71</v>
      </c>
      <c r="AY520" s="257" t="s">
        <v>144</v>
      </c>
    </row>
    <row r="521" spans="1:65" s="14" customFormat="1" ht="10.199999999999999">
      <c r="B521" s="217"/>
      <c r="C521" s="218"/>
      <c r="D521" s="201" t="s">
        <v>156</v>
      </c>
      <c r="E521" s="219" t="s">
        <v>19</v>
      </c>
      <c r="F521" s="220" t="s">
        <v>618</v>
      </c>
      <c r="G521" s="218"/>
      <c r="H521" s="219" t="s">
        <v>19</v>
      </c>
      <c r="I521" s="221"/>
      <c r="J521" s="218"/>
      <c r="K521" s="218"/>
      <c r="L521" s="222"/>
      <c r="M521" s="223"/>
      <c r="N521" s="224"/>
      <c r="O521" s="224"/>
      <c r="P521" s="224"/>
      <c r="Q521" s="224"/>
      <c r="R521" s="224"/>
      <c r="S521" s="224"/>
      <c r="T521" s="225"/>
      <c r="AT521" s="226" t="s">
        <v>156</v>
      </c>
      <c r="AU521" s="226" t="s">
        <v>80</v>
      </c>
      <c r="AV521" s="14" t="s">
        <v>26</v>
      </c>
      <c r="AW521" s="14" t="s">
        <v>32</v>
      </c>
      <c r="AX521" s="14" t="s">
        <v>71</v>
      </c>
      <c r="AY521" s="226" t="s">
        <v>144</v>
      </c>
    </row>
    <row r="522" spans="1:65" s="13" customFormat="1" ht="10.199999999999999">
      <c r="B522" s="206"/>
      <c r="C522" s="207"/>
      <c r="D522" s="201" t="s">
        <v>156</v>
      </c>
      <c r="E522" s="208" t="s">
        <v>19</v>
      </c>
      <c r="F522" s="209" t="s">
        <v>636</v>
      </c>
      <c r="G522" s="207"/>
      <c r="H522" s="210">
        <v>2.94</v>
      </c>
      <c r="I522" s="211"/>
      <c r="J522" s="207"/>
      <c r="K522" s="207"/>
      <c r="L522" s="212"/>
      <c r="M522" s="213"/>
      <c r="N522" s="214"/>
      <c r="O522" s="214"/>
      <c r="P522" s="214"/>
      <c r="Q522" s="214"/>
      <c r="R522" s="214"/>
      <c r="S522" s="214"/>
      <c r="T522" s="215"/>
      <c r="AT522" s="216" t="s">
        <v>156</v>
      </c>
      <c r="AU522" s="216" t="s">
        <v>80</v>
      </c>
      <c r="AV522" s="13" t="s">
        <v>80</v>
      </c>
      <c r="AW522" s="13" t="s">
        <v>32</v>
      </c>
      <c r="AX522" s="13" t="s">
        <v>71</v>
      </c>
      <c r="AY522" s="216" t="s">
        <v>144</v>
      </c>
    </row>
    <row r="523" spans="1:65" s="13" customFormat="1" ht="10.199999999999999">
      <c r="B523" s="206"/>
      <c r="C523" s="207"/>
      <c r="D523" s="201" t="s">
        <v>156</v>
      </c>
      <c r="E523" s="208" t="s">
        <v>19</v>
      </c>
      <c r="F523" s="209" t="s">
        <v>637</v>
      </c>
      <c r="G523" s="207"/>
      <c r="H523" s="210">
        <v>6.75</v>
      </c>
      <c r="I523" s="211"/>
      <c r="J523" s="207"/>
      <c r="K523" s="207"/>
      <c r="L523" s="212"/>
      <c r="M523" s="213"/>
      <c r="N523" s="214"/>
      <c r="O523" s="214"/>
      <c r="P523" s="214"/>
      <c r="Q523" s="214"/>
      <c r="R523" s="214"/>
      <c r="S523" s="214"/>
      <c r="T523" s="215"/>
      <c r="AT523" s="216" t="s">
        <v>156</v>
      </c>
      <c r="AU523" s="216" t="s">
        <v>80</v>
      </c>
      <c r="AV523" s="13" t="s">
        <v>80</v>
      </c>
      <c r="AW523" s="13" t="s">
        <v>32</v>
      </c>
      <c r="AX523" s="13" t="s">
        <v>71</v>
      </c>
      <c r="AY523" s="216" t="s">
        <v>144</v>
      </c>
    </row>
    <row r="524" spans="1:65" s="13" customFormat="1" ht="10.199999999999999">
      <c r="B524" s="206"/>
      <c r="C524" s="207"/>
      <c r="D524" s="201" t="s">
        <v>156</v>
      </c>
      <c r="E524" s="208" t="s">
        <v>19</v>
      </c>
      <c r="F524" s="209" t="s">
        <v>638</v>
      </c>
      <c r="G524" s="207"/>
      <c r="H524" s="210">
        <v>2.64</v>
      </c>
      <c r="I524" s="211"/>
      <c r="J524" s="207"/>
      <c r="K524" s="207"/>
      <c r="L524" s="212"/>
      <c r="M524" s="213"/>
      <c r="N524" s="214"/>
      <c r="O524" s="214"/>
      <c r="P524" s="214"/>
      <c r="Q524" s="214"/>
      <c r="R524" s="214"/>
      <c r="S524" s="214"/>
      <c r="T524" s="215"/>
      <c r="AT524" s="216" t="s">
        <v>156</v>
      </c>
      <c r="AU524" s="216" t="s">
        <v>80</v>
      </c>
      <c r="AV524" s="13" t="s">
        <v>80</v>
      </c>
      <c r="AW524" s="13" t="s">
        <v>32</v>
      </c>
      <c r="AX524" s="13" t="s">
        <v>71</v>
      </c>
      <c r="AY524" s="216" t="s">
        <v>144</v>
      </c>
    </row>
    <row r="525" spans="1:65" s="16" customFormat="1" ht="10.199999999999999">
      <c r="B525" s="247"/>
      <c r="C525" s="248"/>
      <c r="D525" s="201" t="s">
        <v>156</v>
      </c>
      <c r="E525" s="249" t="s">
        <v>19</v>
      </c>
      <c r="F525" s="250" t="s">
        <v>495</v>
      </c>
      <c r="G525" s="248"/>
      <c r="H525" s="251">
        <v>12.33</v>
      </c>
      <c r="I525" s="252"/>
      <c r="J525" s="248"/>
      <c r="K525" s="248"/>
      <c r="L525" s="253"/>
      <c r="M525" s="254"/>
      <c r="N525" s="255"/>
      <c r="O525" s="255"/>
      <c r="P525" s="255"/>
      <c r="Q525" s="255"/>
      <c r="R525" s="255"/>
      <c r="S525" s="255"/>
      <c r="T525" s="256"/>
      <c r="AT525" s="257" t="s">
        <v>156</v>
      </c>
      <c r="AU525" s="257" t="s">
        <v>80</v>
      </c>
      <c r="AV525" s="16" t="s">
        <v>165</v>
      </c>
      <c r="AW525" s="16" t="s">
        <v>32</v>
      </c>
      <c r="AX525" s="16" t="s">
        <v>71</v>
      </c>
      <c r="AY525" s="257" t="s">
        <v>144</v>
      </c>
    </row>
    <row r="526" spans="1:65" s="15" customFormat="1" ht="10.199999999999999">
      <c r="B526" s="227"/>
      <c r="C526" s="228"/>
      <c r="D526" s="201" t="s">
        <v>156</v>
      </c>
      <c r="E526" s="229" t="s">
        <v>19</v>
      </c>
      <c r="F526" s="230" t="s">
        <v>191</v>
      </c>
      <c r="G526" s="228"/>
      <c r="H526" s="231">
        <v>56.93</v>
      </c>
      <c r="I526" s="232"/>
      <c r="J526" s="228"/>
      <c r="K526" s="228"/>
      <c r="L526" s="233"/>
      <c r="M526" s="234"/>
      <c r="N526" s="235"/>
      <c r="O526" s="235"/>
      <c r="P526" s="235"/>
      <c r="Q526" s="235"/>
      <c r="R526" s="235"/>
      <c r="S526" s="235"/>
      <c r="T526" s="236"/>
      <c r="AT526" s="237" t="s">
        <v>156</v>
      </c>
      <c r="AU526" s="237" t="s">
        <v>80</v>
      </c>
      <c r="AV526" s="15" t="s">
        <v>150</v>
      </c>
      <c r="AW526" s="15" t="s">
        <v>32</v>
      </c>
      <c r="AX526" s="15" t="s">
        <v>26</v>
      </c>
      <c r="AY526" s="237" t="s">
        <v>144</v>
      </c>
    </row>
    <row r="527" spans="1:65" s="2" customFormat="1" ht="16.5" customHeight="1">
      <c r="A527" s="36"/>
      <c r="B527" s="37"/>
      <c r="C527" s="189" t="s">
        <v>644</v>
      </c>
      <c r="D527" s="189" t="s">
        <v>146</v>
      </c>
      <c r="E527" s="190" t="s">
        <v>645</v>
      </c>
      <c r="F527" s="191" t="s">
        <v>646</v>
      </c>
      <c r="G527" s="192" t="s">
        <v>149</v>
      </c>
      <c r="H527" s="193">
        <v>56.93</v>
      </c>
      <c r="I527" s="194"/>
      <c r="J527" s="193">
        <f>ROUND(I527*H527,2)</f>
        <v>0</v>
      </c>
      <c r="K527" s="191" t="s">
        <v>160</v>
      </c>
      <c r="L527" s="41"/>
      <c r="M527" s="195" t="s">
        <v>19</v>
      </c>
      <c r="N527" s="196" t="s">
        <v>42</v>
      </c>
      <c r="O527" s="66"/>
      <c r="P527" s="197">
        <f>O527*H527</f>
        <v>0</v>
      </c>
      <c r="Q527" s="197">
        <v>1.34E-3</v>
      </c>
      <c r="R527" s="197">
        <f>Q527*H527</f>
        <v>7.6286199999999998E-2</v>
      </c>
      <c r="S527" s="197">
        <v>0</v>
      </c>
      <c r="T527" s="198">
        <f>S527*H527</f>
        <v>0</v>
      </c>
      <c r="U527" s="36"/>
      <c r="V527" s="36"/>
      <c r="W527" s="36"/>
      <c r="X527" s="36"/>
      <c r="Y527" s="36"/>
      <c r="Z527" s="36"/>
      <c r="AA527" s="36"/>
      <c r="AB527" s="36"/>
      <c r="AC527" s="36"/>
      <c r="AD527" s="36"/>
      <c r="AE527" s="36"/>
      <c r="AR527" s="199" t="s">
        <v>150</v>
      </c>
      <c r="AT527" s="199" t="s">
        <v>146</v>
      </c>
      <c r="AU527" s="199" t="s">
        <v>80</v>
      </c>
      <c r="AY527" s="19" t="s">
        <v>144</v>
      </c>
      <c r="BE527" s="200">
        <f>IF(N527="základní",J527,0)</f>
        <v>0</v>
      </c>
      <c r="BF527" s="200">
        <f>IF(N527="snížená",J527,0)</f>
        <v>0</v>
      </c>
      <c r="BG527" s="200">
        <f>IF(N527="zákl. přenesená",J527,0)</f>
        <v>0</v>
      </c>
      <c r="BH527" s="200">
        <f>IF(N527="sníž. přenesená",J527,0)</f>
        <v>0</v>
      </c>
      <c r="BI527" s="200">
        <f>IF(N527="nulová",J527,0)</f>
        <v>0</v>
      </c>
      <c r="BJ527" s="19" t="s">
        <v>26</v>
      </c>
      <c r="BK527" s="200">
        <f>ROUND(I527*H527,2)</f>
        <v>0</v>
      </c>
      <c r="BL527" s="19" t="s">
        <v>150</v>
      </c>
      <c r="BM527" s="199" t="s">
        <v>647</v>
      </c>
    </row>
    <row r="528" spans="1:65" s="2" customFormat="1" ht="19.2">
      <c r="A528" s="36"/>
      <c r="B528" s="37"/>
      <c r="C528" s="38"/>
      <c r="D528" s="201" t="s">
        <v>152</v>
      </c>
      <c r="E528" s="38"/>
      <c r="F528" s="202" t="s">
        <v>648</v>
      </c>
      <c r="G528" s="38"/>
      <c r="H528" s="38"/>
      <c r="I528" s="110"/>
      <c r="J528" s="38"/>
      <c r="K528" s="38"/>
      <c r="L528" s="41"/>
      <c r="M528" s="203"/>
      <c r="N528" s="204"/>
      <c r="O528" s="66"/>
      <c r="P528" s="66"/>
      <c r="Q528" s="66"/>
      <c r="R528" s="66"/>
      <c r="S528" s="66"/>
      <c r="T528" s="67"/>
      <c r="U528" s="36"/>
      <c r="V528" s="36"/>
      <c r="W528" s="36"/>
      <c r="X528" s="36"/>
      <c r="Y528" s="36"/>
      <c r="Z528" s="36"/>
      <c r="AA528" s="36"/>
      <c r="AB528" s="36"/>
      <c r="AC528" s="36"/>
      <c r="AD528" s="36"/>
      <c r="AE528" s="36"/>
      <c r="AT528" s="19" t="s">
        <v>152</v>
      </c>
      <c r="AU528" s="19" t="s">
        <v>80</v>
      </c>
    </row>
    <row r="529" spans="1:51" s="2" customFormat="1" ht="38.4">
      <c r="A529" s="36"/>
      <c r="B529" s="37"/>
      <c r="C529" s="38"/>
      <c r="D529" s="201" t="s">
        <v>154</v>
      </c>
      <c r="E529" s="38"/>
      <c r="F529" s="205" t="s">
        <v>649</v>
      </c>
      <c r="G529" s="38"/>
      <c r="H529" s="38"/>
      <c r="I529" s="110"/>
      <c r="J529" s="38"/>
      <c r="K529" s="38"/>
      <c r="L529" s="41"/>
      <c r="M529" s="203"/>
      <c r="N529" s="204"/>
      <c r="O529" s="66"/>
      <c r="P529" s="66"/>
      <c r="Q529" s="66"/>
      <c r="R529" s="66"/>
      <c r="S529" s="66"/>
      <c r="T529" s="67"/>
      <c r="U529" s="36"/>
      <c r="V529" s="36"/>
      <c r="W529" s="36"/>
      <c r="X529" s="36"/>
      <c r="Y529" s="36"/>
      <c r="Z529" s="36"/>
      <c r="AA529" s="36"/>
      <c r="AB529" s="36"/>
      <c r="AC529" s="36"/>
      <c r="AD529" s="36"/>
      <c r="AE529" s="36"/>
      <c r="AT529" s="19" t="s">
        <v>154</v>
      </c>
      <c r="AU529" s="19" t="s">
        <v>80</v>
      </c>
    </row>
    <row r="530" spans="1:51" s="14" customFormat="1" ht="10.199999999999999">
      <c r="B530" s="217"/>
      <c r="C530" s="218"/>
      <c r="D530" s="201" t="s">
        <v>156</v>
      </c>
      <c r="E530" s="219" t="s">
        <v>19</v>
      </c>
      <c r="F530" s="220" t="s">
        <v>609</v>
      </c>
      <c r="G530" s="218"/>
      <c r="H530" s="219" t="s">
        <v>19</v>
      </c>
      <c r="I530" s="221"/>
      <c r="J530" s="218"/>
      <c r="K530" s="218"/>
      <c r="L530" s="222"/>
      <c r="M530" s="223"/>
      <c r="N530" s="224"/>
      <c r="O530" s="224"/>
      <c r="P530" s="224"/>
      <c r="Q530" s="224"/>
      <c r="R530" s="224"/>
      <c r="S530" s="224"/>
      <c r="T530" s="225"/>
      <c r="AT530" s="226" t="s">
        <v>156</v>
      </c>
      <c r="AU530" s="226" t="s">
        <v>80</v>
      </c>
      <c r="AV530" s="14" t="s">
        <v>26</v>
      </c>
      <c r="AW530" s="14" t="s">
        <v>32</v>
      </c>
      <c r="AX530" s="14" t="s">
        <v>71</v>
      </c>
      <c r="AY530" s="226" t="s">
        <v>144</v>
      </c>
    </row>
    <row r="531" spans="1:51" s="13" customFormat="1" ht="10.199999999999999">
      <c r="B531" s="206"/>
      <c r="C531" s="207"/>
      <c r="D531" s="201" t="s">
        <v>156</v>
      </c>
      <c r="E531" s="208" t="s">
        <v>19</v>
      </c>
      <c r="F531" s="209" t="s">
        <v>628</v>
      </c>
      <c r="G531" s="207"/>
      <c r="H531" s="210">
        <v>8.3000000000000007</v>
      </c>
      <c r="I531" s="211"/>
      <c r="J531" s="207"/>
      <c r="K531" s="207"/>
      <c r="L531" s="212"/>
      <c r="M531" s="213"/>
      <c r="N531" s="214"/>
      <c r="O531" s="214"/>
      <c r="P531" s="214"/>
      <c r="Q531" s="214"/>
      <c r="R531" s="214"/>
      <c r="S531" s="214"/>
      <c r="T531" s="215"/>
      <c r="AT531" s="216" t="s">
        <v>156</v>
      </c>
      <c r="AU531" s="216" t="s">
        <v>80</v>
      </c>
      <c r="AV531" s="13" t="s">
        <v>80</v>
      </c>
      <c r="AW531" s="13" t="s">
        <v>32</v>
      </c>
      <c r="AX531" s="13" t="s">
        <v>71</v>
      </c>
      <c r="AY531" s="216" t="s">
        <v>144</v>
      </c>
    </row>
    <row r="532" spans="1:51" s="13" customFormat="1" ht="10.199999999999999">
      <c r="B532" s="206"/>
      <c r="C532" s="207"/>
      <c r="D532" s="201" t="s">
        <v>156</v>
      </c>
      <c r="E532" s="208" t="s">
        <v>19</v>
      </c>
      <c r="F532" s="209" t="s">
        <v>629</v>
      </c>
      <c r="G532" s="207"/>
      <c r="H532" s="210">
        <v>3.57</v>
      </c>
      <c r="I532" s="211"/>
      <c r="J532" s="207"/>
      <c r="K532" s="207"/>
      <c r="L532" s="212"/>
      <c r="M532" s="213"/>
      <c r="N532" s="214"/>
      <c r="O532" s="214"/>
      <c r="P532" s="214"/>
      <c r="Q532" s="214"/>
      <c r="R532" s="214"/>
      <c r="S532" s="214"/>
      <c r="T532" s="215"/>
      <c r="AT532" s="216" t="s">
        <v>156</v>
      </c>
      <c r="AU532" s="216" t="s">
        <v>80</v>
      </c>
      <c r="AV532" s="13" t="s">
        <v>80</v>
      </c>
      <c r="AW532" s="13" t="s">
        <v>32</v>
      </c>
      <c r="AX532" s="13" t="s">
        <v>71</v>
      </c>
      <c r="AY532" s="216" t="s">
        <v>144</v>
      </c>
    </row>
    <row r="533" spans="1:51" s="13" customFormat="1" ht="10.199999999999999">
      <c r="B533" s="206"/>
      <c r="C533" s="207"/>
      <c r="D533" s="201" t="s">
        <v>156</v>
      </c>
      <c r="E533" s="208" t="s">
        <v>19</v>
      </c>
      <c r="F533" s="209" t="s">
        <v>630</v>
      </c>
      <c r="G533" s="207"/>
      <c r="H533" s="210">
        <v>6.21</v>
      </c>
      <c r="I533" s="211"/>
      <c r="J533" s="207"/>
      <c r="K533" s="207"/>
      <c r="L533" s="212"/>
      <c r="M533" s="213"/>
      <c r="N533" s="214"/>
      <c r="O533" s="214"/>
      <c r="P533" s="214"/>
      <c r="Q533" s="214"/>
      <c r="R533" s="214"/>
      <c r="S533" s="214"/>
      <c r="T533" s="215"/>
      <c r="AT533" s="216" t="s">
        <v>156</v>
      </c>
      <c r="AU533" s="216" t="s">
        <v>80</v>
      </c>
      <c r="AV533" s="13" t="s">
        <v>80</v>
      </c>
      <c r="AW533" s="13" t="s">
        <v>32</v>
      </c>
      <c r="AX533" s="13" t="s">
        <v>71</v>
      </c>
      <c r="AY533" s="216" t="s">
        <v>144</v>
      </c>
    </row>
    <row r="534" spans="1:51" s="13" customFormat="1" ht="10.199999999999999">
      <c r="B534" s="206"/>
      <c r="C534" s="207"/>
      <c r="D534" s="201" t="s">
        <v>156</v>
      </c>
      <c r="E534" s="208" t="s">
        <v>19</v>
      </c>
      <c r="F534" s="209" t="s">
        <v>631</v>
      </c>
      <c r="G534" s="207"/>
      <c r="H534" s="210">
        <v>1.28</v>
      </c>
      <c r="I534" s="211"/>
      <c r="J534" s="207"/>
      <c r="K534" s="207"/>
      <c r="L534" s="212"/>
      <c r="M534" s="213"/>
      <c r="N534" s="214"/>
      <c r="O534" s="214"/>
      <c r="P534" s="214"/>
      <c r="Q534" s="214"/>
      <c r="R534" s="214"/>
      <c r="S534" s="214"/>
      <c r="T534" s="215"/>
      <c r="AT534" s="216" t="s">
        <v>156</v>
      </c>
      <c r="AU534" s="216" t="s">
        <v>80</v>
      </c>
      <c r="AV534" s="13" t="s">
        <v>80</v>
      </c>
      <c r="AW534" s="13" t="s">
        <v>32</v>
      </c>
      <c r="AX534" s="13" t="s">
        <v>71</v>
      </c>
      <c r="AY534" s="216" t="s">
        <v>144</v>
      </c>
    </row>
    <row r="535" spans="1:51" s="13" customFormat="1" ht="10.199999999999999">
      <c r="B535" s="206"/>
      <c r="C535" s="207"/>
      <c r="D535" s="201" t="s">
        <v>156</v>
      </c>
      <c r="E535" s="208" t="s">
        <v>19</v>
      </c>
      <c r="F535" s="209" t="s">
        <v>632</v>
      </c>
      <c r="G535" s="207"/>
      <c r="H535" s="210">
        <v>2.7</v>
      </c>
      <c r="I535" s="211"/>
      <c r="J535" s="207"/>
      <c r="K535" s="207"/>
      <c r="L535" s="212"/>
      <c r="M535" s="213"/>
      <c r="N535" s="214"/>
      <c r="O535" s="214"/>
      <c r="P535" s="214"/>
      <c r="Q535" s="214"/>
      <c r="R535" s="214"/>
      <c r="S535" s="214"/>
      <c r="T535" s="215"/>
      <c r="AT535" s="216" t="s">
        <v>156</v>
      </c>
      <c r="AU535" s="216" t="s">
        <v>80</v>
      </c>
      <c r="AV535" s="13" t="s">
        <v>80</v>
      </c>
      <c r="AW535" s="13" t="s">
        <v>32</v>
      </c>
      <c r="AX535" s="13" t="s">
        <v>71</v>
      </c>
      <c r="AY535" s="216" t="s">
        <v>144</v>
      </c>
    </row>
    <row r="536" spans="1:51" s="13" customFormat="1" ht="10.199999999999999">
      <c r="B536" s="206"/>
      <c r="C536" s="207"/>
      <c r="D536" s="201" t="s">
        <v>156</v>
      </c>
      <c r="E536" s="208" t="s">
        <v>19</v>
      </c>
      <c r="F536" s="209" t="s">
        <v>633</v>
      </c>
      <c r="G536" s="207"/>
      <c r="H536" s="210">
        <v>17.600000000000001</v>
      </c>
      <c r="I536" s="211"/>
      <c r="J536" s="207"/>
      <c r="K536" s="207"/>
      <c r="L536" s="212"/>
      <c r="M536" s="213"/>
      <c r="N536" s="214"/>
      <c r="O536" s="214"/>
      <c r="P536" s="214"/>
      <c r="Q536" s="214"/>
      <c r="R536" s="214"/>
      <c r="S536" s="214"/>
      <c r="T536" s="215"/>
      <c r="AT536" s="216" t="s">
        <v>156</v>
      </c>
      <c r="AU536" s="216" t="s">
        <v>80</v>
      </c>
      <c r="AV536" s="13" t="s">
        <v>80</v>
      </c>
      <c r="AW536" s="13" t="s">
        <v>32</v>
      </c>
      <c r="AX536" s="13" t="s">
        <v>71</v>
      </c>
      <c r="AY536" s="216" t="s">
        <v>144</v>
      </c>
    </row>
    <row r="537" spans="1:51" s="13" customFormat="1" ht="10.199999999999999">
      <c r="B537" s="206"/>
      <c r="C537" s="207"/>
      <c r="D537" s="201" t="s">
        <v>156</v>
      </c>
      <c r="E537" s="208" t="s">
        <v>19</v>
      </c>
      <c r="F537" s="209" t="s">
        <v>634</v>
      </c>
      <c r="G537" s="207"/>
      <c r="H537" s="210">
        <v>2.0099999999999998</v>
      </c>
      <c r="I537" s="211"/>
      <c r="J537" s="207"/>
      <c r="K537" s="207"/>
      <c r="L537" s="212"/>
      <c r="M537" s="213"/>
      <c r="N537" s="214"/>
      <c r="O537" s="214"/>
      <c r="P537" s="214"/>
      <c r="Q537" s="214"/>
      <c r="R537" s="214"/>
      <c r="S537" s="214"/>
      <c r="T537" s="215"/>
      <c r="AT537" s="216" t="s">
        <v>156</v>
      </c>
      <c r="AU537" s="216" t="s">
        <v>80</v>
      </c>
      <c r="AV537" s="13" t="s">
        <v>80</v>
      </c>
      <c r="AW537" s="13" t="s">
        <v>32</v>
      </c>
      <c r="AX537" s="13" t="s">
        <v>71</v>
      </c>
      <c r="AY537" s="216" t="s">
        <v>144</v>
      </c>
    </row>
    <row r="538" spans="1:51" s="13" customFormat="1" ht="10.199999999999999">
      <c r="B538" s="206"/>
      <c r="C538" s="207"/>
      <c r="D538" s="201" t="s">
        <v>156</v>
      </c>
      <c r="E538" s="208" t="s">
        <v>19</v>
      </c>
      <c r="F538" s="209" t="s">
        <v>635</v>
      </c>
      <c r="G538" s="207"/>
      <c r="H538" s="210">
        <v>2.93</v>
      </c>
      <c r="I538" s="211"/>
      <c r="J538" s="207"/>
      <c r="K538" s="207"/>
      <c r="L538" s="212"/>
      <c r="M538" s="213"/>
      <c r="N538" s="214"/>
      <c r="O538" s="214"/>
      <c r="P538" s="214"/>
      <c r="Q538" s="214"/>
      <c r="R538" s="214"/>
      <c r="S538" s="214"/>
      <c r="T538" s="215"/>
      <c r="AT538" s="216" t="s">
        <v>156</v>
      </c>
      <c r="AU538" s="216" t="s">
        <v>80</v>
      </c>
      <c r="AV538" s="13" t="s">
        <v>80</v>
      </c>
      <c r="AW538" s="13" t="s">
        <v>32</v>
      </c>
      <c r="AX538" s="13" t="s">
        <v>71</v>
      </c>
      <c r="AY538" s="216" t="s">
        <v>144</v>
      </c>
    </row>
    <row r="539" spans="1:51" s="16" customFormat="1" ht="10.199999999999999">
      <c r="B539" s="247"/>
      <c r="C539" s="248"/>
      <c r="D539" s="201" t="s">
        <v>156</v>
      </c>
      <c r="E539" s="249" t="s">
        <v>19</v>
      </c>
      <c r="F539" s="250" t="s">
        <v>495</v>
      </c>
      <c r="G539" s="248"/>
      <c r="H539" s="251">
        <v>44.6</v>
      </c>
      <c r="I539" s="252"/>
      <c r="J539" s="248"/>
      <c r="K539" s="248"/>
      <c r="L539" s="253"/>
      <c r="M539" s="254"/>
      <c r="N539" s="255"/>
      <c r="O539" s="255"/>
      <c r="P539" s="255"/>
      <c r="Q539" s="255"/>
      <c r="R539" s="255"/>
      <c r="S539" s="255"/>
      <c r="T539" s="256"/>
      <c r="AT539" s="257" t="s">
        <v>156</v>
      </c>
      <c r="AU539" s="257" t="s">
        <v>80</v>
      </c>
      <c r="AV539" s="16" t="s">
        <v>165</v>
      </c>
      <c r="AW539" s="16" t="s">
        <v>32</v>
      </c>
      <c r="AX539" s="16" t="s">
        <v>71</v>
      </c>
      <c r="AY539" s="257" t="s">
        <v>144</v>
      </c>
    </row>
    <row r="540" spans="1:51" s="14" customFormat="1" ht="10.199999999999999">
      <c r="B540" s="217"/>
      <c r="C540" s="218"/>
      <c r="D540" s="201" t="s">
        <v>156</v>
      </c>
      <c r="E540" s="219" t="s">
        <v>19</v>
      </c>
      <c r="F540" s="220" t="s">
        <v>618</v>
      </c>
      <c r="G540" s="218"/>
      <c r="H540" s="219" t="s">
        <v>19</v>
      </c>
      <c r="I540" s="221"/>
      <c r="J540" s="218"/>
      <c r="K540" s="218"/>
      <c r="L540" s="222"/>
      <c r="M540" s="223"/>
      <c r="N540" s="224"/>
      <c r="O540" s="224"/>
      <c r="P540" s="224"/>
      <c r="Q540" s="224"/>
      <c r="R540" s="224"/>
      <c r="S540" s="224"/>
      <c r="T540" s="225"/>
      <c r="AT540" s="226" t="s">
        <v>156</v>
      </c>
      <c r="AU540" s="226" t="s">
        <v>80</v>
      </c>
      <c r="AV540" s="14" t="s">
        <v>26</v>
      </c>
      <c r="AW540" s="14" t="s">
        <v>32</v>
      </c>
      <c r="AX540" s="14" t="s">
        <v>71</v>
      </c>
      <c r="AY540" s="226" t="s">
        <v>144</v>
      </c>
    </row>
    <row r="541" spans="1:51" s="13" customFormat="1" ht="10.199999999999999">
      <c r="B541" s="206"/>
      <c r="C541" s="207"/>
      <c r="D541" s="201" t="s">
        <v>156</v>
      </c>
      <c r="E541" s="208" t="s">
        <v>19</v>
      </c>
      <c r="F541" s="209" t="s">
        <v>636</v>
      </c>
      <c r="G541" s="207"/>
      <c r="H541" s="210">
        <v>2.94</v>
      </c>
      <c r="I541" s="211"/>
      <c r="J541" s="207"/>
      <c r="K541" s="207"/>
      <c r="L541" s="212"/>
      <c r="M541" s="213"/>
      <c r="N541" s="214"/>
      <c r="O541" s="214"/>
      <c r="P541" s="214"/>
      <c r="Q541" s="214"/>
      <c r="R541" s="214"/>
      <c r="S541" s="214"/>
      <c r="T541" s="215"/>
      <c r="AT541" s="216" t="s">
        <v>156</v>
      </c>
      <c r="AU541" s="216" t="s">
        <v>80</v>
      </c>
      <c r="AV541" s="13" t="s">
        <v>80</v>
      </c>
      <c r="AW541" s="13" t="s">
        <v>32</v>
      </c>
      <c r="AX541" s="13" t="s">
        <v>71</v>
      </c>
      <c r="AY541" s="216" t="s">
        <v>144</v>
      </c>
    </row>
    <row r="542" spans="1:51" s="13" customFormat="1" ht="10.199999999999999">
      <c r="B542" s="206"/>
      <c r="C542" s="207"/>
      <c r="D542" s="201" t="s">
        <v>156</v>
      </c>
      <c r="E542" s="208" t="s">
        <v>19</v>
      </c>
      <c r="F542" s="209" t="s">
        <v>637</v>
      </c>
      <c r="G542" s="207"/>
      <c r="H542" s="210">
        <v>6.75</v>
      </c>
      <c r="I542" s="211"/>
      <c r="J542" s="207"/>
      <c r="K542" s="207"/>
      <c r="L542" s="212"/>
      <c r="M542" s="213"/>
      <c r="N542" s="214"/>
      <c r="O542" s="214"/>
      <c r="P542" s="214"/>
      <c r="Q542" s="214"/>
      <c r="R542" s="214"/>
      <c r="S542" s="214"/>
      <c r="T542" s="215"/>
      <c r="AT542" s="216" t="s">
        <v>156</v>
      </c>
      <c r="AU542" s="216" t="s">
        <v>80</v>
      </c>
      <c r="AV542" s="13" t="s">
        <v>80</v>
      </c>
      <c r="AW542" s="13" t="s">
        <v>32</v>
      </c>
      <c r="AX542" s="13" t="s">
        <v>71</v>
      </c>
      <c r="AY542" s="216" t="s">
        <v>144</v>
      </c>
    </row>
    <row r="543" spans="1:51" s="13" customFormat="1" ht="10.199999999999999">
      <c r="B543" s="206"/>
      <c r="C543" s="207"/>
      <c r="D543" s="201" t="s">
        <v>156</v>
      </c>
      <c r="E543" s="208" t="s">
        <v>19</v>
      </c>
      <c r="F543" s="209" t="s">
        <v>638</v>
      </c>
      <c r="G543" s="207"/>
      <c r="H543" s="210">
        <v>2.64</v>
      </c>
      <c r="I543" s="211"/>
      <c r="J543" s="207"/>
      <c r="K543" s="207"/>
      <c r="L543" s="212"/>
      <c r="M543" s="213"/>
      <c r="N543" s="214"/>
      <c r="O543" s="214"/>
      <c r="P543" s="214"/>
      <c r="Q543" s="214"/>
      <c r="R543" s="214"/>
      <c r="S543" s="214"/>
      <c r="T543" s="215"/>
      <c r="AT543" s="216" t="s">
        <v>156</v>
      </c>
      <c r="AU543" s="216" t="s">
        <v>80</v>
      </c>
      <c r="AV543" s="13" t="s">
        <v>80</v>
      </c>
      <c r="AW543" s="13" t="s">
        <v>32</v>
      </c>
      <c r="AX543" s="13" t="s">
        <v>71</v>
      </c>
      <c r="AY543" s="216" t="s">
        <v>144</v>
      </c>
    </row>
    <row r="544" spans="1:51" s="16" customFormat="1" ht="10.199999999999999">
      <c r="B544" s="247"/>
      <c r="C544" s="248"/>
      <c r="D544" s="201" t="s">
        <v>156</v>
      </c>
      <c r="E544" s="249" t="s">
        <v>19</v>
      </c>
      <c r="F544" s="250" t="s">
        <v>495</v>
      </c>
      <c r="G544" s="248"/>
      <c r="H544" s="251">
        <v>12.33</v>
      </c>
      <c r="I544" s="252"/>
      <c r="J544" s="248"/>
      <c r="K544" s="248"/>
      <c r="L544" s="253"/>
      <c r="M544" s="254"/>
      <c r="N544" s="255"/>
      <c r="O544" s="255"/>
      <c r="P544" s="255"/>
      <c r="Q544" s="255"/>
      <c r="R544" s="255"/>
      <c r="S544" s="255"/>
      <c r="T544" s="256"/>
      <c r="AT544" s="257" t="s">
        <v>156</v>
      </c>
      <c r="AU544" s="257" t="s">
        <v>80</v>
      </c>
      <c r="AV544" s="16" t="s">
        <v>165</v>
      </c>
      <c r="AW544" s="16" t="s">
        <v>32</v>
      </c>
      <c r="AX544" s="16" t="s">
        <v>71</v>
      </c>
      <c r="AY544" s="257" t="s">
        <v>144</v>
      </c>
    </row>
    <row r="545" spans="1:65" s="15" customFormat="1" ht="10.199999999999999">
      <c r="B545" s="227"/>
      <c r="C545" s="228"/>
      <c r="D545" s="201" t="s">
        <v>156</v>
      </c>
      <c r="E545" s="229" t="s">
        <v>19</v>
      </c>
      <c r="F545" s="230" t="s">
        <v>191</v>
      </c>
      <c r="G545" s="228"/>
      <c r="H545" s="231">
        <v>56.93</v>
      </c>
      <c r="I545" s="232"/>
      <c r="J545" s="228"/>
      <c r="K545" s="228"/>
      <c r="L545" s="233"/>
      <c r="M545" s="234"/>
      <c r="N545" s="235"/>
      <c r="O545" s="235"/>
      <c r="P545" s="235"/>
      <c r="Q545" s="235"/>
      <c r="R545" s="235"/>
      <c r="S545" s="235"/>
      <c r="T545" s="236"/>
      <c r="AT545" s="237" t="s">
        <v>156</v>
      </c>
      <c r="AU545" s="237" t="s">
        <v>80</v>
      </c>
      <c r="AV545" s="15" t="s">
        <v>150</v>
      </c>
      <c r="AW545" s="15" t="s">
        <v>32</v>
      </c>
      <c r="AX545" s="15" t="s">
        <v>26</v>
      </c>
      <c r="AY545" s="237" t="s">
        <v>144</v>
      </c>
    </row>
    <row r="546" spans="1:65" s="2" customFormat="1" ht="16.5" customHeight="1">
      <c r="A546" s="36"/>
      <c r="B546" s="37"/>
      <c r="C546" s="189" t="s">
        <v>650</v>
      </c>
      <c r="D546" s="189" t="s">
        <v>146</v>
      </c>
      <c r="E546" s="190" t="s">
        <v>651</v>
      </c>
      <c r="F546" s="191" t="s">
        <v>652</v>
      </c>
      <c r="G546" s="192" t="s">
        <v>149</v>
      </c>
      <c r="H546" s="193">
        <v>56.93</v>
      </c>
      <c r="I546" s="194"/>
      <c r="J546" s="193">
        <f>ROUND(I546*H546,2)</f>
        <v>0</v>
      </c>
      <c r="K546" s="191" t="s">
        <v>160</v>
      </c>
      <c r="L546" s="41"/>
      <c r="M546" s="195" t="s">
        <v>19</v>
      </c>
      <c r="N546" s="196" t="s">
        <v>42</v>
      </c>
      <c r="O546" s="66"/>
      <c r="P546" s="197">
        <f>O546*H546</f>
        <v>0</v>
      </c>
      <c r="Q546" s="197">
        <v>0</v>
      </c>
      <c r="R546" s="197">
        <f>Q546*H546</f>
        <v>0</v>
      </c>
      <c r="S546" s="197">
        <v>0</v>
      </c>
      <c r="T546" s="198">
        <f>S546*H546</f>
        <v>0</v>
      </c>
      <c r="U546" s="36"/>
      <c r="V546" s="36"/>
      <c r="W546" s="36"/>
      <c r="X546" s="36"/>
      <c r="Y546" s="36"/>
      <c r="Z546" s="36"/>
      <c r="AA546" s="36"/>
      <c r="AB546" s="36"/>
      <c r="AC546" s="36"/>
      <c r="AD546" s="36"/>
      <c r="AE546" s="36"/>
      <c r="AR546" s="199" t="s">
        <v>150</v>
      </c>
      <c r="AT546" s="199" t="s">
        <v>146</v>
      </c>
      <c r="AU546" s="199" t="s">
        <v>80</v>
      </c>
      <c r="AY546" s="19" t="s">
        <v>144</v>
      </c>
      <c r="BE546" s="200">
        <f>IF(N546="základní",J546,0)</f>
        <v>0</v>
      </c>
      <c r="BF546" s="200">
        <f>IF(N546="snížená",J546,0)</f>
        <v>0</v>
      </c>
      <c r="BG546" s="200">
        <f>IF(N546="zákl. přenesená",J546,0)</f>
        <v>0</v>
      </c>
      <c r="BH546" s="200">
        <f>IF(N546="sníž. přenesená",J546,0)</f>
        <v>0</v>
      </c>
      <c r="BI546" s="200">
        <f>IF(N546="nulová",J546,0)</f>
        <v>0</v>
      </c>
      <c r="BJ546" s="19" t="s">
        <v>26</v>
      </c>
      <c r="BK546" s="200">
        <f>ROUND(I546*H546,2)</f>
        <v>0</v>
      </c>
      <c r="BL546" s="19" t="s">
        <v>150</v>
      </c>
      <c r="BM546" s="199" t="s">
        <v>653</v>
      </c>
    </row>
    <row r="547" spans="1:65" s="2" customFormat="1" ht="19.2">
      <c r="A547" s="36"/>
      <c r="B547" s="37"/>
      <c r="C547" s="38"/>
      <c r="D547" s="201" t="s">
        <v>152</v>
      </c>
      <c r="E547" s="38"/>
      <c r="F547" s="202" t="s">
        <v>654</v>
      </c>
      <c r="G547" s="38"/>
      <c r="H547" s="38"/>
      <c r="I547" s="110"/>
      <c r="J547" s="38"/>
      <c r="K547" s="38"/>
      <c r="L547" s="41"/>
      <c r="M547" s="203"/>
      <c r="N547" s="204"/>
      <c r="O547" s="66"/>
      <c r="P547" s="66"/>
      <c r="Q547" s="66"/>
      <c r="R547" s="66"/>
      <c r="S547" s="66"/>
      <c r="T547" s="67"/>
      <c r="U547" s="36"/>
      <c r="V547" s="36"/>
      <c r="W547" s="36"/>
      <c r="X547" s="36"/>
      <c r="Y547" s="36"/>
      <c r="Z547" s="36"/>
      <c r="AA547" s="36"/>
      <c r="AB547" s="36"/>
      <c r="AC547" s="36"/>
      <c r="AD547" s="36"/>
      <c r="AE547" s="36"/>
      <c r="AT547" s="19" t="s">
        <v>152</v>
      </c>
      <c r="AU547" s="19" t="s">
        <v>80</v>
      </c>
    </row>
    <row r="548" spans="1:65" s="2" customFormat="1" ht="38.4">
      <c r="A548" s="36"/>
      <c r="B548" s="37"/>
      <c r="C548" s="38"/>
      <c r="D548" s="201" t="s">
        <v>154</v>
      </c>
      <c r="E548" s="38"/>
      <c r="F548" s="205" t="s">
        <v>649</v>
      </c>
      <c r="G548" s="38"/>
      <c r="H548" s="38"/>
      <c r="I548" s="110"/>
      <c r="J548" s="38"/>
      <c r="K548" s="38"/>
      <c r="L548" s="41"/>
      <c r="M548" s="203"/>
      <c r="N548" s="204"/>
      <c r="O548" s="66"/>
      <c r="P548" s="66"/>
      <c r="Q548" s="66"/>
      <c r="R548" s="66"/>
      <c r="S548" s="66"/>
      <c r="T548" s="67"/>
      <c r="U548" s="36"/>
      <c r="V548" s="36"/>
      <c r="W548" s="36"/>
      <c r="X548" s="36"/>
      <c r="Y548" s="36"/>
      <c r="Z548" s="36"/>
      <c r="AA548" s="36"/>
      <c r="AB548" s="36"/>
      <c r="AC548" s="36"/>
      <c r="AD548" s="36"/>
      <c r="AE548" s="36"/>
      <c r="AT548" s="19" t="s">
        <v>154</v>
      </c>
      <c r="AU548" s="19" t="s">
        <v>80</v>
      </c>
    </row>
    <row r="549" spans="1:65" s="14" customFormat="1" ht="10.199999999999999">
      <c r="B549" s="217"/>
      <c r="C549" s="218"/>
      <c r="D549" s="201" t="s">
        <v>156</v>
      </c>
      <c r="E549" s="219" t="s">
        <v>19</v>
      </c>
      <c r="F549" s="220" t="s">
        <v>609</v>
      </c>
      <c r="G549" s="218"/>
      <c r="H549" s="219" t="s">
        <v>19</v>
      </c>
      <c r="I549" s="221"/>
      <c r="J549" s="218"/>
      <c r="K549" s="218"/>
      <c r="L549" s="222"/>
      <c r="M549" s="223"/>
      <c r="N549" s="224"/>
      <c r="O549" s="224"/>
      <c r="P549" s="224"/>
      <c r="Q549" s="224"/>
      <c r="R549" s="224"/>
      <c r="S549" s="224"/>
      <c r="T549" s="225"/>
      <c r="AT549" s="226" t="s">
        <v>156</v>
      </c>
      <c r="AU549" s="226" t="s">
        <v>80</v>
      </c>
      <c r="AV549" s="14" t="s">
        <v>26</v>
      </c>
      <c r="AW549" s="14" t="s">
        <v>32</v>
      </c>
      <c r="AX549" s="14" t="s">
        <v>71</v>
      </c>
      <c r="AY549" s="226" t="s">
        <v>144</v>
      </c>
    </row>
    <row r="550" spans="1:65" s="13" customFormat="1" ht="10.199999999999999">
      <c r="B550" s="206"/>
      <c r="C550" s="207"/>
      <c r="D550" s="201" t="s">
        <v>156</v>
      </c>
      <c r="E550" s="208" t="s">
        <v>19</v>
      </c>
      <c r="F550" s="209" t="s">
        <v>628</v>
      </c>
      <c r="G550" s="207"/>
      <c r="H550" s="210">
        <v>8.3000000000000007</v>
      </c>
      <c r="I550" s="211"/>
      <c r="J550" s="207"/>
      <c r="K550" s="207"/>
      <c r="L550" s="212"/>
      <c r="M550" s="213"/>
      <c r="N550" s="214"/>
      <c r="O550" s="214"/>
      <c r="P550" s="214"/>
      <c r="Q550" s="214"/>
      <c r="R550" s="214"/>
      <c r="S550" s="214"/>
      <c r="T550" s="215"/>
      <c r="AT550" s="216" t="s">
        <v>156</v>
      </c>
      <c r="AU550" s="216" t="s">
        <v>80</v>
      </c>
      <c r="AV550" s="13" t="s">
        <v>80</v>
      </c>
      <c r="AW550" s="13" t="s">
        <v>32</v>
      </c>
      <c r="AX550" s="13" t="s">
        <v>71</v>
      </c>
      <c r="AY550" s="216" t="s">
        <v>144</v>
      </c>
    </row>
    <row r="551" spans="1:65" s="13" customFormat="1" ht="10.199999999999999">
      <c r="B551" s="206"/>
      <c r="C551" s="207"/>
      <c r="D551" s="201" t="s">
        <v>156</v>
      </c>
      <c r="E551" s="208" t="s">
        <v>19</v>
      </c>
      <c r="F551" s="209" t="s">
        <v>629</v>
      </c>
      <c r="G551" s="207"/>
      <c r="H551" s="210">
        <v>3.57</v>
      </c>
      <c r="I551" s="211"/>
      <c r="J551" s="207"/>
      <c r="K551" s="207"/>
      <c r="L551" s="212"/>
      <c r="M551" s="213"/>
      <c r="N551" s="214"/>
      <c r="O551" s="214"/>
      <c r="P551" s="214"/>
      <c r="Q551" s="214"/>
      <c r="R551" s="214"/>
      <c r="S551" s="214"/>
      <c r="T551" s="215"/>
      <c r="AT551" s="216" t="s">
        <v>156</v>
      </c>
      <c r="AU551" s="216" t="s">
        <v>80</v>
      </c>
      <c r="AV551" s="13" t="s">
        <v>80</v>
      </c>
      <c r="AW551" s="13" t="s">
        <v>32</v>
      </c>
      <c r="AX551" s="13" t="s">
        <v>71</v>
      </c>
      <c r="AY551" s="216" t="s">
        <v>144</v>
      </c>
    </row>
    <row r="552" spans="1:65" s="13" customFormat="1" ht="10.199999999999999">
      <c r="B552" s="206"/>
      <c r="C552" s="207"/>
      <c r="D552" s="201" t="s">
        <v>156</v>
      </c>
      <c r="E552" s="208" t="s">
        <v>19</v>
      </c>
      <c r="F552" s="209" t="s">
        <v>630</v>
      </c>
      <c r="G552" s="207"/>
      <c r="H552" s="210">
        <v>6.21</v>
      </c>
      <c r="I552" s="211"/>
      <c r="J552" s="207"/>
      <c r="K552" s="207"/>
      <c r="L552" s="212"/>
      <c r="M552" s="213"/>
      <c r="N552" s="214"/>
      <c r="O552" s="214"/>
      <c r="P552" s="214"/>
      <c r="Q552" s="214"/>
      <c r="R552" s="214"/>
      <c r="S552" s="214"/>
      <c r="T552" s="215"/>
      <c r="AT552" s="216" t="s">
        <v>156</v>
      </c>
      <c r="AU552" s="216" t="s">
        <v>80</v>
      </c>
      <c r="AV552" s="13" t="s">
        <v>80</v>
      </c>
      <c r="AW552" s="13" t="s">
        <v>32</v>
      </c>
      <c r="AX552" s="13" t="s">
        <v>71</v>
      </c>
      <c r="AY552" s="216" t="s">
        <v>144</v>
      </c>
    </row>
    <row r="553" spans="1:65" s="13" customFormat="1" ht="10.199999999999999">
      <c r="B553" s="206"/>
      <c r="C553" s="207"/>
      <c r="D553" s="201" t="s">
        <v>156</v>
      </c>
      <c r="E553" s="208" t="s">
        <v>19</v>
      </c>
      <c r="F553" s="209" t="s">
        <v>631</v>
      </c>
      <c r="G553" s="207"/>
      <c r="H553" s="210">
        <v>1.28</v>
      </c>
      <c r="I553" s="211"/>
      <c r="J553" s="207"/>
      <c r="K553" s="207"/>
      <c r="L553" s="212"/>
      <c r="M553" s="213"/>
      <c r="N553" s="214"/>
      <c r="O553" s="214"/>
      <c r="P553" s="214"/>
      <c r="Q553" s="214"/>
      <c r="R553" s="214"/>
      <c r="S553" s="214"/>
      <c r="T553" s="215"/>
      <c r="AT553" s="216" t="s">
        <v>156</v>
      </c>
      <c r="AU553" s="216" t="s">
        <v>80</v>
      </c>
      <c r="AV553" s="13" t="s">
        <v>80</v>
      </c>
      <c r="AW553" s="13" t="s">
        <v>32</v>
      </c>
      <c r="AX553" s="13" t="s">
        <v>71</v>
      </c>
      <c r="AY553" s="216" t="s">
        <v>144</v>
      </c>
    </row>
    <row r="554" spans="1:65" s="13" customFormat="1" ht="10.199999999999999">
      <c r="B554" s="206"/>
      <c r="C554" s="207"/>
      <c r="D554" s="201" t="s">
        <v>156</v>
      </c>
      <c r="E554" s="208" t="s">
        <v>19</v>
      </c>
      <c r="F554" s="209" t="s">
        <v>632</v>
      </c>
      <c r="G554" s="207"/>
      <c r="H554" s="210">
        <v>2.7</v>
      </c>
      <c r="I554" s="211"/>
      <c r="J554" s="207"/>
      <c r="K554" s="207"/>
      <c r="L554" s="212"/>
      <c r="M554" s="213"/>
      <c r="N554" s="214"/>
      <c r="O554" s="214"/>
      <c r="P554" s="214"/>
      <c r="Q554" s="214"/>
      <c r="R554" s="214"/>
      <c r="S554" s="214"/>
      <c r="T554" s="215"/>
      <c r="AT554" s="216" t="s">
        <v>156</v>
      </c>
      <c r="AU554" s="216" t="s">
        <v>80</v>
      </c>
      <c r="AV554" s="13" t="s">
        <v>80</v>
      </c>
      <c r="AW554" s="13" t="s">
        <v>32</v>
      </c>
      <c r="AX554" s="13" t="s">
        <v>71</v>
      </c>
      <c r="AY554" s="216" t="s">
        <v>144</v>
      </c>
    </row>
    <row r="555" spans="1:65" s="13" customFormat="1" ht="10.199999999999999">
      <c r="B555" s="206"/>
      <c r="C555" s="207"/>
      <c r="D555" s="201" t="s">
        <v>156</v>
      </c>
      <c r="E555" s="208" t="s">
        <v>19</v>
      </c>
      <c r="F555" s="209" t="s">
        <v>633</v>
      </c>
      <c r="G555" s="207"/>
      <c r="H555" s="210">
        <v>17.600000000000001</v>
      </c>
      <c r="I555" s="211"/>
      <c r="J555" s="207"/>
      <c r="K555" s="207"/>
      <c r="L555" s="212"/>
      <c r="M555" s="213"/>
      <c r="N555" s="214"/>
      <c r="O555" s="214"/>
      <c r="P555" s="214"/>
      <c r="Q555" s="214"/>
      <c r="R555" s="214"/>
      <c r="S555" s="214"/>
      <c r="T555" s="215"/>
      <c r="AT555" s="216" t="s">
        <v>156</v>
      </c>
      <c r="AU555" s="216" t="s">
        <v>80</v>
      </c>
      <c r="AV555" s="13" t="s">
        <v>80</v>
      </c>
      <c r="AW555" s="13" t="s">
        <v>32</v>
      </c>
      <c r="AX555" s="13" t="s">
        <v>71</v>
      </c>
      <c r="AY555" s="216" t="s">
        <v>144</v>
      </c>
    </row>
    <row r="556" spans="1:65" s="13" customFormat="1" ht="10.199999999999999">
      <c r="B556" s="206"/>
      <c r="C556" s="207"/>
      <c r="D556" s="201" t="s">
        <v>156</v>
      </c>
      <c r="E556" s="208" t="s">
        <v>19</v>
      </c>
      <c r="F556" s="209" t="s">
        <v>634</v>
      </c>
      <c r="G556" s="207"/>
      <c r="H556" s="210">
        <v>2.0099999999999998</v>
      </c>
      <c r="I556" s="211"/>
      <c r="J556" s="207"/>
      <c r="K556" s="207"/>
      <c r="L556" s="212"/>
      <c r="M556" s="213"/>
      <c r="N556" s="214"/>
      <c r="O556" s="214"/>
      <c r="P556" s="214"/>
      <c r="Q556" s="214"/>
      <c r="R556" s="214"/>
      <c r="S556" s="214"/>
      <c r="T556" s="215"/>
      <c r="AT556" s="216" t="s">
        <v>156</v>
      </c>
      <c r="AU556" s="216" t="s">
        <v>80</v>
      </c>
      <c r="AV556" s="13" t="s">
        <v>80</v>
      </c>
      <c r="AW556" s="13" t="s">
        <v>32</v>
      </c>
      <c r="AX556" s="13" t="s">
        <v>71</v>
      </c>
      <c r="AY556" s="216" t="s">
        <v>144</v>
      </c>
    </row>
    <row r="557" spans="1:65" s="13" customFormat="1" ht="10.199999999999999">
      <c r="B557" s="206"/>
      <c r="C557" s="207"/>
      <c r="D557" s="201" t="s">
        <v>156</v>
      </c>
      <c r="E557" s="208" t="s">
        <v>19</v>
      </c>
      <c r="F557" s="209" t="s">
        <v>635</v>
      </c>
      <c r="G557" s="207"/>
      <c r="H557" s="210">
        <v>2.93</v>
      </c>
      <c r="I557" s="211"/>
      <c r="J557" s="207"/>
      <c r="K557" s="207"/>
      <c r="L557" s="212"/>
      <c r="M557" s="213"/>
      <c r="N557" s="214"/>
      <c r="O557" s="214"/>
      <c r="P557" s="214"/>
      <c r="Q557" s="214"/>
      <c r="R557" s="214"/>
      <c r="S557" s="214"/>
      <c r="T557" s="215"/>
      <c r="AT557" s="216" t="s">
        <v>156</v>
      </c>
      <c r="AU557" s="216" t="s">
        <v>80</v>
      </c>
      <c r="AV557" s="13" t="s">
        <v>80</v>
      </c>
      <c r="AW557" s="13" t="s">
        <v>32</v>
      </c>
      <c r="AX557" s="13" t="s">
        <v>71</v>
      </c>
      <c r="AY557" s="216" t="s">
        <v>144</v>
      </c>
    </row>
    <row r="558" spans="1:65" s="16" customFormat="1" ht="10.199999999999999">
      <c r="B558" s="247"/>
      <c r="C558" s="248"/>
      <c r="D558" s="201" t="s">
        <v>156</v>
      </c>
      <c r="E558" s="249" t="s">
        <v>19</v>
      </c>
      <c r="F558" s="250" t="s">
        <v>495</v>
      </c>
      <c r="G558" s="248"/>
      <c r="H558" s="251">
        <v>44.6</v>
      </c>
      <c r="I558" s="252"/>
      <c r="J558" s="248"/>
      <c r="K558" s="248"/>
      <c r="L558" s="253"/>
      <c r="M558" s="254"/>
      <c r="N558" s="255"/>
      <c r="O558" s="255"/>
      <c r="P558" s="255"/>
      <c r="Q558" s="255"/>
      <c r="R558" s="255"/>
      <c r="S558" s="255"/>
      <c r="T558" s="256"/>
      <c r="AT558" s="257" t="s">
        <v>156</v>
      </c>
      <c r="AU558" s="257" t="s">
        <v>80</v>
      </c>
      <c r="AV558" s="16" t="s">
        <v>165</v>
      </c>
      <c r="AW558" s="16" t="s">
        <v>32</v>
      </c>
      <c r="AX558" s="16" t="s">
        <v>71</v>
      </c>
      <c r="AY558" s="257" t="s">
        <v>144</v>
      </c>
    </row>
    <row r="559" spans="1:65" s="14" customFormat="1" ht="10.199999999999999">
      <c r="B559" s="217"/>
      <c r="C559" s="218"/>
      <c r="D559" s="201" t="s">
        <v>156</v>
      </c>
      <c r="E559" s="219" t="s">
        <v>19</v>
      </c>
      <c r="F559" s="220" t="s">
        <v>618</v>
      </c>
      <c r="G559" s="218"/>
      <c r="H559" s="219" t="s">
        <v>19</v>
      </c>
      <c r="I559" s="221"/>
      <c r="J559" s="218"/>
      <c r="K559" s="218"/>
      <c r="L559" s="222"/>
      <c r="M559" s="223"/>
      <c r="N559" s="224"/>
      <c r="O559" s="224"/>
      <c r="P559" s="224"/>
      <c r="Q559" s="224"/>
      <c r="R559" s="224"/>
      <c r="S559" s="224"/>
      <c r="T559" s="225"/>
      <c r="AT559" s="226" t="s">
        <v>156</v>
      </c>
      <c r="AU559" s="226" t="s">
        <v>80</v>
      </c>
      <c r="AV559" s="14" t="s">
        <v>26</v>
      </c>
      <c r="AW559" s="14" t="s">
        <v>32</v>
      </c>
      <c r="AX559" s="14" t="s">
        <v>71</v>
      </c>
      <c r="AY559" s="226" t="s">
        <v>144</v>
      </c>
    </row>
    <row r="560" spans="1:65" s="13" customFormat="1" ht="10.199999999999999">
      <c r="B560" s="206"/>
      <c r="C560" s="207"/>
      <c r="D560" s="201" t="s">
        <v>156</v>
      </c>
      <c r="E560" s="208" t="s">
        <v>19</v>
      </c>
      <c r="F560" s="209" t="s">
        <v>636</v>
      </c>
      <c r="G560" s="207"/>
      <c r="H560" s="210">
        <v>2.94</v>
      </c>
      <c r="I560" s="211"/>
      <c r="J560" s="207"/>
      <c r="K560" s="207"/>
      <c r="L560" s="212"/>
      <c r="M560" s="213"/>
      <c r="N560" s="214"/>
      <c r="O560" s="214"/>
      <c r="P560" s="214"/>
      <c r="Q560" s="214"/>
      <c r="R560" s="214"/>
      <c r="S560" s="214"/>
      <c r="T560" s="215"/>
      <c r="AT560" s="216" t="s">
        <v>156</v>
      </c>
      <c r="AU560" s="216" t="s">
        <v>80</v>
      </c>
      <c r="AV560" s="13" t="s">
        <v>80</v>
      </c>
      <c r="AW560" s="13" t="s">
        <v>32</v>
      </c>
      <c r="AX560" s="13" t="s">
        <v>71</v>
      </c>
      <c r="AY560" s="216" t="s">
        <v>144</v>
      </c>
    </row>
    <row r="561" spans="1:65" s="13" customFormat="1" ht="10.199999999999999">
      <c r="B561" s="206"/>
      <c r="C561" s="207"/>
      <c r="D561" s="201" t="s">
        <v>156</v>
      </c>
      <c r="E561" s="208" t="s">
        <v>19</v>
      </c>
      <c r="F561" s="209" t="s">
        <v>637</v>
      </c>
      <c r="G561" s="207"/>
      <c r="H561" s="210">
        <v>6.75</v>
      </c>
      <c r="I561" s="211"/>
      <c r="J561" s="207"/>
      <c r="K561" s="207"/>
      <c r="L561" s="212"/>
      <c r="M561" s="213"/>
      <c r="N561" s="214"/>
      <c r="O561" s="214"/>
      <c r="P561" s="214"/>
      <c r="Q561" s="214"/>
      <c r="R561" s="214"/>
      <c r="S561" s="214"/>
      <c r="T561" s="215"/>
      <c r="AT561" s="216" t="s">
        <v>156</v>
      </c>
      <c r="AU561" s="216" t="s">
        <v>80</v>
      </c>
      <c r="AV561" s="13" t="s">
        <v>80</v>
      </c>
      <c r="AW561" s="13" t="s">
        <v>32</v>
      </c>
      <c r="AX561" s="13" t="s">
        <v>71</v>
      </c>
      <c r="AY561" s="216" t="s">
        <v>144</v>
      </c>
    </row>
    <row r="562" spans="1:65" s="13" customFormat="1" ht="10.199999999999999">
      <c r="B562" s="206"/>
      <c r="C562" s="207"/>
      <c r="D562" s="201" t="s">
        <v>156</v>
      </c>
      <c r="E562" s="208" t="s">
        <v>19</v>
      </c>
      <c r="F562" s="209" t="s">
        <v>638</v>
      </c>
      <c r="G562" s="207"/>
      <c r="H562" s="210">
        <v>2.64</v>
      </c>
      <c r="I562" s="211"/>
      <c r="J562" s="207"/>
      <c r="K562" s="207"/>
      <c r="L562" s="212"/>
      <c r="M562" s="213"/>
      <c r="N562" s="214"/>
      <c r="O562" s="214"/>
      <c r="P562" s="214"/>
      <c r="Q562" s="214"/>
      <c r="R562" s="214"/>
      <c r="S562" s="214"/>
      <c r="T562" s="215"/>
      <c r="AT562" s="216" t="s">
        <v>156</v>
      </c>
      <c r="AU562" s="216" t="s">
        <v>80</v>
      </c>
      <c r="AV562" s="13" t="s">
        <v>80</v>
      </c>
      <c r="AW562" s="13" t="s">
        <v>32</v>
      </c>
      <c r="AX562" s="13" t="s">
        <v>71</v>
      </c>
      <c r="AY562" s="216" t="s">
        <v>144</v>
      </c>
    </row>
    <row r="563" spans="1:65" s="16" customFormat="1" ht="10.199999999999999">
      <c r="B563" s="247"/>
      <c r="C563" s="248"/>
      <c r="D563" s="201" t="s">
        <v>156</v>
      </c>
      <c r="E563" s="249" t="s">
        <v>19</v>
      </c>
      <c r="F563" s="250" t="s">
        <v>495</v>
      </c>
      <c r="G563" s="248"/>
      <c r="H563" s="251">
        <v>12.33</v>
      </c>
      <c r="I563" s="252"/>
      <c r="J563" s="248"/>
      <c r="K563" s="248"/>
      <c r="L563" s="253"/>
      <c r="M563" s="254"/>
      <c r="N563" s="255"/>
      <c r="O563" s="255"/>
      <c r="P563" s="255"/>
      <c r="Q563" s="255"/>
      <c r="R563" s="255"/>
      <c r="S563" s="255"/>
      <c r="T563" s="256"/>
      <c r="AT563" s="257" t="s">
        <v>156</v>
      </c>
      <c r="AU563" s="257" t="s">
        <v>80</v>
      </c>
      <c r="AV563" s="16" t="s">
        <v>165</v>
      </c>
      <c r="AW563" s="16" t="s">
        <v>32</v>
      </c>
      <c r="AX563" s="16" t="s">
        <v>71</v>
      </c>
      <c r="AY563" s="257" t="s">
        <v>144</v>
      </c>
    </row>
    <row r="564" spans="1:65" s="15" customFormat="1" ht="10.199999999999999">
      <c r="B564" s="227"/>
      <c r="C564" s="228"/>
      <c r="D564" s="201" t="s">
        <v>156</v>
      </c>
      <c r="E564" s="229" t="s">
        <v>19</v>
      </c>
      <c r="F564" s="230" t="s">
        <v>191</v>
      </c>
      <c r="G564" s="228"/>
      <c r="H564" s="231">
        <v>56.93</v>
      </c>
      <c r="I564" s="232"/>
      <c r="J564" s="228"/>
      <c r="K564" s="228"/>
      <c r="L564" s="233"/>
      <c r="M564" s="234"/>
      <c r="N564" s="235"/>
      <c r="O564" s="235"/>
      <c r="P564" s="235"/>
      <c r="Q564" s="235"/>
      <c r="R564" s="235"/>
      <c r="S564" s="235"/>
      <c r="T564" s="236"/>
      <c r="AT564" s="237" t="s">
        <v>156</v>
      </c>
      <c r="AU564" s="237" t="s">
        <v>80</v>
      </c>
      <c r="AV564" s="15" t="s">
        <v>150</v>
      </c>
      <c r="AW564" s="15" t="s">
        <v>32</v>
      </c>
      <c r="AX564" s="15" t="s">
        <v>26</v>
      </c>
      <c r="AY564" s="237" t="s">
        <v>144</v>
      </c>
    </row>
    <row r="565" spans="1:65" s="2" customFormat="1" ht="16.5" customHeight="1">
      <c r="A565" s="36"/>
      <c r="B565" s="37"/>
      <c r="C565" s="189" t="s">
        <v>655</v>
      </c>
      <c r="D565" s="189" t="s">
        <v>146</v>
      </c>
      <c r="E565" s="190" t="s">
        <v>656</v>
      </c>
      <c r="F565" s="191" t="s">
        <v>657</v>
      </c>
      <c r="G565" s="192" t="s">
        <v>234</v>
      </c>
      <c r="H565" s="193">
        <v>0.68</v>
      </c>
      <c r="I565" s="194"/>
      <c r="J565" s="193">
        <f>ROUND(I565*H565,2)</f>
        <v>0</v>
      </c>
      <c r="K565" s="191" t="s">
        <v>160</v>
      </c>
      <c r="L565" s="41"/>
      <c r="M565" s="195" t="s">
        <v>19</v>
      </c>
      <c r="N565" s="196" t="s">
        <v>42</v>
      </c>
      <c r="O565" s="66"/>
      <c r="P565" s="197">
        <f>O565*H565</f>
        <v>0</v>
      </c>
      <c r="Q565" s="197">
        <v>1.05464</v>
      </c>
      <c r="R565" s="197">
        <f>Q565*H565</f>
        <v>0.7171552000000001</v>
      </c>
      <c r="S565" s="197">
        <v>0</v>
      </c>
      <c r="T565" s="198">
        <f>S565*H565</f>
        <v>0</v>
      </c>
      <c r="U565" s="36"/>
      <c r="V565" s="36"/>
      <c r="W565" s="36"/>
      <c r="X565" s="36"/>
      <c r="Y565" s="36"/>
      <c r="Z565" s="36"/>
      <c r="AA565" s="36"/>
      <c r="AB565" s="36"/>
      <c r="AC565" s="36"/>
      <c r="AD565" s="36"/>
      <c r="AE565" s="36"/>
      <c r="AR565" s="199" t="s">
        <v>150</v>
      </c>
      <c r="AT565" s="199" t="s">
        <v>146</v>
      </c>
      <c r="AU565" s="199" t="s">
        <v>80</v>
      </c>
      <c r="AY565" s="19" t="s">
        <v>144</v>
      </c>
      <c r="BE565" s="200">
        <f>IF(N565="základní",J565,0)</f>
        <v>0</v>
      </c>
      <c r="BF565" s="200">
        <f>IF(N565="snížená",J565,0)</f>
        <v>0</v>
      </c>
      <c r="BG565" s="200">
        <f>IF(N565="zákl. přenesená",J565,0)</f>
        <v>0</v>
      </c>
      <c r="BH565" s="200">
        <f>IF(N565="sníž. přenesená",J565,0)</f>
        <v>0</v>
      </c>
      <c r="BI565" s="200">
        <f>IF(N565="nulová",J565,0)</f>
        <v>0</v>
      </c>
      <c r="BJ565" s="19" t="s">
        <v>26</v>
      </c>
      <c r="BK565" s="200">
        <f>ROUND(I565*H565,2)</f>
        <v>0</v>
      </c>
      <c r="BL565" s="19" t="s">
        <v>150</v>
      </c>
      <c r="BM565" s="199" t="s">
        <v>658</v>
      </c>
    </row>
    <row r="566" spans="1:65" s="2" customFormat="1" ht="28.8">
      <c r="A566" s="36"/>
      <c r="B566" s="37"/>
      <c r="C566" s="38"/>
      <c r="D566" s="201" t="s">
        <v>152</v>
      </c>
      <c r="E566" s="38"/>
      <c r="F566" s="202" t="s">
        <v>659</v>
      </c>
      <c r="G566" s="38"/>
      <c r="H566" s="38"/>
      <c r="I566" s="110"/>
      <c r="J566" s="38"/>
      <c r="K566" s="38"/>
      <c r="L566" s="41"/>
      <c r="M566" s="203"/>
      <c r="N566" s="204"/>
      <c r="O566" s="66"/>
      <c r="P566" s="66"/>
      <c r="Q566" s="66"/>
      <c r="R566" s="66"/>
      <c r="S566" s="66"/>
      <c r="T566" s="67"/>
      <c r="U566" s="36"/>
      <c r="V566" s="36"/>
      <c r="W566" s="36"/>
      <c r="X566" s="36"/>
      <c r="Y566" s="36"/>
      <c r="Z566" s="36"/>
      <c r="AA566" s="36"/>
      <c r="AB566" s="36"/>
      <c r="AC566" s="36"/>
      <c r="AD566" s="36"/>
      <c r="AE566" s="36"/>
      <c r="AT566" s="19" t="s">
        <v>152</v>
      </c>
      <c r="AU566" s="19" t="s">
        <v>80</v>
      </c>
    </row>
    <row r="567" spans="1:65" s="13" customFormat="1" ht="10.199999999999999">
      <c r="B567" s="206"/>
      <c r="C567" s="207"/>
      <c r="D567" s="201" t="s">
        <v>156</v>
      </c>
      <c r="E567" s="208" t="s">
        <v>19</v>
      </c>
      <c r="F567" s="209" t="s">
        <v>660</v>
      </c>
      <c r="G567" s="207"/>
      <c r="H567" s="210">
        <v>0.53</v>
      </c>
      <c r="I567" s="211"/>
      <c r="J567" s="207"/>
      <c r="K567" s="207"/>
      <c r="L567" s="212"/>
      <c r="M567" s="213"/>
      <c r="N567" s="214"/>
      <c r="O567" s="214"/>
      <c r="P567" s="214"/>
      <c r="Q567" s="214"/>
      <c r="R567" s="214"/>
      <c r="S567" s="214"/>
      <c r="T567" s="215"/>
      <c r="AT567" s="216" t="s">
        <v>156</v>
      </c>
      <c r="AU567" s="216" t="s">
        <v>80</v>
      </c>
      <c r="AV567" s="13" t="s">
        <v>80</v>
      </c>
      <c r="AW567" s="13" t="s">
        <v>32</v>
      </c>
      <c r="AX567" s="13" t="s">
        <v>71</v>
      </c>
      <c r="AY567" s="216" t="s">
        <v>144</v>
      </c>
    </row>
    <row r="568" spans="1:65" s="13" customFormat="1" ht="10.199999999999999">
      <c r="B568" s="206"/>
      <c r="C568" s="207"/>
      <c r="D568" s="201" t="s">
        <v>156</v>
      </c>
      <c r="E568" s="208" t="s">
        <v>19</v>
      </c>
      <c r="F568" s="209" t="s">
        <v>661</v>
      </c>
      <c r="G568" s="207"/>
      <c r="H568" s="210">
        <v>0.15</v>
      </c>
      <c r="I568" s="211"/>
      <c r="J568" s="207"/>
      <c r="K568" s="207"/>
      <c r="L568" s="212"/>
      <c r="M568" s="213"/>
      <c r="N568" s="214"/>
      <c r="O568" s="214"/>
      <c r="P568" s="214"/>
      <c r="Q568" s="214"/>
      <c r="R568" s="214"/>
      <c r="S568" s="214"/>
      <c r="T568" s="215"/>
      <c r="AT568" s="216" t="s">
        <v>156</v>
      </c>
      <c r="AU568" s="216" t="s">
        <v>80</v>
      </c>
      <c r="AV568" s="13" t="s">
        <v>80</v>
      </c>
      <c r="AW568" s="13" t="s">
        <v>32</v>
      </c>
      <c r="AX568" s="13" t="s">
        <v>71</v>
      </c>
      <c r="AY568" s="216" t="s">
        <v>144</v>
      </c>
    </row>
    <row r="569" spans="1:65" s="15" customFormat="1" ht="10.199999999999999">
      <c r="B569" s="227"/>
      <c r="C569" s="228"/>
      <c r="D569" s="201" t="s">
        <v>156</v>
      </c>
      <c r="E569" s="229" t="s">
        <v>19</v>
      </c>
      <c r="F569" s="230" t="s">
        <v>191</v>
      </c>
      <c r="G569" s="228"/>
      <c r="H569" s="231">
        <v>0.68</v>
      </c>
      <c r="I569" s="232"/>
      <c r="J569" s="228"/>
      <c r="K569" s="228"/>
      <c r="L569" s="233"/>
      <c r="M569" s="234"/>
      <c r="N569" s="235"/>
      <c r="O569" s="235"/>
      <c r="P569" s="235"/>
      <c r="Q569" s="235"/>
      <c r="R569" s="235"/>
      <c r="S569" s="235"/>
      <c r="T569" s="236"/>
      <c r="AT569" s="237" t="s">
        <v>156</v>
      </c>
      <c r="AU569" s="237" t="s">
        <v>80</v>
      </c>
      <c r="AV569" s="15" t="s">
        <v>150</v>
      </c>
      <c r="AW569" s="15" t="s">
        <v>32</v>
      </c>
      <c r="AX569" s="15" t="s">
        <v>26</v>
      </c>
      <c r="AY569" s="237" t="s">
        <v>144</v>
      </c>
    </row>
    <row r="570" spans="1:65" s="2" customFormat="1" ht="16.5" customHeight="1">
      <c r="A570" s="36"/>
      <c r="B570" s="37"/>
      <c r="C570" s="189" t="s">
        <v>662</v>
      </c>
      <c r="D570" s="189" t="s">
        <v>146</v>
      </c>
      <c r="E570" s="190" t="s">
        <v>663</v>
      </c>
      <c r="F570" s="191" t="s">
        <v>664</v>
      </c>
      <c r="G570" s="192" t="s">
        <v>173</v>
      </c>
      <c r="H570" s="193">
        <v>7.7</v>
      </c>
      <c r="I570" s="194"/>
      <c r="J570" s="193">
        <f>ROUND(I570*H570,2)</f>
        <v>0</v>
      </c>
      <c r="K570" s="191" t="s">
        <v>160</v>
      </c>
      <c r="L570" s="41"/>
      <c r="M570" s="195" t="s">
        <v>19</v>
      </c>
      <c r="N570" s="196" t="s">
        <v>42</v>
      </c>
      <c r="O570" s="66"/>
      <c r="P570" s="197">
        <f>O570*H570</f>
        <v>0</v>
      </c>
      <c r="Q570" s="197">
        <v>2.4533999999999998</v>
      </c>
      <c r="R570" s="197">
        <f>Q570*H570</f>
        <v>18.891179999999999</v>
      </c>
      <c r="S570" s="197">
        <v>0</v>
      </c>
      <c r="T570" s="198">
        <f>S570*H570</f>
        <v>0</v>
      </c>
      <c r="U570" s="36"/>
      <c r="V570" s="36"/>
      <c r="W570" s="36"/>
      <c r="X570" s="36"/>
      <c r="Y570" s="36"/>
      <c r="Z570" s="36"/>
      <c r="AA570" s="36"/>
      <c r="AB570" s="36"/>
      <c r="AC570" s="36"/>
      <c r="AD570" s="36"/>
      <c r="AE570" s="36"/>
      <c r="AR570" s="199" t="s">
        <v>150</v>
      </c>
      <c r="AT570" s="199" t="s">
        <v>146</v>
      </c>
      <c r="AU570" s="199" t="s">
        <v>80</v>
      </c>
      <c r="AY570" s="19" t="s">
        <v>144</v>
      </c>
      <c r="BE570" s="200">
        <f>IF(N570="základní",J570,0)</f>
        <v>0</v>
      </c>
      <c r="BF570" s="200">
        <f>IF(N570="snížená",J570,0)</f>
        <v>0</v>
      </c>
      <c r="BG570" s="200">
        <f>IF(N570="zákl. přenesená",J570,0)</f>
        <v>0</v>
      </c>
      <c r="BH570" s="200">
        <f>IF(N570="sníž. přenesená",J570,0)</f>
        <v>0</v>
      </c>
      <c r="BI570" s="200">
        <f>IF(N570="nulová",J570,0)</f>
        <v>0</v>
      </c>
      <c r="BJ570" s="19" t="s">
        <v>26</v>
      </c>
      <c r="BK570" s="200">
        <f>ROUND(I570*H570,2)</f>
        <v>0</v>
      </c>
      <c r="BL570" s="19" t="s">
        <v>150</v>
      </c>
      <c r="BM570" s="199" t="s">
        <v>665</v>
      </c>
    </row>
    <row r="571" spans="1:65" s="2" customFormat="1" ht="10.199999999999999">
      <c r="A571" s="36"/>
      <c r="B571" s="37"/>
      <c r="C571" s="38"/>
      <c r="D571" s="201" t="s">
        <v>152</v>
      </c>
      <c r="E571" s="38"/>
      <c r="F571" s="202" t="s">
        <v>666</v>
      </c>
      <c r="G571" s="38"/>
      <c r="H571" s="38"/>
      <c r="I571" s="110"/>
      <c r="J571" s="38"/>
      <c r="K571" s="38"/>
      <c r="L571" s="41"/>
      <c r="M571" s="203"/>
      <c r="N571" s="204"/>
      <c r="O571" s="66"/>
      <c r="P571" s="66"/>
      <c r="Q571" s="66"/>
      <c r="R571" s="66"/>
      <c r="S571" s="66"/>
      <c r="T571" s="67"/>
      <c r="U571" s="36"/>
      <c r="V571" s="36"/>
      <c r="W571" s="36"/>
      <c r="X571" s="36"/>
      <c r="Y571" s="36"/>
      <c r="Z571" s="36"/>
      <c r="AA571" s="36"/>
      <c r="AB571" s="36"/>
      <c r="AC571" s="36"/>
      <c r="AD571" s="36"/>
      <c r="AE571" s="36"/>
      <c r="AT571" s="19" t="s">
        <v>152</v>
      </c>
      <c r="AU571" s="19" t="s">
        <v>80</v>
      </c>
    </row>
    <row r="572" spans="1:65" s="14" customFormat="1" ht="10.199999999999999">
      <c r="B572" s="217"/>
      <c r="C572" s="218"/>
      <c r="D572" s="201" t="s">
        <v>156</v>
      </c>
      <c r="E572" s="219" t="s">
        <v>19</v>
      </c>
      <c r="F572" s="220" t="s">
        <v>553</v>
      </c>
      <c r="G572" s="218"/>
      <c r="H572" s="219" t="s">
        <v>19</v>
      </c>
      <c r="I572" s="221"/>
      <c r="J572" s="218"/>
      <c r="K572" s="218"/>
      <c r="L572" s="222"/>
      <c r="M572" s="223"/>
      <c r="N572" s="224"/>
      <c r="O572" s="224"/>
      <c r="P572" s="224"/>
      <c r="Q572" s="224"/>
      <c r="R572" s="224"/>
      <c r="S572" s="224"/>
      <c r="T572" s="225"/>
      <c r="AT572" s="226" t="s">
        <v>156</v>
      </c>
      <c r="AU572" s="226" t="s">
        <v>80</v>
      </c>
      <c r="AV572" s="14" t="s">
        <v>26</v>
      </c>
      <c r="AW572" s="14" t="s">
        <v>32</v>
      </c>
      <c r="AX572" s="14" t="s">
        <v>71</v>
      </c>
      <c r="AY572" s="226" t="s">
        <v>144</v>
      </c>
    </row>
    <row r="573" spans="1:65" s="13" customFormat="1" ht="10.199999999999999">
      <c r="B573" s="206"/>
      <c r="C573" s="207"/>
      <c r="D573" s="201" t="s">
        <v>156</v>
      </c>
      <c r="E573" s="208" t="s">
        <v>19</v>
      </c>
      <c r="F573" s="209" t="s">
        <v>667</v>
      </c>
      <c r="G573" s="207"/>
      <c r="H573" s="210">
        <v>7.7</v>
      </c>
      <c r="I573" s="211"/>
      <c r="J573" s="207"/>
      <c r="K573" s="207"/>
      <c r="L573" s="212"/>
      <c r="M573" s="213"/>
      <c r="N573" s="214"/>
      <c r="O573" s="214"/>
      <c r="P573" s="214"/>
      <c r="Q573" s="214"/>
      <c r="R573" s="214"/>
      <c r="S573" s="214"/>
      <c r="T573" s="215"/>
      <c r="AT573" s="216" t="s">
        <v>156</v>
      </c>
      <c r="AU573" s="216" t="s">
        <v>80</v>
      </c>
      <c r="AV573" s="13" t="s">
        <v>80</v>
      </c>
      <c r="AW573" s="13" t="s">
        <v>32</v>
      </c>
      <c r="AX573" s="13" t="s">
        <v>26</v>
      </c>
      <c r="AY573" s="216" t="s">
        <v>144</v>
      </c>
    </row>
    <row r="574" spans="1:65" s="2" customFormat="1" ht="16.5" customHeight="1">
      <c r="A574" s="36"/>
      <c r="B574" s="37"/>
      <c r="C574" s="189" t="s">
        <v>668</v>
      </c>
      <c r="D574" s="189" t="s">
        <v>146</v>
      </c>
      <c r="E574" s="190" t="s">
        <v>669</v>
      </c>
      <c r="F574" s="191" t="s">
        <v>670</v>
      </c>
      <c r="G574" s="192" t="s">
        <v>149</v>
      </c>
      <c r="H574" s="193">
        <v>43.99</v>
      </c>
      <c r="I574" s="194"/>
      <c r="J574" s="193">
        <f>ROUND(I574*H574,2)</f>
        <v>0</v>
      </c>
      <c r="K574" s="191" t="s">
        <v>160</v>
      </c>
      <c r="L574" s="41"/>
      <c r="M574" s="195" t="s">
        <v>19</v>
      </c>
      <c r="N574" s="196" t="s">
        <v>42</v>
      </c>
      <c r="O574" s="66"/>
      <c r="P574" s="197">
        <f>O574*H574</f>
        <v>0</v>
      </c>
      <c r="Q574" s="197">
        <v>5.7600000000000004E-3</v>
      </c>
      <c r="R574" s="197">
        <f>Q574*H574</f>
        <v>0.25338240000000001</v>
      </c>
      <c r="S574" s="197">
        <v>0</v>
      </c>
      <c r="T574" s="198">
        <f>S574*H574</f>
        <v>0</v>
      </c>
      <c r="U574" s="36"/>
      <c r="V574" s="36"/>
      <c r="W574" s="36"/>
      <c r="X574" s="36"/>
      <c r="Y574" s="36"/>
      <c r="Z574" s="36"/>
      <c r="AA574" s="36"/>
      <c r="AB574" s="36"/>
      <c r="AC574" s="36"/>
      <c r="AD574" s="36"/>
      <c r="AE574" s="36"/>
      <c r="AR574" s="199" t="s">
        <v>150</v>
      </c>
      <c r="AT574" s="199" t="s">
        <v>146</v>
      </c>
      <c r="AU574" s="199" t="s">
        <v>80</v>
      </c>
      <c r="AY574" s="19" t="s">
        <v>144</v>
      </c>
      <c r="BE574" s="200">
        <f>IF(N574="základní",J574,0)</f>
        <v>0</v>
      </c>
      <c r="BF574" s="200">
        <f>IF(N574="snížená",J574,0)</f>
        <v>0</v>
      </c>
      <c r="BG574" s="200">
        <f>IF(N574="zákl. přenesená",J574,0)</f>
        <v>0</v>
      </c>
      <c r="BH574" s="200">
        <f>IF(N574="sníž. přenesená",J574,0)</f>
        <v>0</v>
      </c>
      <c r="BI574" s="200">
        <f>IF(N574="nulová",J574,0)</f>
        <v>0</v>
      </c>
      <c r="BJ574" s="19" t="s">
        <v>26</v>
      </c>
      <c r="BK574" s="200">
        <f>ROUND(I574*H574,2)</f>
        <v>0</v>
      </c>
      <c r="BL574" s="19" t="s">
        <v>150</v>
      </c>
      <c r="BM574" s="199" t="s">
        <v>671</v>
      </c>
    </row>
    <row r="575" spans="1:65" s="2" customFormat="1" ht="10.199999999999999">
      <c r="A575" s="36"/>
      <c r="B575" s="37"/>
      <c r="C575" s="38"/>
      <c r="D575" s="201" t="s">
        <v>152</v>
      </c>
      <c r="E575" s="38"/>
      <c r="F575" s="202" t="s">
        <v>672</v>
      </c>
      <c r="G575" s="38"/>
      <c r="H575" s="38"/>
      <c r="I575" s="110"/>
      <c r="J575" s="38"/>
      <c r="K575" s="38"/>
      <c r="L575" s="41"/>
      <c r="M575" s="203"/>
      <c r="N575" s="204"/>
      <c r="O575" s="66"/>
      <c r="P575" s="66"/>
      <c r="Q575" s="66"/>
      <c r="R575" s="66"/>
      <c r="S575" s="66"/>
      <c r="T575" s="67"/>
      <c r="U575" s="36"/>
      <c r="V575" s="36"/>
      <c r="W575" s="36"/>
      <c r="X575" s="36"/>
      <c r="Y575" s="36"/>
      <c r="Z575" s="36"/>
      <c r="AA575" s="36"/>
      <c r="AB575" s="36"/>
      <c r="AC575" s="36"/>
      <c r="AD575" s="36"/>
      <c r="AE575" s="36"/>
      <c r="AT575" s="19" t="s">
        <v>152</v>
      </c>
      <c r="AU575" s="19" t="s">
        <v>80</v>
      </c>
    </row>
    <row r="576" spans="1:65" s="14" customFormat="1" ht="10.199999999999999">
      <c r="B576" s="217"/>
      <c r="C576" s="218"/>
      <c r="D576" s="201" t="s">
        <v>156</v>
      </c>
      <c r="E576" s="219" t="s">
        <v>19</v>
      </c>
      <c r="F576" s="220" t="s">
        <v>553</v>
      </c>
      <c r="G576" s="218"/>
      <c r="H576" s="219" t="s">
        <v>19</v>
      </c>
      <c r="I576" s="221"/>
      <c r="J576" s="218"/>
      <c r="K576" s="218"/>
      <c r="L576" s="222"/>
      <c r="M576" s="223"/>
      <c r="N576" s="224"/>
      <c r="O576" s="224"/>
      <c r="P576" s="224"/>
      <c r="Q576" s="224"/>
      <c r="R576" s="224"/>
      <c r="S576" s="224"/>
      <c r="T576" s="225"/>
      <c r="AT576" s="226" t="s">
        <v>156</v>
      </c>
      <c r="AU576" s="226" t="s">
        <v>80</v>
      </c>
      <c r="AV576" s="14" t="s">
        <v>26</v>
      </c>
      <c r="AW576" s="14" t="s">
        <v>32</v>
      </c>
      <c r="AX576" s="14" t="s">
        <v>71</v>
      </c>
      <c r="AY576" s="226" t="s">
        <v>144</v>
      </c>
    </row>
    <row r="577" spans="1:65" s="13" customFormat="1" ht="10.199999999999999">
      <c r="B577" s="206"/>
      <c r="C577" s="207"/>
      <c r="D577" s="201" t="s">
        <v>156</v>
      </c>
      <c r="E577" s="208" t="s">
        <v>19</v>
      </c>
      <c r="F577" s="209" t="s">
        <v>673</v>
      </c>
      <c r="G577" s="207"/>
      <c r="H577" s="210">
        <v>43.99</v>
      </c>
      <c r="I577" s="211"/>
      <c r="J577" s="207"/>
      <c r="K577" s="207"/>
      <c r="L577" s="212"/>
      <c r="M577" s="213"/>
      <c r="N577" s="214"/>
      <c r="O577" s="214"/>
      <c r="P577" s="214"/>
      <c r="Q577" s="214"/>
      <c r="R577" s="214"/>
      <c r="S577" s="214"/>
      <c r="T577" s="215"/>
      <c r="AT577" s="216" t="s">
        <v>156</v>
      </c>
      <c r="AU577" s="216" t="s">
        <v>80</v>
      </c>
      <c r="AV577" s="13" t="s">
        <v>80</v>
      </c>
      <c r="AW577" s="13" t="s">
        <v>32</v>
      </c>
      <c r="AX577" s="13" t="s">
        <v>26</v>
      </c>
      <c r="AY577" s="216" t="s">
        <v>144</v>
      </c>
    </row>
    <row r="578" spans="1:65" s="2" customFormat="1" ht="16.5" customHeight="1">
      <c r="A578" s="36"/>
      <c r="B578" s="37"/>
      <c r="C578" s="189" t="s">
        <v>674</v>
      </c>
      <c r="D578" s="189" t="s">
        <v>146</v>
      </c>
      <c r="E578" s="190" t="s">
        <v>675</v>
      </c>
      <c r="F578" s="191" t="s">
        <v>676</v>
      </c>
      <c r="G578" s="192" t="s">
        <v>149</v>
      </c>
      <c r="H578" s="193">
        <v>43.99</v>
      </c>
      <c r="I578" s="194"/>
      <c r="J578" s="193">
        <f>ROUND(I578*H578,2)</f>
        <v>0</v>
      </c>
      <c r="K578" s="191" t="s">
        <v>160</v>
      </c>
      <c r="L578" s="41"/>
      <c r="M578" s="195" t="s">
        <v>19</v>
      </c>
      <c r="N578" s="196" t="s">
        <v>42</v>
      </c>
      <c r="O578" s="66"/>
      <c r="P578" s="197">
        <f>O578*H578</f>
        <v>0</v>
      </c>
      <c r="Q578" s="197">
        <v>0</v>
      </c>
      <c r="R578" s="197">
        <f>Q578*H578</f>
        <v>0</v>
      </c>
      <c r="S578" s="197">
        <v>0</v>
      </c>
      <c r="T578" s="198">
        <f>S578*H578</f>
        <v>0</v>
      </c>
      <c r="U578" s="36"/>
      <c r="V578" s="36"/>
      <c r="W578" s="36"/>
      <c r="X578" s="36"/>
      <c r="Y578" s="36"/>
      <c r="Z578" s="36"/>
      <c r="AA578" s="36"/>
      <c r="AB578" s="36"/>
      <c r="AC578" s="36"/>
      <c r="AD578" s="36"/>
      <c r="AE578" s="36"/>
      <c r="AR578" s="199" t="s">
        <v>150</v>
      </c>
      <c r="AT578" s="199" t="s">
        <v>146</v>
      </c>
      <c r="AU578" s="199" t="s">
        <v>80</v>
      </c>
      <c r="AY578" s="19" t="s">
        <v>144</v>
      </c>
      <c r="BE578" s="200">
        <f>IF(N578="základní",J578,0)</f>
        <v>0</v>
      </c>
      <c r="BF578" s="200">
        <f>IF(N578="snížená",J578,0)</f>
        <v>0</v>
      </c>
      <c r="BG578" s="200">
        <f>IF(N578="zákl. přenesená",J578,0)</f>
        <v>0</v>
      </c>
      <c r="BH578" s="200">
        <f>IF(N578="sníž. přenesená",J578,0)</f>
        <v>0</v>
      </c>
      <c r="BI578" s="200">
        <f>IF(N578="nulová",J578,0)</f>
        <v>0</v>
      </c>
      <c r="BJ578" s="19" t="s">
        <v>26</v>
      </c>
      <c r="BK578" s="200">
        <f>ROUND(I578*H578,2)</f>
        <v>0</v>
      </c>
      <c r="BL578" s="19" t="s">
        <v>150</v>
      </c>
      <c r="BM578" s="199" t="s">
        <v>677</v>
      </c>
    </row>
    <row r="579" spans="1:65" s="2" customFormat="1" ht="10.199999999999999">
      <c r="A579" s="36"/>
      <c r="B579" s="37"/>
      <c r="C579" s="38"/>
      <c r="D579" s="201" t="s">
        <v>152</v>
      </c>
      <c r="E579" s="38"/>
      <c r="F579" s="202" t="s">
        <v>678</v>
      </c>
      <c r="G579" s="38"/>
      <c r="H579" s="38"/>
      <c r="I579" s="110"/>
      <c r="J579" s="38"/>
      <c r="K579" s="38"/>
      <c r="L579" s="41"/>
      <c r="M579" s="203"/>
      <c r="N579" s="204"/>
      <c r="O579" s="66"/>
      <c r="P579" s="66"/>
      <c r="Q579" s="66"/>
      <c r="R579" s="66"/>
      <c r="S579" s="66"/>
      <c r="T579" s="67"/>
      <c r="U579" s="36"/>
      <c r="V579" s="36"/>
      <c r="W579" s="36"/>
      <c r="X579" s="36"/>
      <c r="Y579" s="36"/>
      <c r="Z579" s="36"/>
      <c r="AA579" s="36"/>
      <c r="AB579" s="36"/>
      <c r="AC579" s="36"/>
      <c r="AD579" s="36"/>
      <c r="AE579" s="36"/>
      <c r="AT579" s="19" t="s">
        <v>152</v>
      </c>
      <c r="AU579" s="19" t="s">
        <v>80</v>
      </c>
    </row>
    <row r="580" spans="1:65" s="14" customFormat="1" ht="10.199999999999999">
      <c r="B580" s="217"/>
      <c r="C580" s="218"/>
      <c r="D580" s="201" t="s">
        <v>156</v>
      </c>
      <c r="E580" s="219" t="s">
        <v>19</v>
      </c>
      <c r="F580" s="220" t="s">
        <v>553</v>
      </c>
      <c r="G580" s="218"/>
      <c r="H580" s="219" t="s">
        <v>19</v>
      </c>
      <c r="I580" s="221"/>
      <c r="J580" s="218"/>
      <c r="K580" s="218"/>
      <c r="L580" s="222"/>
      <c r="M580" s="223"/>
      <c r="N580" s="224"/>
      <c r="O580" s="224"/>
      <c r="P580" s="224"/>
      <c r="Q580" s="224"/>
      <c r="R580" s="224"/>
      <c r="S580" s="224"/>
      <c r="T580" s="225"/>
      <c r="AT580" s="226" t="s">
        <v>156</v>
      </c>
      <c r="AU580" s="226" t="s">
        <v>80</v>
      </c>
      <c r="AV580" s="14" t="s">
        <v>26</v>
      </c>
      <c r="AW580" s="14" t="s">
        <v>32</v>
      </c>
      <c r="AX580" s="14" t="s">
        <v>71</v>
      </c>
      <c r="AY580" s="226" t="s">
        <v>144</v>
      </c>
    </row>
    <row r="581" spans="1:65" s="13" customFormat="1" ht="10.199999999999999">
      <c r="B581" s="206"/>
      <c r="C581" s="207"/>
      <c r="D581" s="201" t="s">
        <v>156</v>
      </c>
      <c r="E581" s="208" t="s">
        <v>19</v>
      </c>
      <c r="F581" s="209" t="s">
        <v>673</v>
      </c>
      <c r="G581" s="207"/>
      <c r="H581" s="210">
        <v>43.99</v>
      </c>
      <c r="I581" s="211"/>
      <c r="J581" s="207"/>
      <c r="K581" s="207"/>
      <c r="L581" s="212"/>
      <c r="M581" s="213"/>
      <c r="N581" s="214"/>
      <c r="O581" s="214"/>
      <c r="P581" s="214"/>
      <c r="Q581" s="214"/>
      <c r="R581" s="214"/>
      <c r="S581" s="214"/>
      <c r="T581" s="215"/>
      <c r="AT581" s="216" t="s">
        <v>156</v>
      </c>
      <c r="AU581" s="216" t="s">
        <v>80</v>
      </c>
      <c r="AV581" s="13" t="s">
        <v>80</v>
      </c>
      <c r="AW581" s="13" t="s">
        <v>32</v>
      </c>
      <c r="AX581" s="13" t="s">
        <v>26</v>
      </c>
      <c r="AY581" s="216" t="s">
        <v>144</v>
      </c>
    </row>
    <row r="582" spans="1:65" s="2" customFormat="1" ht="16.5" customHeight="1">
      <c r="A582" s="36"/>
      <c r="B582" s="37"/>
      <c r="C582" s="189" t="s">
        <v>679</v>
      </c>
      <c r="D582" s="189" t="s">
        <v>146</v>
      </c>
      <c r="E582" s="190" t="s">
        <v>680</v>
      </c>
      <c r="F582" s="191" t="s">
        <v>681</v>
      </c>
      <c r="G582" s="192" t="s">
        <v>234</v>
      </c>
      <c r="H582" s="193">
        <v>0.92</v>
      </c>
      <c r="I582" s="194"/>
      <c r="J582" s="193">
        <f>ROUND(I582*H582,2)</f>
        <v>0</v>
      </c>
      <c r="K582" s="191" t="s">
        <v>160</v>
      </c>
      <c r="L582" s="41"/>
      <c r="M582" s="195" t="s">
        <v>19</v>
      </c>
      <c r="N582" s="196" t="s">
        <v>42</v>
      </c>
      <c r="O582" s="66"/>
      <c r="P582" s="197">
        <f>O582*H582</f>
        <v>0</v>
      </c>
      <c r="Q582" s="197">
        <v>1.0525599999999999</v>
      </c>
      <c r="R582" s="197">
        <f>Q582*H582</f>
        <v>0.96835519999999997</v>
      </c>
      <c r="S582" s="197">
        <v>0</v>
      </c>
      <c r="T582" s="198">
        <f>S582*H582</f>
        <v>0</v>
      </c>
      <c r="U582" s="36"/>
      <c r="V582" s="36"/>
      <c r="W582" s="36"/>
      <c r="X582" s="36"/>
      <c r="Y582" s="36"/>
      <c r="Z582" s="36"/>
      <c r="AA582" s="36"/>
      <c r="AB582" s="36"/>
      <c r="AC582" s="36"/>
      <c r="AD582" s="36"/>
      <c r="AE582" s="36"/>
      <c r="AR582" s="199" t="s">
        <v>150</v>
      </c>
      <c r="AT582" s="199" t="s">
        <v>146</v>
      </c>
      <c r="AU582" s="199" t="s">
        <v>80</v>
      </c>
      <c r="AY582" s="19" t="s">
        <v>144</v>
      </c>
      <c r="BE582" s="200">
        <f>IF(N582="základní",J582,0)</f>
        <v>0</v>
      </c>
      <c r="BF582" s="200">
        <f>IF(N582="snížená",J582,0)</f>
        <v>0</v>
      </c>
      <c r="BG582" s="200">
        <f>IF(N582="zákl. přenesená",J582,0)</f>
        <v>0</v>
      </c>
      <c r="BH582" s="200">
        <f>IF(N582="sníž. přenesená",J582,0)</f>
        <v>0</v>
      </c>
      <c r="BI582" s="200">
        <f>IF(N582="nulová",J582,0)</f>
        <v>0</v>
      </c>
      <c r="BJ582" s="19" t="s">
        <v>26</v>
      </c>
      <c r="BK582" s="200">
        <f>ROUND(I582*H582,2)</f>
        <v>0</v>
      </c>
      <c r="BL582" s="19" t="s">
        <v>150</v>
      </c>
      <c r="BM582" s="199" t="s">
        <v>682</v>
      </c>
    </row>
    <row r="583" spans="1:65" s="2" customFormat="1" ht="10.199999999999999">
      <c r="A583" s="36"/>
      <c r="B583" s="37"/>
      <c r="C583" s="38"/>
      <c r="D583" s="201" t="s">
        <v>152</v>
      </c>
      <c r="E583" s="38"/>
      <c r="F583" s="202" t="s">
        <v>683</v>
      </c>
      <c r="G583" s="38"/>
      <c r="H583" s="38"/>
      <c r="I583" s="110"/>
      <c r="J583" s="38"/>
      <c r="K583" s="38"/>
      <c r="L583" s="41"/>
      <c r="M583" s="203"/>
      <c r="N583" s="204"/>
      <c r="O583" s="66"/>
      <c r="P583" s="66"/>
      <c r="Q583" s="66"/>
      <c r="R583" s="66"/>
      <c r="S583" s="66"/>
      <c r="T583" s="67"/>
      <c r="U583" s="36"/>
      <c r="V583" s="36"/>
      <c r="W583" s="36"/>
      <c r="X583" s="36"/>
      <c r="Y583" s="36"/>
      <c r="Z583" s="36"/>
      <c r="AA583" s="36"/>
      <c r="AB583" s="36"/>
      <c r="AC583" s="36"/>
      <c r="AD583" s="36"/>
      <c r="AE583" s="36"/>
      <c r="AT583" s="19" t="s">
        <v>152</v>
      </c>
      <c r="AU583" s="19" t="s">
        <v>80</v>
      </c>
    </row>
    <row r="584" spans="1:65" s="13" customFormat="1" ht="10.199999999999999">
      <c r="B584" s="206"/>
      <c r="C584" s="207"/>
      <c r="D584" s="201" t="s">
        <v>156</v>
      </c>
      <c r="E584" s="208" t="s">
        <v>19</v>
      </c>
      <c r="F584" s="209" t="s">
        <v>684</v>
      </c>
      <c r="G584" s="207"/>
      <c r="H584" s="210">
        <v>0.92</v>
      </c>
      <c r="I584" s="211"/>
      <c r="J584" s="207"/>
      <c r="K584" s="207"/>
      <c r="L584" s="212"/>
      <c r="M584" s="213"/>
      <c r="N584" s="214"/>
      <c r="O584" s="214"/>
      <c r="P584" s="214"/>
      <c r="Q584" s="214"/>
      <c r="R584" s="214"/>
      <c r="S584" s="214"/>
      <c r="T584" s="215"/>
      <c r="AT584" s="216" t="s">
        <v>156</v>
      </c>
      <c r="AU584" s="216" t="s">
        <v>80</v>
      </c>
      <c r="AV584" s="13" t="s">
        <v>80</v>
      </c>
      <c r="AW584" s="13" t="s">
        <v>32</v>
      </c>
      <c r="AX584" s="13" t="s">
        <v>26</v>
      </c>
      <c r="AY584" s="216" t="s">
        <v>144</v>
      </c>
    </row>
    <row r="585" spans="1:65" s="2" customFormat="1" ht="16.5" customHeight="1">
      <c r="A585" s="36"/>
      <c r="B585" s="37"/>
      <c r="C585" s="189" t="s">
        <v>685</v>
      </c>
      <c r="D585" s="189" t="s">
        <v>146</v>
      </c>
      <c r="E585" s="190" t="s">
        <v>686</v>
      </c>
      <c r="F585" s="191" t="s">
        <v>687</v>
      </c>
      <c r="G585" s="192" t="s">
        <v>173</v>
      </c>
      <c r="H585" s="193">
        <v>2.52</v>
      </c>
      <c r="I585" s="194"/>
      <c r="J585" s="193">
        <f>ROUND(I585*H585,2)</f>
        <v>0</v>
      </c>
      <c r="K585" s="191" t="s">
        <v>160</v>
      </c>
      <c r="L585" s="41"/>
      <c r="M585" s="195" t="s">
        <v>19</v>
      </c>
      <c r="N585" s="196" t="s">
        <v>42</v>
      </c>
      <c r="O585" s="66"/>
      <c r="P585" s="197">
        <f>O585*H585</f>
        <v>0</v>
      </c>
      <c r="Q585" s="197">
        <v>2.4533700000000001</v>
      </c>
      <c r="R585" s="197">
        <f>Q585*H585</f>
        <v>6.1824924000000001</v>
      </c>
      <c r="S585" s="197">
        <v>0</v>
      </c>
      <c r="T585" s="198">
        <f>S585*H585</f>
        <v>0</v>
      </c>
      <c r="U585" s="36"/>
      <c r="V585" s="36"/>
      <c r="W585" s="36"/>
      <c r="X585" s="36"/>
      <c r="Y585" s="36"/>
      <c r="Z585" s="36"/>
      <c r="AA585" s="36"/>
      <c r="AB585" s="36"/>
      <c r="AC585" s="36"/>
      <c r="AD585" s="36"/>
      <c r="AE585" s="36"/>
      <c r="AR585" s="199" t="s">
        <v>150</v>
      </c>
      <c r="AT585" s="199" t="s">
        <v>146</v>
      </c>
      <c r="AU585" s="199" t="s">
        <v>80</v>
      </c>
      <c r="AY585" s="19" t="s">
        <v>144</v>
      </c>
      <c r="BE585" s="200">
        <f>IF(N585="základní",J585,0)</f>
        <v>0</v>
      </c>
      <c r="BF585" s="200">
        <f>IF(N585="snížená",J585,0)</f>
        <v>0</v>
      </c>
      <c r="BG585" s="200">
        <f>IF(N585="zákl. přenesená",J585,0)</f>
        <v>0</v>
      </c>
      <c r="BH585" s="200">
        <f>IF(N585="sníž. přenesená",J585,0)</f>
        <v>0</v>
      </c>
      <c r="BI585" s="200">
        <f>IF(N585="nulová",J585,0)</f>
        <v>0</v>
      </c>
      <c r="BJ585" s="19" t="s">
        <v>26</v>
      </c>
      <c r="BK585" s="200">
        <f>ROUND(I585*H585,2)</f>
        <v>0</v>
      </c>
      <c r="BL585" s="19" t="s">
        <v>150</v>
      </c>
      <c r="BM585" s="199" t="s">
        <v>688</v>
      </c>
    </row>
    <row r="586" spans="1:65" s="2" customFormat="1" ht="10.199999999999999">
      <c r="A586" s="36"/>
      <c r="B586" s="37"/>
      <c r="C586" s="38"/>
      <c r="D586" s="201" t="s">
        <v>152</v>
      </c>
      <c r="E586" s="38"/>
      <c r="F586" s="202" t="s">
        <v>689</v>
      </c>
      <c r="G586" s="38"/>
      <c r="H586" s="38"/>
      <c r="I586" s="110"/>
      <c r="J586" s="38"/>
      <c r="K586" s="38"/>
      <c r="L586" s="41"/>
      <c r="M586" s="203"/>
      <c r="N586" s="204"/>
      <c r="O586" s="66"/>
      <c r="P586" s="66"/>
      <c r="Q586" s="66"/>
      <c r="R586" s="66"/>
      <c r="S586" s="66"/>
      <c r="T586" s="67"/>
      <c r="U586" s="36"/>
      <c r="V586" s="36"/>
      <c r="W586" s="36"/>
      <c r="X586" s="36"/>
      <c r="Y586" s="36"/>
      <c r="Z586" s="36"/>
      <c r="AA586" s="36"/>
      <c r="AB586" s="36"/>
      <c r="AC586" s="36"/>
      <c r="AD586" s="36"/>
      <c r="AE586" s="36"/>
      <c r="AT586" s="19" t="s">
        <v>152</v>
      </c>
      <c r="AU586" s="19" t="s">
        <v>80</v>
      </c>
    </row>
    <row r="587" spans="1:65" s="13" customFormat="1" ht="10.199999999999999">
      <c r="B587" s="206"/>
      <c r="C587" s="207"/>
      <c r="D587" s="201" t="s">
        <v>156</v>
      </c>
      <c r="E587" s="208" t="s">
        <v>19</v>
      </c>
      <c r="F587" s="209" t="s">
        <v>690</v>
      </c>
      <c r="G587" s="207"/>
      <c r="H587" s="210">
        <v>0.51</v>
      </c>
      <c r="I587" s="211"/>
      <c r="J587" s="207"/>
      <c r="K587" s="207"/>
      <c r="L587" s="212"/>
      <c r="M587" s="213"/>
      <c r="N587" s="214"/>
      <c r="O587" s="214"/>
      <c r="P587" s="214"/>
      <c r="Q587" s="214"/>
      <c r="R587" s="214"/>
      <c r="S587" s="214"/>
      <c r="T587" s="215"/>
      <c r="AT587" s="216" t="s">
        <v>156</v>
      </c>
      <c r="AU587" s="216" t="s">
        <v>80</v>
      </c>
      <c r="AV587" s="13" t="s">
        <v>80</v>
      </c>
      <c r="AW587" s="13" t="s">
        <v>32</v>
      </c>
      <c r="AX587" s="13" t="s">
        <v>71</v>
      </c>
      <c r="AY587" s="216" t="s">
        <v>144</v>
      </c>
    </row>
    <row r="588" spans="1:65" s="13" customFormat="1" ht="10.199999999999999">
      <c r="B588" s="206"/>
      <c r="C588" s="207"/>
      <c r="D588" s="201" t="s">
        <v>156</v>
      </c>
      <c r="E588" s="208" t="s">
        <v>19</v>
      </c>
      <c r="F588" s="209" t="s">
        <v>691</v>
      </c>
      <c r="G588" s="207"/>
      <c r="H588" s="210">
        <v>0.4</v>
      </c>
      <c r="I588" s="211"/>
      <c r="J588" s="207"/>
      <c r="K588" s="207"/>
      <c r="L588" s="212"/>
      <c r="M588" s="213"/>
      <c r="N588" s="214"/>
      <c r="O588" s="214"/>
      <c r="P588" s="214"/>
      <c r="Q588" s="214"/>
      <c r="R588" s="214"/>
      <c r="S588" s="214"/>
      <c r="T588" s="215"/>
      <c r="AT588" s="216" t="s">
        <v>156</v>
      </c>
      <c r="AU588" s="216" t="s">
        <v>80</v>
      </c>
      <c r="AV588" s="13" t="s">
        <v>80</v>
      </c>
      <c r="AW588" s="13" t="s">
        <v>32</v>
      </c>
      <c r="AX588" s="13" t="s">
        <v>71</v>
      </c>
      <c r="AY588" s="216" t="s">
        <v>144</v>
      </c>
    </row>
    <row r="589" spans="1:65" s="13" customFormat="1" ht="10.199999999999999">
      <c r="B589" s="206"/>
      <c r="C589" s="207"/>
      <c r="D589" s="201" t="s">
        <v>156</v>
      </c>
      <c r="E589" s="208" t="s">
        <v>19</v>
      </c>
      <c r="F589" s="209" t="s">
        <v>692</v>
      </c>
      <c r="G589" s="207"/>
      <c r="H589" s="210">
        <v>1.61</v>
      </c>
      <c r="I589" s="211"/>
      <c r="J589" s="207"/>
      <c r="K589" s="207"/>
      <c r="L589" s="212"/>
      <c r="M589" s="213"/>
      <c r="N589" s="214"/>
      <c r="O589" s="214"/>
      <c r="P589" s="214"/>
      <c r="Q589" s="214"/>
      <c r="R589" s="214"/>
      <c r="S589" s="214"/>
      <c r="T589" s="215"/>
      <c r="AT589" s="216" t="s">
        <v>156</v>
      </c>
      <c r="AU589" s="216" t="s">
        <v>80</v>
      </c>
      <c r="AV589" s="13" t="s">
        <v>80</v>
      </c>
      <c r="AW589" s="13" t="s">
        <v>32</v>
      </c>
      <c r="AX589" s="13" t="s">
        <v>71</v>
      </c>
      <c r="AY589" s="216" t="s">
        <v>144</v>
      </c>
    </row>
    <row r="590" spans="1:65" s="15" customFormat="1" ht="10.199999999999999">
      <c r="B590" s="227"/>
      <c r="C590" s="228"/>
      <c r="D590" s="201" t="s">
        <v>156</v>
      </c>
      <c r="E590" s="229" t="s">
        <v>19</v>
      </c>
      <c r="F590" s="230" t="s">
        <v>191</v>
      </c>
      <c r="G590" s="228"/>
      <c r="H590" s="231">
        <v>2.52</v>
      </c>
      <c r="I590" s="232"/>
      <c r="J590" s="228"/>
      <c r="K590" s="228"/>
      <c r="L590" s="233"/>
      <c r="M590" s="234"/>
      <c r="N590" s="235"/>
      <c r="O590" s="235"/>
      <c r="P590" s="235"/>
      <c r="Q590" s="235"/>
      <c r="R590" s="235"/>
      <c r="S590" s="235"/>
      <c r="T590" s="236"/>
      <c r="AT590" s="237" t="s">
        <v>156</v>
      </c>
      <c r="AU590" s="237" t="s">
        <v>80</v>
      </c>
      <c r="AV590" s="15" t="s">
        <v>150</v>
      </c>
      <c r="AW590" s="15" t="s">
        <v>32</v>
      </c>
      <c r="AX590" s="15" t="s">
        <v>26</v>
      </c>
      <c r="AY590" s="237" t="s">
        <v>144</v>
      </c>
    </row>
    <row r="591" spans="1:65" s="2" customFormat="1" ht="16.5" customHeight="1">
      <c r="A591" s="36"/>
      <c r="B591" s="37"/>
      <c r="C591" s="189" t="s">
        <v>693</v>
      </c>
      <c r="D591" s="189" t="s">
        <v>146</v>
      </c>
      <c r="E591" s="190" t="s">
        <v>694</v>
      </c>
      <c r="F591" s="191" t="s">
        <v>695</v>
      </c>
      <c r="G591" s="192" t="s">
        <v>234</v>
      </c>
      <c r="H591" s="193">
        <v>0.3</v>
      </c>
      <c r="I591" s="194"/>
      <c r="J591" s="193">
        <f>ROUND(I591*H591,2)</f>
        <v>0</v>
      </c>
      <c r="K591" s="191" t="s">
        <v>160</v>
      </c>
      <c r="L591" s="41"/>
      <c r="M591" s="195" t="s">
        <v>19</v>
      </c>
      <c r="N591" s="196" t="s">
        <v>42</v>
      </c>
      <c r="O591" s="66"/>
      <c r="P591" s="197">
        <f>O591*H591</f>
        <v>0</v>
      </c>
      <c r="Q591" s="197">
        <v>1.04887</v>
      </c>
      <c r="R591" s="197">
        <f>Q591*H591</f>
        <v>0.31466099999999997</v>
      </c>
      <c r="S591" s="197">
        <v>0</v>
      </c>
      <c r="T591" s="198">
        <f>S591*H591</f>
        <v>0</v>
      </c>
      <c r="U591" s="36"/>
      <c r="V591" s="36"/>
      <c r="W591" s="36"/>
      <c r="X591" s="36"/>
      <c r="Y591" s="36"/>
      <c r="Z591" s="36"/>
      <c r="AA591" s="36"/>
      <c r="AB591" s="36"/>
      <c r="AC591" s="36"/>
      <c r="AD591" s="36"/>
      <c r="AE591" s="36"/>
      <c r="AR591" s="199" t="s">
        <v>150</v>
      </c>
      <c r="AT591" s="199" t="s">
        <v>146</v>
      </c>
      <c r="AU591" s="199" t="s">
        <v>80</v>
      </c>
      <c r="AY591" s="19" t="s">
        <v>144</v>
      </c>
      <c r="BE591" s="200">
        <f>IF(N591="základní",J591,0)</f>
        <v>0</v>
      </c>
      <c r="BF591" s="200">
        <f>IF(N591="snížená",J591,0)</f>
        <v>0</v>
      </c>
      <c r="BG591" s="200">
        <f>IF(N591="zákl. přenesená",J591,0)</f>
        <v>0</v>
      </c>
      <c r="BH591" s="200">
        <f>IF(N591="sníž. přenesená",J591,0)</f>
        <v>0</v>
      </c>
      <c r="BI591" s="200">
        <f>IF(N591="nulová",J591,0)</f>
        <v>0</v>
      </c>
      <c r="BJ591" s="19" t="s">
        <v>26</v>
      </c>
      <c r="BK591" s="200">
        <f>ROUND(I591*H591,2)</f>
        <v>0</v>
      </c>
      <c r="BL591" s="19" t="s">
        <v>150</v>
      </c>
      <c r="BM591" s="199" t="s">
        <v>696</v>
      </c>
    </row>
    <row r="592" spans="1:65" s="2" customFormat="1" ht="19.2">
      <c r="A592" s="36"/>
      <c r="B592" s="37"/>
      <c r="C592" s="38"/>
      <c r="D592" s="201" t="s">
        <v>152</v>
      </c>
      <c r="E592" s="38"/>
      <c r="F592" s="202" t="s">
        <v>697</v>
      </c>
      <c r="G592" s="38"/>
      <c r="H592" s="38"/>
      <c r="I592" s="110"/>
      <c r="J592" s="38"/>
      <c r="K592" s="38"/>
      <c r="L592" s="41"/>
      <c r="M592" s="203"/>
      <c r="N592" s="204"/>
      <c r="O592" s="66"/>
      <c r="P592" s="66"/>
      <c r="Q592" s="66"/>
      <c r="R592" s="66"/>
      <c r="S592" s="66"/>
      <c r="T592" s="67"/>
      <c r="U592" s="36"/>
      <c r="V592" s="36"/>
      <c r="W592" s="36"/>
      <c r="X592" s="36"/>
      <c r="Y592" s="36"/>
      <c r="Z592" s="36"/>
      <c r="AA592" s="36"/>
      <c r="AB592" s="36"/>
      <c r="AC592" s="36"/>
      <c r="AD592" s="36"/>
      <c r="AE592" s="36"/>
      <c r="AT592" s="19" t="s">
        <v>152</v>
      </c>
      <c r="AU592" s="19" t="s">
        <v>80</v>
      </c>
    </row>
    <row r="593" spans="1:65" s="13" customFormat="1" ht="10.199999999999999">
      <c r="B593" s="206"/>
      <c r="C593" s="207"/>
      <c r="D593" s="201" t="s">
        <v>156</v>
      </c>
      <c r="E593" s="208" t="s">
        <v>19</v>
      </c>
      <c r="F593" s="209" t="s">
        <v>698</v>
      </c>
      <c r="G593" s="207"/>
      <c r="H593" s="210">
        <v>0.3</v>
      </c>
      <c r="I593" s="211"/>
      <c r="J593" s="207"/>
      <c r="K593" s="207"/>
      <c r="L593" s="212"/>
      <c r="M593" s="213"/>
      <c r="N593" s="214"/>
      <c r="O593" s="214"/>
      <c r="P593" s="214"/>
      <c r="Q593" s="214"/>
      <c r="R593" s="214"/>
      <c r="S593" s="214"/>
      <c r="T593" s="215"/>
      <c r="AT593" s="216" t="s">
        <v>156</v>
      </c>
      <c r="AU593" s="216" t="s">
        <v>80</v>
      </c>
      <c r="AV593" s="13" t="s">
        <v>80</v>
      </c>
      <c r="AW593" s="13" t="s">
        <v>32</v>
      </c>
      <c r="AX593" s="13" t="s">
        <v>26</v>
      </c>
      <c r="AY593" s="216" t="s">
        <v>144</v>
      </c>
    </row>
    <row r="594" spans="1:65" s="2" customFormat="1" ht="16.5" customHeight="1">
      <c r="A594" s="36"/>
      <c r="B594" s="37"/>
      <c r="C594" s="189" t="s">
        <v>699</v>
      </c>
      <c r="D594" s="189" t="s">
        <v>146</v>
      </c>
      <c r="E594" s="190" t="s">
        <v>700</v>
      </c>
      <c r="F594" s="191" t="s">
        <v>701</v>
      </c>
      <c r="G594" s="192" t="s">
        <v>149</v>
      </c>
      <c r="H594" s="193">
        <v>4.51</v>
      </c>
      <c r="I594" s="194"/>
      <c r="J594" s="193">
        <f>ROUND(I594*H594,2)</f>
        <v>0</v>
      </c>
      <c r="K594" s="191" t="s">
        <v>160</v>
      </c>
      <c r="L594" s="41"/>
      <c r="M594" s="195" t="s">
        <v>19</v>
      </c>
      <c r="N594" s="196" t="s">
        <v>42</v>
      </c>
      <c r="O594" s="66"/>
      <c r="P594" s="197">
        <f>O594*H594</f>
        <v>0</v>
      </c>
      <c r="Q594" s="197">
        <v>1.282E-2</v>
      </c>
      <c r="R594" s="197">
        <f>Q594*H594</f>
        <v>5.7818199999999993E-2</v>
      </c>
      <c r="S594" s="197">
        <v>0</v>
      </c>
      <c r="T594" s="198">
        <f>S594*H594</f>
        <v>0</v>
      </c>
      <c r="U594" s="36"/>
      <c r="V594" s="36"/>
      <c r="W594" s="36"/>
      <c r="X594" s="36"/>
      <c r="Y594" s="36"/>
      <c r="Z594" s="36"/>
      <c r="AA594" s="36"/>
      <c r="AB594" s="36"/>
      <c r="AC594" s="36"/>
      <c r="AD594" s="36"/>
      <c r="AE594" s="36"/>
      <c r="AR594" s="199" t="s">
        <v>150</v>
      </c>
      <c r="AT594" s="199" t="s">
        <v>146</v>
      </c>
      <c r="AU594" s="199" t="s">
        <v>80</v>
      </c>
      <c r="AY594" s="19" t="s">
        <v>144</v>
      </c>
      <c r="BE594" s="200">
        <f>IF(N594="základní",J594,0)</f>
        <v>0</v>
      </c>
      <c r="BF594" s="200">
        <f>IF(N594="snížená",J594,0)</f>
        <v>0</v>
      </c>
      <c r="BG594" s="200">
        <f>IF(N594="zákl. přenesená",J594,0)</f>
        <v>0</v>
      </c>
      <c r="BH594" s="200">
        <f>IF(N594="sníž. přenesená",J594,0)</f>
        <v>0</v>
      </c>
      <c r="BI594" s="200">
        <f>IF(N594="nulová",J594,0)</f>
        <v>0</v>
      </c>
      <c r="BJ594" s="19" t="s">
        <v>26</v>
      </c>
      <c r="BK594" s="200">
        <f>ROUND(I594*H594,2)</f>
        <v>0</v>
      </c>
      <c r="BL594" s="19" t="s">
        <v>150</v>
      </c>
      <c r="BM594" s="199" t="s">
        <v>702</v>
      </c>
    </row>
    <row r="595" spans="1:65" s="2" customFormat="1" ht="10.199999999999999">
      <c r="A595" s="36"/>
      <c r="B595" s="37"/>
      <c r="C595" s="38"/>
      <c r="D595" s="201" t="s">
        <v>152</v>
      </c>
      <c r="E595" s="38"/>
      <c r="F595" s="202" t="s">
        <v>703</v>
      </c>
      <c r="G595" s="38"/>
      <c r="H595" s="38"/>
      <c r="I595" s="110"/>
      <c r="J595" s="38"/>
      <c r="K595" s="38"/>
      <c r="L595" s="41"/>
      <c r="M595" s="203"/>
      <c r="N595" s="204"/>
      <c r="O595" s="66"/>
      <c r="P595" s="66"/>
      <c r="Q595" s="66"/>
      <c r="R595" s="66"/>
      <c r="S595" s="66"/>
      <c r="T595" s="67"/>
      <c r="U595" s="36"/>
      <c r="V595" s="36"/>
      <c r="W595" s="36"/>
      <c r="X595" s="36"/>
      <c r="Y595" s="36"/>
      <c r="Z595" s="36"/>
      <c r="AA595" s="36"/>
      <c r="AB595" s="36"/>
      <c r="AC595" s="36"/>
      <c r="AD595" s="36"/>
      <c r="AE595" s="36"/>
      <c r="AT595" s="19" t="s">
        <v>152</v>
      </c>
      <c r="AU595" s="19" t="s">
        <v>80</v>
      </c>
    </row>
    <row r="596" spans="1:65" s="13" customFormat="1" ht="10.199999999999999">
      <c r="B596" s="206"/>
      <c r="C596" s="207"/>
      <c r="D596" s="201" t="s">
        <v>156</v>
      </c>
      <c r="E596" s="208" t="s">
        <v>19</v>
      </c>
      <c r="F596" s="209" t="s">
        <v>704</v>
      </c>
      <c r="G596" s="207"/>
      <c r="H596" s="210">
        <v>2.5299999999999998</v>
      </c>
      <c r="I596" s="211"/>
      <c r="J596" s="207"/>
      <c r="K596" s="207"/>
      <c r="L596" s="212"/>
      <c r="M596" s="213"/>
      <c r="N596" s="214"/>
      <c r="O596" s="214"/>
      <c r="P596" s="214"/>
      <c r="Q596" s="214"/>
      <c r="R596" s="214"/>
      <c r="S596" s="214"/>
      <c r="T596" s="215"/>
      <c r="AT596" s="216" t="s">
        <v>156</v>
      </c>
      <c r="AU596" s="216" t="s">
        <v>80</v>
      </c>
      <c r="AV596" s="13" t="s">
        <v>80</v>
      </c>
      <c r="AW596" s="13" t="s">
        <v>32</v>
      </c>
      <c r="AX596" s="13" t="s">
        <v>71</v>
      </c>
      <c r="AY596" s="216" t="s">
        <v>144</v>
      </c>
    </row>
    <row r="597" spans="1:65" s="13" customFormat="1" ht="10.199999999999999">
      <c r="B597" s="206"/>
      <c r="C597" s="207"/>
      <c r="D597" s="201" t="s">
        <v>156</v>
      </c>
      <c r="E597" s="208" t="s">
        <v>19</v>
      </c>
      <c r="F597" s="209" t="s">
        <v>705</v>
      </c>
      <c r="G597" s="207"/>
      <c r="H597" s="210">
        <v>1.98</v>
      </c>
      <c r="I597" s="211"/>
      <c r="J597" s="207"/>
      <c r="K597" s="207"/>
      <c r="L597" s="212"/>
      <c r="M597" s="213"/>
      <c r="N597" s="214"/>
      <c r="O597" s="214"/>
      <c r="P597" s="214"/>
      <c r="Q597" s="214"/>
      <c r="R597" s="214"/>
      <c r="S597" s="214"/>
      <c r="T597" s="215"/>
      <c r="AT597" s="216" t="s">
        <v>156</v>
      </c>
      <c r="AU597" s="216" t="s">
        <v>80</v>
      </c>
      <c r="AV597" s="13" t="s">
        <v>80</v>
      </c>
      <c r="AW597" s="13" t="s">
        <v>32</v>
      </c>
      <c r="AX597" s="13" t="s">
        <v>71</v>
      </c>
      <c r="AY597" s="216" t="s">
        <v>144</v>
      </c>
    </row>
    <row r="598" spans="1:65" s="15" customFormat="1" ht="10.199999999999999">
      <c r="B598" s="227"/>
      <c r="C598" s="228"/>
      <c r="D598" s="201" t="s">
        <v>156</v>
      </c>
      <c r="E598" s="229" t="s">
        <v>19</v>
      </c>
      <c r="F598" s="230" t="s">
        <v>191</v>
      </c>
      <c r="G598" s="228"/>
      <c r="H598" s="231">
        <v>4.51</v>
      </c>
      <c r="I598" s="232"/>
      <c r="J598" s="228"/>
      <c r="K598" s="228"/>
      <c r="L598" s="233"/>
      <c r="M598" s="234"/>
      <c r="N598" s="235"/>
      <c r="O598" s="235"/>
      <c r="P598" s="235"/>
      <c r="Q598" s="235"/>
      <c r="R598" s="235"/>
      <c r="S598" s="235"/>
      <c r="T598" s="236"/>
      <c r="AT598" s="237" t="s">
        <v>156</v>
      </c>
      <c r="AU598" s="237" t="s">
        <v>80</v>
      </c>
      <c r="AV598" s="15" t="s">
        <v>150</v>
      </c>
      <c r="AW598" s="15" t="s">
        <v>32</v>
      </c>
      <c r="AX598" s="15" t="s">
        <v>26</v>
      </c>
      <c r="AY598" s="237" t="s">
        <v>144</v>
      </c>
    </row>
    <row r="599" spans="1:65" s="2" customFormat="1" ht="16.5" customHeight="1">
      <c r="A599" s="36"/>
      <c r="B599" s="37"/>
      <c r="C599" s="189" t="s">
        <v>706</v>
      </c>
      <c r="D599" s="189" t="s">
        <v>146</v>
      </c>
      <c r="E599" s="190" t="s">
        <v>707</v>
      </c>
      <c r="F599" s="191" t="s">
        <v>708</v>
      </c>
      <c r="G599" s="192" t="s">
        <v>149</v>
      </c>
      <c r="H599" s="193">
        <v>4.51</v>
      </c>
      <c r="I599" s="194"/>
      <c r="J599" s="193">
        <f>ROUND(I599*H599,2)</f>
        <v>0</v>
      </c>
      <c r="K599" s="191" t="s">
        <v>160</v>
      </c>
      <c r="L599" s="41"/>
      <c r="M599" s="195" t="s">
        <v>19</v>
      </c>
      <c r="N599" s="196" t="s">
        <v>42</v>
      </c>
      <c r="O599" s="66"/>
      <c r="P599" s="197">
        <f>O599*H599</f>
        <v>0</v>
      </c>
      <c r="Q599" s="197">
        <v>0</v>
      </c>
      <c r="R599" s="197">
        <f>Q599*H599</f>
        <v>0</v>
      </c>
      <c r="S599" s="197">
        <v>0</v>
      </c>
      <c r="T599" s="198">
        <f>S599*H599</f>
        <v>0</v>
      </c>
      <c r="U599" s="36"/>
      <c r="V599" s="36"/>
      <c r="W599" s="36"/>
      <c r="X599" s="36"/>
      <c r="Y599" s="36"/>
      <c r="Z599" s="36"/>
      <c r="AA599" s="36"/>
      <c r="AB599" s="36"/>
      <c r="AC599" s="36"/>
      <c r="AD599" s="36"/>
      <c r="AE599" s="36"/>
      <c r="AR599" s="199" t="s">
        <v>150</v>
      </c>
      <c r="AT599" s="199" t="s">
        <v>146</v>
      </c>
      <c r="AU599" s="199" t="s">
        <v>80</v>
      </c>
      <c r="AY599" s="19" t="s">
        <v>144</v>
      </c>
      <c r="BE599" s="200">
        <f>IF(N599="základní",J599,0)</f>
        <v>0</v>
      </c>
      <c r="BF599" s="200">
        <f>IF(N599="snížená",J599,0)</f>
        <v>0</v>
      </c>
      <c r="BG599" s="200">
        <f>IF(N599="zákl. přenesená",J599,0)</f>
        <v>0</v>
      </c>
      <c r="BH599" s="200">
        <f>IF(N599="sníž. přenesená",J599,0)</f>
        <v>0</v>
      </c>
      <c r="BI599" s="200">
        <f>IF(N599="nulová",J599,0)</f>
        <v>0</v>
      </c>
      <c r="BJ599" s="19" t="s">
        <v>26</v>
      </c>
      <c r="BK599" s="200">
        <f>ROUND(I599*H599,2)</f>
        <v>0</v>
      </c>
      <c r="BL599" s="19" t="s">
        <v>150</v>
      </c>
      <c r="BM599" s="199" t="s">
        <v>709</v>
      </c>
    </row>
    <row r="600" spans="1:65" s="2" customFormat="1" ht="10.199999999999999">
      <c r="A600" s="36"/>
      <c r="B600" s="37"/>
      <c r="C600" s="38"/>
      <c r="D600" s="201" t="s">
        <v>152</v>
      </c>
      <c r="E600" s="38"/>
      <c r="F600" s="202" t="s">
        <v>710</v>
      </c>
      <c r="G600" s="38"/>
      <c r="H600" s="38"/>
      <c r="I600" s="110"/>
      <c r="J600" s="38"/>
      <c r="K600" s="38"/>
      <c r="L600" s="41"/>
      <c r="M600" s="203"/>
      <c r="N600" s="204"/>
      <c r="O600" s="66"/>
      <c r="P600" s="66"/>
      <c r="Q600" s="66"/>
      <c r="R600" s="66"/>
      <c r="S600" s="66"/>
      <c r="T600" s="67"/>
      <c r="U600" s="36"/>
      <c r="V600" s="36"/>
      <c r="W600" s="36"/>
      <c r="X600" s="36"/>
      <c r="Y600" s="36"/>
      <c r="Z600" s="36"/>
      <c r="AA600" s="36"/>
      <c r="AB600" s="36"/>
      <c r="AC600" s="36"/>
      <c r="AD600" s="36"/>
      <c r="AE600" s="36"/>
      <c r="AT600" s="19" t="s">
        <v>152</v>
      </c>
      <c r="AU600" s="19" t="s">
        <v>80</v>
      </c>
    </row>
    <row r="601" spans="1:65" s="13" customFormat="1" ht="10.199999999999999">
      <c r="B601" s="206"/>
      <c r="C601" s="207"/>
      <c r="D601" s="201" t="s">
        <v>156</v>
      </c>
      <c r="E601" s="208" t="s">
        <v>19</v>
      </c>
      <c r="F601" s="209" t="s">
        <v>711</v>
      </c>
      <c r="G601" s="207"/>
      <c r="H601" s="210">
        <v>4.51</v>
      </c>
      <c r="I601" s="211"/>
      <c r="J601" s="207"/>
      <c r="K601" s="207"/>
      <c r="L601" s="212"/>
      <c r="M601" s="213"/>
      <c r="N601" s="214"/>
      <c r="O601" s="214"/>
      <c r="P601" s="214"/>
      <c r="Q601" s="214"/>
      <c r="R601" s="214"/>
      <c r="S601" s="214"/>
      <c r="T601" s="215"/>
      <c r="AT601" s="216" t="s">
        <v>156</v>
      </c>
      <c r="AU601" s="216" t="s">
        <v>80</v>
      </c>
      <c r="AV601" s="13" t="s">
        <v>80</v>
      </c>
      <c r="AW601" s="13" t="s">
        <v>32</v>
      </c>
      <c r="AX601" s="13" t="s">
        <v>26</v>
      </c>
      <c r="AY601" s="216" t="s">
        <v>144</v>
      </c>
    </row>
    <row r="602" spans="1:65" s="2" customFormat="1" ht="16.5" customHeight="1">
      <c r="A602" s="36"/>
      <c r="B602" s="37"/>
      <c r="C602" s="189" t="s">
        <v>712</v>
      </c>
      <c r="D602" s="189" t="s">
        <v>146</v>
      </c>
      <c r="E602" s="190" t="s">
        <v>713</v>
      </c>
      <c r="F602" s="191" t="s">
        <v>714</v>
      </c>
      <c r="G602" s="192" t="s">
        <v>149</v>
      </c>
      <c r="H602" s="193">
        <v>8.0299999999999994</v>
      </c>
      <c r="I602" s="194"/>
      <c r="J602" s="193">
        <f>ROUND(I602*H602,2)</f>
        <v>0</v>
      </c>
      <c r="K602" s="191" t="s">
        <v>160</v>
      </c>
      <c r="L602" s="41"/>
      <c r="M602" s="195" t="s">
        <v>19</v>
      </c>
      <c r="N602" s="196" t="s">
        <v>42</v>
      </c>
      <c r="O602" s="66"/>
      <c r="P602" s="197">
        <f>O602*H602</f>
        <v>0</v>
      </c>
      <c r="Q602" s="197">
        <v>1.2880000000000001E-2</v>
      </c>
      <c r="R602" s="197">
        <f>Q602*H602</f>
        <v>0.1034264</v>
      </c>
      <c r="S602" s="197">
        <v>0</v>
      </c>
      <c r="T602" s="198">
        <f>S602*H602</f>
        <v>0</v>
      </c>
      <c r="U602" s="36"/>
      <c r="V602" s="36"/>
      <c r="W602" s="36"/>
      <c r="X602" s="36"/>
      <c r="Y602" s="36"/>
      <c r="Z602" s="36"/>
      <c r="AA602" s="36"/>
      <c r="AB602" s="36"/>
      <c r="AC602" s="36"/>
      <c r="AD602" s="36"/>
      <c r="AE602" s="36"/>
      <c r="AR602" s="199" t="s">
        <v>150</v>
      </c>
      <c r="AT602" s="199" t="s">
        <v>146</v>
      </c>
      <c r="AU602" s="199" t="s">
        <v>80</v>
      </c>
      <c r="AY602" s="19" t="s">
        <v>144</v>
      </c>
      <c r="BE602" s="200">
        <f>IF(N602="základní",J602,0)</f>
        <v>0</v>
      </c>
      <c r="BF602" s="200">
        <f>IF(N602="snížená",J602,0)</f>
        <v>0</v>
      </c>
      <c r="BG602" s="200">
        <f>IF(N602="zákl. přenesená",J602,0)</f>
        <v>0</v>
      </c>
      <c r="BH602" s="200">
        <f>IF(N602="sníž. přenesená",J602,0)</f>
        <v>0</v>
      </c>
      <c r="BI602" s="200">
        <f>IF(N602="nulová",J602,0)</f>
        <v>0</v>
      </c>
      <c r="BJ602" s="19" t="s">
        <v>26</v>
      </c>
      <c r="BK602" s="200">
        <f>ROUND(I602*H602,2)</f>
        <v>0</v>
      </c>
      <c r="BL602" s="19" t="s">
        <v>150</v>
      </c>
      <c r="BM602" s="199" t="s">
        <v>715</v>
      </c>
    </row>
    <row r="603" spans="1:65" s="2" customFormat="1" ht="10.199999999999999">
      <c r="A603" s="36"/>
      <c r="B603" s="37"/>
      <c r="C603" s="38"/>
      <c r="D603" s="201" t="s">
        <v>152</v>
      </c>
      <c r="E603" s="38"/>
      <c r="F603" s="202" t="s">
        <v>716</v>
      </c>
      <c r="G603" s="38"/>
      <c r="H603" s="38"/>
      <c r="I603" s="110"/>
      <c r="J603" s="38"/>
      <c r="K603" s="38"/>
      <c r="L603" s="41"/>
      <c r="M603" s="203"/>
      <c r="N603" s="204"/>
      <c r="O603" s="66"/>
      <c r="P603" s="66"/>
      <c r="Q603" s="66"/>
      <c r="R603" s="66"/>
      <c r="S603" s="66"/>
      <c r="T603" s="67"/>
      <c r="U603" s="36"/>
      <c r="V603" s="36"/>
      <c r="W603" s="36"/>
      <c r="X603" s="36"/>
      <c r="Y603" s="36"/>
      <c r="Z603" s="36"/>
      <c r="AA603" s="36"/>
      <c r="AB603" s="36"/>
      <c r="AC603" s="36"/>
      <c r="AD603" s="36"/>
      <c r="AE603" s="36"/>
      <c r="AT603" s="19" t="s">
        <v>152</v>
      </c>
      <c r="AU603" s="19" t="s">
        <v>80</v>
      </c>
    </row>
    <row r="604" spans="1:65" s="13" customFormat="1" ht="10.199999999999999">
      <c r="B604" s="206"/>
      <c r="C604" s="207"/>
      <c r="D604" s="201" t="s">
        <v>156</v>
      </c>
      <c r="E604" s="208" t="s">
        <v>19</v>
      </c>
      <c r="F604" s="209" t="s">
        <v>717</v>
      </c>
      <c r="G604" s="207"/>
      <c r="H604" s="210">
        <v>8.0299999999999994</v>
      </c>
      <c r="I604" s="211"/>
      <c r="J604" s="207"/>
      <c r="K604" s="207"/>
      <c r="L604" s="212"/>
      <c r="M604" s="213"/>
      <c r="N604" s="214"/>
      <c r="O604" s="214"/>
      <c r="P604" s="214"/>
      <c r="Q604" s="214"/>
      <c r="R604" s="214"/>
      <c r="S604" s="214"/>
      <c r="T604" s="215"/>
      <c r="AT604" s="216" t="s">
        <v>156</v>
      </c>
      <c r="AU604" s="216" t="s">
        <v>80</v>
      </c>
      <c r="AV604" s="13" t="s">
        <v>80</v>
      </c>
      <c r="AW604" s="13" t="s">
        <v>32</v>
      </c>
      <c r="AX604" s="13" t="s">
        <v>26</v>
      </c>
      <c r="AY604" s="216" t="s">
        <v>144</v>
      </c>
    </row>
    <row r="605" spans="1:65" s="2" customFormat="1" ht="16.5" customHeight="1">
      <c r="A605" s="36"/>
      <c r="B605" s="37"/>
      <c r="C605" s="189" t="s">
        <v>718</v>
      </c>
      <c r="D605" s="189" t="s">
        <v>146</v>
      </c>
      <c r="E605" s="190" t="s">
        <v>719</v>
      </c>
      <c r="F605" s="191" t="s">
        <v>720</v>
      </c>
      <c r="G605" s="192" t="s">
        <v>149</v>
      </c>
      <c r="H605" s="193">
        <v>8.0299999999999994</v>
      </c>
      <c r="I605" s="194"/>
      <c r="J605" s="193">
        <f>ROUND(I605*H605,2)</f>
        <v>0</v>
      </c>
      <c r="K605" s="191" t="s">
        <v>160</v>
      </c>
      <c r="L605" s="41"/>
      <c r="M605" s="195" t="s">
        <v>19</v>
      </c>
      <c r="N605" s="196" t="s">
        <v>42</v>
      </c>
      <c r="O605" s="66"/>
      <c r="P605" s="197">
        <f>O605*H605</f>
        <v>0</v>
      </c>
      <c r="Q605" s="197">
        <v>0</v>
      </c>
      <c r="R605" s="197">
        <f>Q605*H605</f>
        <v>0</v>
      </c>
      <c r="S605" s="197">
        <v>0</v>
      </c>
      <c r="T605" s="198">
        <f>S605*H605</f>
        <v>0</v>
      </c>
      <c r="U605" s="36"/>
      <c r="V605" s="36"/>
      <c r="W605" s="36"/>
      <c r="X605" s="36"/>
      <c r="Y605" s="36"/>
      <c r="Z605" s="36"/>
      <c r="AA605" s="36"/>
      <c r="AB605" s="36"/>
      <c r="AC605" s="36"/>
      <c r="AD605" s="36"/>
      <c r="AE605" s="36"/>
      <c r="AR605" s="199" t="s">
        <v>150</v>
      </c>
      <c r="AT605" s="199" t="s">
        <v>146</v>
      </c>
      <c r="AU605" s="199" t="s">
        <v>80</v>
      </c>
      <c r="AY605" s="19" t="s">
        <v>144</v>
      </c>
      <c r="BE605" s="200">
        <f>IF(N605="základní",J605,0)</f>
        <v>0</v>
      </c>
      <c r="BF605" s="200">
        <f>IF(N605="snížená",J605,0)</f>
        <v>0</v>
      </c>
      <c r="BG605" s="200">
        <f>IF(N605="zákl. přenesená",J605,0)</f>
        <v>0</v>
      </c>
      <c r="BH605" s="200">
        <f>IF(N605="sníž. přenesená",J605,0)</f>
        <v>0</v>
      </c>
      <c r="BI605" s="200">
        <f>IF(N605="nulová",J605,0)</f>
        <v>0</v>
      </c>
      <c r="BJ605" s="19" t="s">
        <v>26</v>
      </c>
      <c r="BK605" s="200">
        <f>ROUND(I605*H605,2)</f>
        <v>0</v>
      </c>
      <c r="BL605" s="19" t="s">
        <v>150</v>
      </c>
      <c r="BM605" s="199" t="s">
        <v>721</v>
      </c>
    </row>
    <row r="606" spans="1:65" s="2" customFormat="1" ht="10.199999999999999">
      <c r="A606" s="36"/>
      <c r="B606" s="37"/>
      <c r="C606" s="38"/>
      <c r="D606" s="201" t="s">
        <v>152</v>
      </c>
      <c r="E606" s="38"/>
      <c r="F606" s="202" t="s">
        <v>722</v>
      </c>
      <c r="G606" s="38"/>
      <c r="H606" s="38"/>
      <c r="I606" s="110"/>
      <c r="J606" s="38"/>
      <c r="K606" s="38"/>
      <c r="L606" s="41"/>
      <c r="M606" s="203"/>
      <c r="N606" s="204"/>
      <c r="O606" s="66"/>
      <c r="P606" s="66"/>
      <c r="Q606" s="66"/>
      <c r="R606" s="66"/>
      <c r="S606" s="66"/>
      <c r="T606" s="67"/>
      <c r="U606" s="36"/>
      <c r="V606" s="36"/>
      <c r="W606" s="36"/>
      <c r="X606" s="36"/>
      <c r="Y606" s="36"/>
      <c r="Z606" s="36"/>
      <c r="AA606" s="36"/>
      <c r="AB606" s="36"/>
      <c r="AC606" s="36"/>
      <c r="AD606" s="36"/>
      <c r="AE606" s="36"/>
      <c r="AT606" s="19" t="s">
        <v>152</v>
      </c>
      <c r="AU606" s="19" t="s">
        <v>80</v>
      </c>
    </row>
    <row r="607" spans="1:65" s="13" customFormat="1" ht="10.199999999999999">
      <c r="B607" s="206"/>
      <c r="C607" s="207"/>
      <c r="D607" s="201" t="s">
        <v>156</v>
      </c>
      <c r="E607" s="208" t="s">
        <v>19</v>
      </c>
      <c r="F607" s="209" t="s">
        <v>723</v>
      </c>
      <c r="G607" s="207"/>
      <c r="H607" s="210">
        <v>8.0299999999999994</v>
      </c>
      <c r="I607" s="211"/>
      <c r="J607" s="207"/>
      <c r="K607" s="207"/>
      <c r="L607" s="212"/>
      <c r="M607" s="213"/>
      <c r="N607" s="214"/>
      <c r="O607" s="214"/>
      <c r="P607" s="214"/>
      <c r="Q607" s="214"/>
      <c r="R607" s="214"/>
      <c r="S607" s="214"/>
      <c r="T607" s="215"/>
      <c r="AT607" s="216" t="s">
        <v>156</v>
      </c>
      <c r="AU607" s="216" t="s">
        <v>80</v>
      </c>
      <c r="AV607" s="13" t="s">
        <v>80</v>
      </c>
      <c r="AW607" s="13" t="s">
        <v>32</v>
      </c>
      <c r="AX607" s="13" t="s">
        <v>26</v>
      </c>
      <c r="AY607" s="216" t="s">
        <v>144</v>
      </c>
    </row>
    <row r="608" spans="1:65" s="2" customFormat="1" ht="16.5" customHeight="1">
      <c r="A608" s="36"/>
      <c r="B608" s="37"/>
      <c r="C608" s="189" t="s">
        <v>724</v>
      </c>
      <c r="D608" s="189" t="s">
        <v>146</v>
      </c>
      <c r="E608" s="190" t="s">
        <v>725</v>
      </c>
      <c r="F608" s="191" t="s">
        <v>726</v>
      </c>
      <c r="G608" s="192" t="s">
        <v>429</v>
      </c>
      <c r="H608" s="193">
        <v>31.8</v>
      </c>
      <c r="I608" s="194"/>
      <c r="J608" s="193">
        <f>ROUND(I608*H608,2)</f>
        <v>0</v>
      </c>
      <c r="K608" s="191" t="s">
        <v>160</v>
      </c>
      <c r="L608" s="41"/>
      <c r="M608" s="195" t="s">
        <v>19</v>
      </c>
      <c r="N608" s="196" t="s">
        <v>42</v>
      </c>
      <c r="O608" s="66"/>
      <c r="P608" s="197">
        <f>O608*H608</f>
        <v>0</v>
      </c>
      <c r="Q608" s="197">
        <v>0.11046</v>
      </c>
      <c r="R608" s="197">
        <f>Q608*H608</f>
        <v>3.5126280000000003</v>
      </c>
      <c r="S608" s="197">
        <v>0</v>
      </c>
      <c r="T608" s="198">
        <f>S608*H608</f>
        <v>0</v>
      </c>
      <c r="U608" s="36"/>
      <c r="V608" s="36"/>
      <c r="W608" s="36"/>
      <c r="X608" s="36"/>
      <c r="Y608" s="36"/>
      <c r="Z608" s="36"/>
      <c r="AA608" s="36"/>
      <c r="AB608" s="36"/>
      <c r="AC608" s="36"/>
      <c r="AD608" s="36"/>
      <c r="AE608" s="36"/>
      <c r="AR608" s="199" t="s">
        <v>150</v>
      </c>
      <c r="AT608" s="199" t="s">
        <v>146</v>
      </c>
      <c r="AU608" s="199" t="s">
        <v>80</v>
      </c>
      <c r="AY608" s="19" t="s">
        <v>144</v>
      </c>
      <c r="BE608" s="200">
        <f>IF(N608="základní",J608,0)</f>
        <v>0</v>
      </c>
      <c r="BF608" s="200">
        <f>IF(N608="snížená",J608,0)</f>
        <v>0</v>
      </c>
      <c r="BG608" s="200">
        <f>IF(N608="zákl. přenesená",J608,0)</f>
        <v>0</v>
      </c>
      <c r="BH608" s="200">
        <f>IF(N608="sníž. přenesená",J608,0)</f>
        <v>0</v>
      </c>
      <c r="BI608" s="200">
        <f>IF(N608="nulová",J608,0)</f>
        <v>0</v>
      </c>
      <c r="BJ608" s="19" t="s">
        <v>26</v>
      </c>
      <c r="BK608" s="200">
        <f>ROUND(I608*H608,2)</f>
        <v>0</v>
      </c>
      <c r="BL608" s="19" t="s">
        <v>150</v>
      </c>
      <c r="BM608" s="199" t="s">
        <v>727</v>
      </c>
    </row>
    <row r="609" spans="1:65" s="2" customFormat="1" ht="19.2">
      <c r="A609" s="36"/>
      <c r="B609" s="37"/>
      <c r="C609" s="38"/>
      <c r="D609" s="201" t="s">
        <v>152</v>
      </c>
      <c r="E609" s="38"/>
      <c r="F609" s="202" t="s">
        <v>728</v>
      </c>
      <c r="G609" s="38"/>
      <c r="H609" s="38"/>
      <c r="I609" s="110"/>
      <c r="J609" s="38"/>
      <c r="K609" s="38"/>
      <c r="L609" s="41"/>
      <c r="M609" s="203"/>
      <c r="N609" s="204"/>
      <c r="O609" s="66"/>
      <c r="P609" s="66"/>
      <c r="Q609" s="66"/>
      <c r="R609" s="66"/>
      <c r="S609" s="66"/>
      <c r="T609" s="67"/>
      <c r="U609" s="36"/>
      <c r="V609" s="36"/>
      <c r="W609" s="36"/>
      <c r="X609" s="36"/>
      <c r="Y609" s="36"/>
      <c r="Z609" s="36"/>
      <c r="AA609" s="36"/>
      <c r="AB609" s="36"/>
      <c r="AC609" s="36"/>
      <c r="AD609" s="36"/>
      <c r="AE609" s="36"/>
      <c r="AT609" s="19" t="s">
        <v>152</v>
      </c>
      <c r="AU609" s="19" t="s">
        <v>80</v>
      </c>
    </row>
    <row r="610" spans="1:65" s="13" customFormat="1" ht="10.199999999999999">
      <c r="B610" s="206"/>
      <c r="C610" s="207"/>
      <c r="D610" s="201" t="s">
        <v>156</v>
      </c>
      <c r="E610" s="208" t="s">
        <v>19</v>
      </c>
      <c r="F610" s="209" t="s">
        <v>729</v>
      </c>
      <c r="G610" s="207"/>
      <c r="H610" s="210">
        <v>5.5</v>
      </c>
      <c r="I610" s="211"/>
      <c r="J610" s="207"/>
      <c r="K610" s="207"/>
      <c r="L610" s="212"/>
      <c r="M610" s="213"/>
      <c r="N610" s="214"/>
      <c r="O610" s="214"/>
      <c r="P610" s="214"/>
      <c r="Q610" s="214"/>
      <c r="R610" s="214"/>
      <c r="S610" s="214"/>
      <c r="T610" s="215"/>
      <c r="AT610" s="216" t="s">
        <v>156</v>
      </c>
      <c r="AU610" s="216" t="s">
        <v>80</v>
      </c>
      <c r="AV610" s="13" t="s">
        <v>80</v>
      </c>
      <c r="AW610" s="13" t="s">
        <v>32</v>
      </c>
      <c r="AX610" s="13" t="s">
        <v>71</v>
      </c>
      <c r="AY610" s="216" t="s">
        <v>144</v>
      </c>
    </row>
    <row r="611" spans="1:65" s="13" customFormat="1" ht="10.199999999999999">
      <c r="B611" s="206"/>
      <c r="C611" s="207"/>
      <c r="D611" s="201" t="s">
        <v>156</v>
      </c>
      <c r="E611" s="208" t="s">
        <v>19</v>
      </c>
      <c r="F611" s="209" t="s">
        <v>730</v>
      </c>
      <c r="G611" s="207"/>
      <c r="H611" s="210">
        <v>6.6</v>
      </c>
      <c r="I611" s="211"/>
      <c r="J611" s="207"/>
      <c r="K611" s="207"/>
      <c r="L611" s="212"/>
      <c r="M611" s="213"/>
      <c r="N611" s="214"/>
      <c r="O611" s="214"/>
      <c r="P611" s="214"/>
      <c r="Q611" s="214"/>
      <c r="R611" s="214"/>
      <c r="S611" s="214"/>
      <c r="T611" s="215"/>
      <c r="AT611" s="216" t="s">
        <v>156</v>
      </c>
      <c r="AU611" s="216" t="s">
        <v>80</v>
      </c>
      <c r="AV611" s="13" t="s">
        <v>80</v>
      </c>
      <c r="AW611" s="13" t="s">
        <v>32</v>
      </c>
      <c r="AX611" s="13" t="s">
        <v>71</v>
      </c>
      <c r="AY611" s="216" t="s">
        <v>144</v>
      </c>
    </row>
    <row r="612" spans="1:65" s="13" customFormat="1" ht="10.199999999999999">
      <c r="B612" s="206"/>
      <c r="C612" s="207"/>
      <c r="D612" s="201" t="s">
        <v>156</v>
      </c>
      <c r="E612" s="208" t="s">
        <v>19</v>
      </c>
      <c r="F612" s="209" t="s">
        <v>731</v>
      </c>
      <c r="G612" s="207"/>
      <c r="H612" s="210">
        <v>19.7</v>
      </c>
      <c r="I612" s="211"/>
      <c r="J612" s="207"/>
      <c r="K612" s="207"/>
      <c r="L612" s="212"/>
      <c r="M612" s="213"/>
      <c r="N612" s="214"/>
      <c r="O612" s="214"/>
      <c r="P612" s="214"/>
      <c r="Q612" s="214"/>
      <c r="R612" s="214"/>
      <c r="S612" s="214"/>
      <c r="T612" s="215"/>
      <c r="AT612" s="216" t="s">
        <v>156</v>
      </c>
      <c r="AU612" s="216" t="s">
        <v>80</v>
      </c>
      <c r="AV612" s="13" t="s">
        <v>80</v>
      </c>
      <c r="AW612" s="13" t="s">
        <v>32</v>
      </c>
      <c r="AX612" s="13" t="s">
        <v>71</v>
      </c>
      <c r="AY612" s="216" t="s">
        <v>144</v>
      </c>
    </row>
    <row r="613" spans="1:65" s="15" customFormat="1" ht="10.199999999999999">
      <c r="B613" s="227"/>
      <c r="C613" s="228"/>
      <c r="D613" s="201" t="s">
        <v>156</v>
      </c>
      <c r="E613" s="229" t="s">
        <v>19</v>
      </c>
      <c r="F613" s="230" t="s">
        <v>191</v>
      </c>
      <c r="G613" s="228"/>
      <c r="H613" s="231">
        <v>31.8</v>
      </c>
      <c r="I613" s="232"/>
      <c r="J613" s="228"/>
      <c r="K613" s="228"/>
      <c r="L613" s="233"/>
      <c r="M613" s="234"/>
      <c r="N613" s="235"/>
      <c r="O613" s="235"/>
      <c r="P613" s="235"/>
      <c r="Q613" s="235"/>
      <c r="R613" s="235"/>
      <c r="S613" s="235"/>
      <c r="T613" s="236"/>
      <c r="AT613" s="237" t="s">
        <v>156</v>
      </c>
      <c r="AU613" s="237" t="s">
        <v>80</v>
      </c>
      <c r="AV613" s="15" t="s">
        <v>150</v>
      </c>
      <c r="AW613" s="15" t="s">
        <v>32</v>
      </c>
      <c r="AX613" s="15" t="s">
        <v>26</v>
      </c>
      <c r="AY613" s="237" t="s">
        <v>144</v>
      </c>
    </row>
    <row r="614" spans="1:65" s="2" customFormat="1" ht="16.5" customHeight="1">
      <c r="A614" s="36"/>
      <c r="B614" s="37"/>
      <c r="C614" s="189" t="s">
        <v>732</v>
      </c>
      <c r="D614" s="189" t="s">
        <v>146</v>
      </c>
      <c r="E614" s="190" t="s">
        <v>733</v>
      </c>
      <c r="F614" s="191" t="s">
        <v>734</v>
      </c>
      <c r="G614" s="192" t="s">
        <v>149</v>
      </c>
      <c r="H614" s="193">
        <v>4.72</v>
      </c>
      <c r="I614" s="194"/>
      <c r="J614" s="193">
        <f>ROUND(I614*H614,2)</f>
        <v>0</v>
      </c>
      <c r="K614" s="191" t="s">
        <v>160</v>
      </c>
      <c r="L614" s="41"/>
      <c r="M614" s="195" t="s">
        <v>19</v>
      </c>
      <c r="N614" s="196" t="s">
        <v>42</v>
      </c>
      <c r="O614" s="66"/>
      <c r="P614" s="197">
        <f>O614*H614</f>
        <v>0</v>
      </c>
      <c r="Q614" s="197">
        <v>6.5799999999999999E-3</v>
      </c>
      <c r="R614" s="197">
        <f>Q614*H614</f>
        <v>3.1057599999999998E-2</v>
      </c>
      <c r="S614" s="197">
        <v>0</v>
      </c>
      <c r="T614" s="198">
        <f>S614*H614</f>
        <v>0</v>
      </c>
      <c r="U614" s="36"/>
      <c r="V614" s="36"/>
      <c r="W614" s="36"/>
      <c r="X614" s="36"/>
      <c r="Y614" s="36"/>
      <c r="Z614" s="36"/>
      <c r="AA614" s="36"/>
      <c r="AB614" s="36"/>
      <c r="AC614" s="36"/>
      <c r="AD614" s="36"/>
      <c r="AE614" s="36"/>
      <c r="AR614" s="199" t="s">
        <v>150</v>
      </c>
      <c r="AT614" s="199" t="s">
        <v>146</v>
      </c>
      <c r="AU614" s="199" t="s">
        <v>80</v>
      </c>
      <c r="AY614" s="19" t="s">
        <v>144</v>
      </c>
      <c r="BE614" s="200">
        <f>IF(N614="základní",J614,0)</f>
        <v>0</v>
      </c>
      <c r="BF614" s="200">
        <f>IF(N614="snížená",J614,0)</f>
        <v>0</v>
      </c>
      <c r="BG614" s="200">
        <f>IF(N614="zákl. přenesená",J614,0)</f>
        <v>0</v>
      </c>
      <c r="BH614" s="200">
        <f>IF(N614="sníž. přenesená",J614,0)</f>
        <v>0</v>
      </c>
      <c r="BI614" s="200">
        <f>IF(N614="nulová",J614,0)</f>
        <v>0</v>
      </c>
      <c r="BJ614" s="19" t="s">
        <v>26</v>
      </c>
      <c r="BK614" s="200">
        <f>ROUND(I614*H614,2)</f>
        <v>0</v>
      </c>
      <c r="BL614" s="19" t="s">
        <v>150</v>
      </c>
      <c r="BM614" s="199" t="s">
        <v>735</v>
      </c>
    </row>
    <row r="615" spans="1:65" s="2" customFormat="1" ht="10.199999999999999">
      <c r="A615" s="36"/>
      <c r="B615" s="37"/>
      <c r="C615" s="38"/>
      <c r="D615" s="201" t="s">
        <v>152</v>
      </c>
      <c r="E615" s="38"/>
      <c r="F615" s="202" t="s">
        <v>736</v>
      </c>
      <c r="G615" s="38"/>
      <c r="H615" s="38"/>
      <c r="I615" s="110"/>
      <c r="J615" s="38"/>
      <c r="K615" s="38"/>
      <c r="L615" s="41"/>
      <c r="M615" s="203"/>
      <c r="N615" s="204"/>
      <c r="O615" s="66"/>
      <c r="P615" s="66"/>
      <c r="Q615" s="66"/>
      <c r="R615" s="66"/>
      <c r="S615" s="66"/>
      <c r="T615" s="67"/>
      <c r="U615" s="36"/>
      <c r="V615" s="36"/>
      <c r="W615" s="36"/>
      <c r="X615" s="36"/>
      <c r="Y615" s="36"/>
      <c r="Z615" s="36"/>
      <c r="AA615" s="36"/>
      <c r="AB615" s="36"/>
      <c r="AC615" s="36"/>
      <c r="AD615" s="36"/>
      <c r="AE615" s="36"/>
      <c r="AT615" s="19" t="s">
        <v>152</v>
      </c>
      <c r="AU615" s="19" t="s">
        <v>80</v>
      </c>
    </row>
    <row r="616" spans="1:65" s="2" customFormat="1" ht="28.8">
      <c r="A616" s="36"/>
      <c r="B616" s="37"/>
      <c r="C616" s="38"/>
      <c r="D616" s="201" t="s">
        <v>154</v>
      </c>
      <c r="E616" s="38"/>
      <c r="F616" s="205" t="s">
        <v>737</v>
      </c>
      <c r="G616" s="38"/>
      <c r="H616" s="38"/>
      <c r="I616" s="110"/>
      <c r="J616" s="38"/>
      <c r="K616" s="38"/>
      <c r="L616" s="41"/>
      <c r="M616" s="203"/>
      <c r="N616" s="204"/>
      <c r="O616" s="66"/>
      <c r="P616" s="66"/>
      <c r="Q616" s="66"/>
      <c r="R616" s="66"/>
      <c r="S616" s="66"/>
      <c r="T616" s="67"/>
      <c r="U616" s="36"/>
      <c r="V616" s="36"/>
      <c r="W616" s="36"/>
      <c r="X616" s="36"/>
      <c r="Y616" s="36"/>
      <c r="Z616" s="36"/>
      <c r="AA616" s="36"/>
      <c r="AB616" s="36"/>
      <c r="AC616" s="36"/>
      <c r="AD616" s="36"/>
      <c r="AE616" s="36"/>
      <c r="AT616" s="19" t="s">
        <v>154</v>
      </c>
      <c r="AU616" s="19" t="s">
        <v>80</v>
      </c>
    </row>
    <row r="617" spans="1:65" s="13" customFormat="1" ht="10.199999999999999">
      <c r="B617" s="206"/>
      <c r="C617" s="207"/>
      <c r="D617" s="201" t="s">
        <v>156</v>
      </c>
      <c r="E617" s="208" t="s">
        <v>19</v>
      </c>
      <c r="F617" s="209" t="s">
        <v>738</v>
      </c>
      <c r="G617" s="207"/>
      <c r="H617" s="210">
        <v>1.93</v>
      </c>
      <c r="I617" s="211"/>
      <c r="J617" s="207"/>
      <c r="K617" s="207"/>
      <c r="L617" s="212"/>
      <c r="M617" s="213"/>
      <c r="N617" s="214"/>
      <c r="O617" s="214"/>
      <c r="P617" s="214"/>
      <c r="Q617" s="214"/>
      <c r="R617" s="214"/>
      <c r="S617" s="214"/>
      <c r="T617" s="215"/>
      <c r="AT617" s="216" t="s">
        <v>156</v>
      </c>
      <c r="AU617" s="216" t="s">
        <v>80</v>
      </c>
      <c r="AV617" s="13" t="s">
        <v>80</v>
      </c>
      <c r="AW617" s="13" t="s">
        <v>32</v>
      </c>
      <c r="AX617" s="13" t="s">
        <v>71</v>
      </c>
      <c r="AY617" s="216" t="s">
        <v>144</v>
      </c>
    </row>
    <row r="618" spans="1:65" s="13" customFormat="1" ht="10.199999999999999">
      <c r="B618" s="206"/>
      <c r="C618" s="207"/>
      <c r="D618" s="201" t="s">
        <v>156</v>
      </c>
      <c r="E618" s="208" t="s">
        <v>19</v>
      </c>
      <c r="F618" s="209" t="s">
        <v>739</v>
      </c>
      <c r="G618" s="207"/>
      <c r="H618" s="210">
        <v>2.79</v>
      </c>
      <c r="I618" s="211"/>
      <c r="J618" s="207"/>
      <c r="K618" s="207"/>
      <c r="L618" s="212"/>
      <c r="M618" s="213"/>
      <c r="N618" s="214"/>
      <c r="O618" s="214"/>
      <c r="P618" s="214"/>
      <c r="Q618" s="214"/>
      <c r="R618" s="214"/>
      <c r="S618" s="214"/>
      <c r="T618" s="215"/>
      <c r="AT618" s="216" t="s">
        <v>156</v>
      </c>
      <c r="AU618" s="216" t="s">
        <v>80</v>
      </c>
      <c r="AV618" s="13" t="s">
        <v>80</v>
      </c>
      <c r="AW618" s="13" t="s">
        <v>32</v>
      </c>
      <c r="AX618" s="13" t="s">
        <v>71</v>
      </c>
      <c r="AY618" s="216" t="s">
        <v>144</v>
      </c>
    </row>
    <row r="619" spans="1:65" s="15" customFormat="1" ht="10.199999999999999">
      <c r="B619" s="227"/>
      <c r="C619" s="228"/>
      <c r="D619" s="201" t="s">
        <v>156</v>
      </c>
      <c r="E619" s="229" t="s">
        <v>19</v>
      </c>
      <c r="F619" s="230" t="s">
        <v>191</v>
      </c>
      <c r="G619" s="228"/>
      <c r="H619" s="231">
        <v>4.72</v>
      </c>
      <c r="I619" s="232"/>
      <c r="J619" s="228"/>
      <c r="K619" s="228"/>
      <c r="L619" s="233"/>
      <c r="M619" s="234"/>
      <c r="N619" s="235"/>
      <c r="O619" s="235"/>
      <c r="P619" s="235"/>
      <c r="Q619" s="235"/>
      <c r="R619" s="235"/>
      <c r="S619" s="235"/>
      <c r="T619" s="236"/>
      <c r="AT619" s="237" t="s">
        <v>156</v>
      </c>
      <c r="AU619" s="237" t="s">
        <v>80</v>
      </c>
      <c r="AV619" s="15" t="s">
        <v>150</v>
      </c>
      <c r="AW619" s="15" t="s">
        <v>32</v>
      </c>
      <c r="AX619" s="15" t="s">
        <v>26</v>
      </c>
      <c r="AY619" s="237" t="s">
        <v>144</v>
      </c>
    </row>
    <row r="620" spans="1:65" s="2" customFormat="1" ht="16.5" customHeight="1">
      <c r="A620" s="36"/>
      <c r="B620" s="37"/>
      <c r="C620" s="189" t="s">
        <v>740</v>
      </c>
      <c r="D620" s="189" t="s">
        <v>146</v>
      </c>
      <c r="E620" s="190" t="s">
        <v>741</v>
      </c>
      <c r="F620" s="191" t="s">
        <v>742</v>
      </c>
      <c r="G620" s="192" t="s">
        <v>149</v>
      </c>
      <c r="H620" s="193">
        <v>4.72</v>
      </c>
      <c r="I620" s="194"/>
      <c r="J620" s="193">
        <f>ROUND(I620*H620,2)</f>
        <v>0</v>
      </c>
      <c r="K620" s="191" t="s">
        <v>160</v>
      </c>
      <c r="L620" s="41"/>
      <c r="M620" s="195" t="s">
        <v>19</v>
      </c>
      <c r="N620" s="196" t="s">
        <v>42</v>
      </c>
      <c r="O620" s="66"/>
      <c r="P620" s="197">
        <f>O620*H620</f>
        <v>0</v>
      </c>
      <c r="Q620" s="197">
        <v>0</v>
      </c>
      <c r="R620" s="197">
        <f>Q620*H620</f>
        <v>0</v>
      </c>
      <c r="S620" s="197">
        <v>0</v>
      </c>
      <c r="T620" s="198">
        <f>S620*H620</f>
        <v>0</v>
      </c>
      <c r="U620" s="36"/>
      <c r="V620" s="36"/>
      <c r="W620" s="36"/>
      <c r="X620" s="36"/>
      <c r="Y620" s="36"/>
      <c r="Z620" s="36"/>
      <c r="AA620" s="36"/>
      <c r="AB620" s="36"/>
      <c r="AC620" s="36"/>
      <c r="AD620" s="36"/>
      <c r="AE620" s="36"/>
      <c r="AR620" s="199" t="s">
        <v>150</v>
      </c>
      <c r="AT620" s="199" t="s">
        <v>146</v>
      </c>
      <c r="AU620" s="199" t="s">
        <v>80</v>
      </c>
      <c r="AY620" s="19" t="s">
        <v>144</v>
      </c>
      <c r="BE620" s="200">
        <f>IF(N620="základní",J620,0)</f>
        <v>0</v>
      </c>
      <c r="BF620" s="200">
        <f>IF(N620="snížená",J620,0)</f>
        <v>0</v>
      </c>
      <c r="BG620" s="200">
        <f>IF(N620="zákl. přenesená",J620,0)</f>
        <v>0</v>
      </c>
      <c r="BH620" s="200">
        <f>IF(N620="sníž. přenesená",J620,0)</f>
        <v>0</v>
      </c>
      <c r="BI620" s="200">
        <f>IF(N620="nulová",J620,0)</f>
        <v>0</v>
      </c>
      <c r="BJ620" s="19" t="s">
        <v>26</v>
      </c>
      <c r="BK620" s="200">
        <f>ROUND(I620*H620,2)</f>
        <v>0</v>
      </c>
      <c r="BL620" s="19" t="s">
        <v>150</v>
      </c>
      <c r="BM620" s="199" t="s">
        <v>743</v>
      </c>
    </row>
    <row r="621" spans="1:65" s="2" customFormat="1" ht="10.199999999999999">
      <c r="A621" s="36"/>
      <c r="B621" s="37"/>
      <c r="C621" s="38"/>
      <c r="D621" s="201" t="s">
        <v>152</v>
      </c>
      <c r="E621" s="38"/>
      <c r="F621" s="202" t="s">
        <v>744</v>
      </c>
      <c r="G621" s="38"/>
      <c r="H621" s="38"/>
      <c r="I621" s="110"/>
      <c r="J621" s="38"/>
      <c r="K621" s="38"/>
      <c r="L621" s="41"/>
      <c r="M621" s="203"/>
      <c r="N621" s="204"/>
      <c r="O621" s="66"/>
      <c r="P621" s="66"/>
      <c r="Q621" s="66"/>
      <c r="R621" s="66"/>
      <c r="S621" s="66"/>
      <c r="T621" s="67"/>
      <c r="U621" s="36"/>
      <c r="V621" s="36"/>
      <c r="W621" s="36"/>
      <c r="X621" s="36"/>
      <c r="Y621" s="36"/>
      <c r="Z621" s="36"/>
      <c r="AA621" s="36"/>
      <c r="AB621" s="36"/>
      <c r="AC621" s="36"/>
      <c r="AD621" s="36"/>
      <c r="AE621" s="36"/>
      <c r="AT621" s="19" t="s">
        <v>152</v>
      </c>
      <c r="AU621" s="19" t="s">
        <v>80</v>
      </c>
    </row>
    <row r="622" spans="1:65" s="2" customFormat="1" ht="28.8">
      <c r="A622" s="36"/>
      <c r="B622" s="37"/>
      <c r="C622" s="38"/>
      <c r="D622" s="201" t="s">
        <v>154</v>
      </c>
      <c r="E622" s="38"/>
      <c r="F622" s="205" t="s">
        <v>737</v>
      </c>
      <c r="G622" s="38"/>
      <c r="H622" s="38"/>
      <c r="I622" s="110"/>
      <c r="J622" s="38"/>
      <c r="K622" s="38"/>
      <c r="L622" s="41"/>
      <c r="M622" s="203"/>
      <c r="N622" s="204"/>
      <c r="O622" s="66"/>
      <c r="P622" s="66"/>
      <c r="Q622" s="66"/>
      <c r="R622" s="66"/>
      <c r="S622" s="66"/>
      <c r="T622" s="67"/>
      <c r="U622" s="36"/>
      <c r="V622" s="36"/>
      <c r="W622" s="36"/>
      <c r="X622" s="36"/>
      <c r="Y622" s="36"/>
      <c r="Z622" s="36"/>
      <c r="AA622" s="36"/>
      <c r="AB622" s="36"/>
      <c r="AC622" s="36"/>
      <c r="AD622" s="36"/>
      <c r="AE622" s="36"/>
      <c r="AT622" s="19" t="s">
        <v>154</v>
      </c>
      <c r="AU622" s="19" t="s">
        <v>80</v>
      </c>
    </row>
    <row r="623" spans="1:65" s="13" customFormat="1" ht="10.199999999999999">
      <c r="B623" s="206"/>
      <c r="C623" s="207"/>
      <c r="D623" s="201" t="s">
        <v>156</v>
      </c>
      <c r="E623" s="208" t="s">
        <v>19</v>
      </c>
      <c r="F623" s="209" t="s">
        <v>745</v>
      </c>
      <c r="G623" s="207"/>
      <c r="H623" s="210">
        <v>4.72</v>
      </c>
      <c r="I623" s="211"/>
      <c r="J623" s="207"/>
      <c r="K623" s="207"/>
      <c r="L623" s="212"/>
      <c r="M623" s="213"/>
      <c r="N623" s="214"/>
      <c r="O623" s="214"/>
      <c r="P623" s="214"/>
      <c r="Q623" s="214"/>
      <c r="R623" s="214"/>
      <c r="S623" s="214"/>
      <c r="T623" s="215"/>
      <c r="AT623" s="216" t="s">
        <v>156</v>
      </c>
      <c r="AU623" s="216" t="s">
        <v>80</v>
      </c>
      <c r="AV623" s="13" t="s">
        <v>80</v>
      </c>
      <c r="AW623" s="13" t="s">
        <v>32</v>
      </c>
      <c r="AX623" s="13" t="s">
        <v>26</v>
      </c>
      <c r="AY623" s="216" t="s">
        <v>144</v>
      </c>
    </row>
    <row r="624" spans="1:65" s="2" customFormat="1" ht="16.5" customHeight="1">
      <c r="A624" s="36"/>
      <c r="B624" s="37"/>
      <c r="C624" s="189" t="s">
        <v>746</v>
      </c>
      <c r="D624" s="189" t="s">
        <v>146</v>
      </c>
      <c r="E624" s="190" t="s">
        <v>747</v>
      </c>
      <c r="F624" s="191" t="s">
        <v>748</v>
      </c>
      <c r="G624" s="192" t="s">
        <v>149</v>
      </c>
      <c r="H624" s="193">
        <v>2.95</v>
      </c>
      <c r="I624" s="194"/>
      <c r="J624" s="193">
        <f>ROUND(I624*H624,2)</f>
        <v>0</v>
      </c>
      <c r="K624" s="191" t="s">
        <v>160</v>
      </c>
      <c r="L624" s="41"/>
      <c r="M624" s="195" t="s">
        <v>19</v>
      </c>
      <c r="N624" s="196" t="s">
        <v>42</v>
      </c>
      <c r="O624" s="66"/>
      <c r="P624" s="197">
        <f>O624*H624</f>
        <v>0</v>
      </c>
      <c r="Q624" s="197">
        <v>8.0800000000000004E-3</v>
      </c>
      <c r="R624" s="197">
        <f>Q624*H624</f>
        <v>2.3836000000000003E-2</v>
      </c>
      <c r="S624" s="197">
        <v>0</v>
      </c>
      <c r="T624" s="198">
        <f>S624*H624</f>
        <v>0</v>
      </c>
      <c r="U624" s="36"/>
      <c r="V624" s="36"/>
      <c r="W624" s="36"/>
      <c r="X624" s="36"/>
      <c r="Y624" s="36"/>
      <c r="Z624" s="36"/>
      <c r="AA624" s="36"/>
      <c r="AB624" s="36"/>
      <c r="AC624" s="36"/>
      <c r="AD624" s="36"/>
      <c r="AE624" s="36"/>
      <c r="AR624" s="199" t="s">
        <v>150</v>
      </c>
      <c r="AT624" s="199" t="s">
        <v>146</v>
      </c>
      <c r="AU624" s="199" t="s">
        <v>80</v>
      </c>
      <c r="AY624" s="19" t="s">
        <v>144</v>
      </c>
      <c r="BE624" s="200">
        <f>IF(N624="základní",J624,0)</f>
        <v>0</v>
      </c>
      <c r="BF624" s="200">
        <f>IF(N624="snížená",J624,0)</f>
        <v>0</v>
      </c>
      <c r="BG624" s="200">
        <f>IF(N624="zákl. přenesená",J624,0)</f>
        <v>0</v>
      </c>
      <c r="BH624" s="200">
        <f>IF(N624="sníž. přenesená",J624,0)</f>
        <v>0</v>
      </c>
      <c r="BI624" s="200">
        <f>IF(N624="nulová",J624,0)</f>
        <v>0</v>
      </c>
      <c r="BJ624" s="19" t="s">
        <v>26</v>
      </c>
      <c r="BK624" s="200">
        <f>ROUND(I624*H624,2)</f>
        <v>0</v>
      </c>
      <c r="BL624" s="19" t="s">
        <v>150</v>
      </c>
      <c r="BM624" s="199" t="s">
        <v>749</v>
      </c>
    </row>
    <row r="625" spans="1:65" s="2" customFormat="1" ht="10.199999999999999">
      <c r="A625" s="36"/>
      <c r="B625" s="37"/>
      <c r="C625" s="38"/>
      <c r="D625" s="201" t="s">
        <v>152</v>
      </c>
      <c r="E625" s="38"/>
      <c r="F625" s="202" t="s">
        <v>750</v>
      </c>
      <c r="G625" s="38"/>
      <c r="H625" s="38"/>
      <c r="I625" s="110"/>
      <c r="J625" s="38"/>
      <c r="K625" s="38"/>
      <c r="L625" s="41"/>
      <c r="M625" s="203"/>
      <c r="N625" s="204"/>
      <c r="O625" s="66"/>
      <c r="P625" s="66"/>
      <c r="Q625" s="66"/>
      <c r="R625" s="66"/>
      <c r="S625" s="66"/>
      <c r="T625" s="67"/>
      <c r="U625" s="36"/>
      <c r="V625" s="36"/>
      <c r="W625" s="36"/>
      <c r="X625" s="36"/>
      <c r="Y625" s="36"/>
      <c r="Z625" s="36"/>
      <c r="AA625" s="36"/>
      <c r="AB625" s="36"/>
      <c r="AC625" s="36"/>
      <c r="AD625" s="36"/>
      <c r="AE625" s="36"/>
      <c r="AT625" s="19" t="s">
        <v>152</v>
      </c>
      <c r="AU625" s="19" t="s">
        <v>80</v>
      </c>
    </row>
    <row r="626" spans="1:65" s="2" customFormat="1" ht="28.8">
      <c r="A626" s="36"/>
      <c r="B626" s="37"/>
      <c r="C626" s="38"/>
      <c r="D626" s="201" t="s">
        <v>154</v>
      </c>
      <c r="E626" s="38"/>
      <c r="F626" s="205" t="s">
        <v>737</v>
      </c>
      <c r="G626" s="38"/>
      <c r="H626" s="38"/>
      <c r="I626" s="110"/>
      <c r="J626" s="38"/>
      <c r="K626" s="38"/>
      <c r="L626" s="41"/>
      <c r="M626" s="203"/>
      <c r="N626" s="204"/>
      <c r="O626" s="66"/>
      <c r="P626" s="66"/>
      <c r="Q626" s="66"/>
      <c r="R626" s="66"/>
      <c r="S626" s="66"/>
      <c r="T626" s="67"/>
      <c r="U626" s="36"/>
      <c r="V626" s="36"/>
      <c r="W626" s="36"/>
      <c r="X626" s="36"/>
      <c r="Y626" s="36"/>
      <c r="Z626" s="36"/>
      <c r="AA626" s="36"/>
      <c r="AB626" s="36"/>
      <c r="AC626" s="36"/>
      <c r="AD626" s="36"/>
      <c r="AE626" s="36"/>
      <c r="AT626" s="19" t="s">
        <v>154</v>
      </c>
      <c r="AU626" s="19" t="s">
        <v>80</v>
      </c>
    </row>
    <row r="627" spans="1:65" s="13" customFormat="1" ht="10.199999999999999">
      <c r="B627" s="206"/>
      <c r="C627" s="207"/>
      <c r="D627" s="201" t="s">
        <v>156</v>
      </c>
      <c r="E627" s="208" t="s">
        <v>19</v>
      </c>
      <c r="F627" s="209" t="s">
        <v>751</v>
      </c>
      <c r="G627" s="207"/>
      <c r="H627" s="210">
        <v>2.95</v>
      </c>
      <c r="I627" s="211"/>
      <c r="J627" s="207"/>
      <c r="K627" s="207"/>
      <c r="L627" s="212"/>
      <c r="M627" s="213"/>
      <c r="N627" s="214"/>
      <c r="O627" s="214"/>
      <c r="P627" s="214"/>
      <c r="Q627" s="214"/>
      <c r="R627" s="214"/>
      <c r="S627" s="214"/>
      <c r="T627" s="215"/>
      <c r="AT627" s="216" t="s">
        <v>156</v>
      </c>
      <c r="AU627" s="216" t="s">
        <v>80</v>
      </c>
      <c r="AV627" s="13" t="s">
        <v>80</v>
      </c>
      <c r="AW627" s="13" t="s">
        <v>32</v>
      </c>
      <c r="AX627" s="13" t="s">
        <v>26</v>
      </c>
      <c r="AY627" s="216" t="s">
        <v>144</v>
      </c>
    </row>
    <row r="628" spans="1:65" s="2" customFormat="1" ht="16.5" customHeight="1">
      <c r="A628" s="36"/>
      <c r="B628" s="37"/>
      <c r="C628" s="189" t="s">
        <v>752</v>
      </c>
      <c r="D628" s="189" t="s">
        <v>146</v>
      </c>
      <c r="E628" s="190" t="s">
        <v>753</v>
      </c>
      <c r="F628" s="191" t="s">
        <v>754</v>
      </c>
      <c r="G628" s="192" t="s">
        <v>149</v>
      </c>
      <c r="H628" s="193">
        <v>2.95</v>
      </c>
      <c r="I628" s="194"/>
      <c r="J628" s="193">
        <f>ROUND(I628*H628,2)</f>
        <v>0</v>
      </c>
      <c r="K628" s="191" t="s">
        <v>160</v>
      </c>
      <c r="L628" s="41"/>
      <c r="M628" s="195" t="s">
        <v>19</v>
      </c>
      <c r="N628" s="196" t="s">
        <v>42</v>
      </c>
      <c r="O628" s="66"/>
      <c r="P628" s="197">
        <f>O628*H628</f>
        <v>0</v>
      </c>
      <c r="Q628" s="197">
        <v>0</v>
      </c>
      <c r="R628" s="197">
        <f>Q628*H628</f>
        <v>0</v>
      </c>
      <c r="S628" s="197">
        <v>0</v>
      </c>
      <c r="T628" s="198">
        <f>S628*H628</f>
        <v>0</v>
      </c>
      <c r="U628" s="36"/>
      <c r="V628" s="36"/>
      <c r="W628" s="36"/>
      <c r="X628" s="36"/>
      <c r="Y628" s="36"/>
      <c r="Z628" s="36"/>
      <c r="AA628" s="36"/>
      <c r="AB628" s="36"/>
      <c r="AC628" s="36"/>
      <c r="AD628" s="36"/>
      <c r="AE628" s="36"/>
      <c r="AR628" s="199" t="s">
        <v>150</v>
      </c>
      <c r="AT628" s="199" t="s">
        <v>146</v>
      </c>
      <c r="AU628" s="199" t="s">
        <v>80</v>
      </c>
      <c r="AY628" s="19" t="s">
        <v>144</v>
      </c>
      <c r="BE628" s="200">
        <f>IF(N628="základní",J628,0)</f>
        <v>0</v>
      </c>
      <c r="BF628" s="200">
        <f>IF(N628="snížená",J628,0)</f>
        <v>0</v>
      </c>
      <c r="BG628" s="200">
        <f>IF(N628="zákl. přenesená",J628,0)</f>
        <v>0</v>
      </c>
      <c r="BH628" s="200">
        <f>IF(N628="sníž. přenesená",J628,0)</f>
        <v>0</v>
      </c>
      <c r="BI628" s="200">
        <f>IF(N628="nulová",J628,0)</f>
        <v>0</v>
      </c>
      <c r="BJ628" s="19" t="s">
        <v>26</v>
      </c>
      <c r="BK628" s="200">
        <f>ROUND(I628*H628,2)</f>
        <v>0</v>
      </c>
      <c r="BL628" s="19" t="s">
        <v>150</v>
      </c>
      <c r="BM628" s="199" t="s">
        <v>755</v>
      </c>
    </row>
    <row r="629" spans="1:65" s="2" customFormat="1" ht="10.199999999999999">
      <c r="A629" s="36"/>
      <c r="B629" s="37"/>
      <c r="C629" s="38"/>
      <c r="D629" s="201" t="s">
        <v>152</v>
      </c>
      <c r="E629" s="38"/>
      <c r="F629" s="202" t="s">
        <v>756</v>
      </c>
      <c r="G629" s="38"/>
      <c r="H629" s="38"/>
      <c r="I629" s="110"/>
      <c r="J629" s="38"/>
      <c r="K629" s="38"/>
      <c r="L629" s="41"/>
      <c r="M629" s="203"/>
      <c r="N629" s="204"/>
      <c r="O629" s="66"/>
      <c r="P629" s="66"/>
      <c r="Q629" s="66"/>
      <c r="R629" s="66"/>
      <c r="S629" s="66"/>
      <c r="T629" s="67"/>
      <c r="U629" s="36"/>
      <c r="V629" s="36"/>
      <c r="W629" s="36"/>
      <c r="X629" s="36"/>
      <c r="Y629" s="36"/>
      <c r="Z629" s="36"/>
      <c r="AA629" s="36"/>
      <c r="AB629" s="36"/>
      <c r="AC629" s="36"/>
      <c r="AD629" s="36"/>
      <c r="AE629" s="36"/>
      <c r="AT629" s="19" t="s">
        <v>152</v>
      </c>
      <c r="AU629" s="19" t="s">
        <v>80</v>
      </c>
    </row>
    <row r="630" spans="1:65" s="2" customFormat="1" ht="28.8">
      <c r="A630" s="36"/>
      <c r="B630" s="37"/>
      <c r="C630" s="38"/>
      <c r="D630" s="201" t="s">
        <v>154</v>
      </c>
      <c r="E630" s="38"/>
      <c r="F630" s="205" t="s">
        <v>737</v>
      </c>
      <c r="G630" s="38"/>
      <c r="H630" s="38"/>
      <c r="I630" s="110"/>
      <c r="J630" s="38"/>
      <c r="K630" s="38"/>
      <c r="L630" s="41"/>
      <c r="M630" s="203"/>
      <c r="N630" s="204"/>
      <c r="O630" s="66"/>
      <c r="P630" s="66"/>
      <c r="Q630" s="66"/>
      <c r="R630" s="66"/>
      <c r="S630" s="66"/>
      <c r="T630" s="67"/>
      <c r="U630" s="36"/>
      <c r="V630" s="36"/>
      <c r="W630" s="36"/>
      <c r="X630" s="36"/>
      <c r="Y630" s="36"/>
      <c r="Z630" s="36"/>
      <c r="AA630" s="36"/>
      <c r="AB630" s="36"/>
      <c r="AC630" s="36"/>
      <c r="AD630" s="36"/>
      <c r="AE630" s="36"/>
      <c r="AT630" s="19" t="s">
        <v>154</v>
      </c>
      <c r="AU630" s="19" t="s">
        <v>80</v>
      </c>
    </row>
    <row r="631" spans="1:65" s="13" customFormat="1" ht="10.199999999999999">
      <c r="B631" s="206"/>
      <c r="C631" s="207"/>
      <c r="D631" s="201" t="s">
        <v>156</v>
      </c>
      <c r="E631" s="208" t="s">
        <v>19</v>
      </c>
      <c r="F631" s="209" t="s">
        <v>757</v>
      </c>
      <c r="G631" s="207"/>
      <c r="H631" s="210">
        <v>2.95</v>
      </c>
      <c r="I631" s="211"/>
      <c r="J631" s="207"/>
      <c r="K631" s="207"/>
      <c r="L631" s="212"/>
      <c r="M631" s="213"/>
      <c r="N631" s="214"/>
      <c r="O631" s="214"/>
      <c r="P631" s="214"/>
      <c r="Q631" s="214"/>
      <c r="R631" s="214"/>
      <c r="S631" s="214"/>
      <c r="T631" s="215"/>
      <c r="AT631" s="216" t="s">
        <v>156</v>
      </c>
      <c r="AU631" s="216" t="s">
        <v>80</v>
      </c>
      <c r="AV631" s="13" t="s">
        <v>80</v>
      </c>
      <c r="AW631" s="13" t="s">
        <v>32</v>
      </c>
      <c r="AX631" s="13" t="s">
        <v>26</v>
      </c>
      <c r="AY631" s="216" t="s">
        <v>144</v>
      </c>
    </row>
    <row r="632" spans="1:65" s="12" customFormat="1" ht="22.8" customHeight="1">
      <c r="B632" s="173"/>
      <c r="C632" s="174"/>
      <c r="D632" s="175" t="s">
        <v>70</v>
      </c>
      <c r="E632" s="187" t="s">
        <v>178</v>
      </c>
      <c r="F632" s="187" t="s">
        <v>758</v>
      </c>
      <c r="G632" s="174"/>
      <c r="H632" s="174"/>
      <c r="I632" s="177"/>
      <c r="J632" s="188">
        <f>BK632</f>
        <v>0</v>
      </c>
      <c r="K632" s="174"/>
      <c r="L632" s="179"/>
      <c r="M632" s="180"/>
      <c r="N632" s="181"/>
      <c r="O632" s="181"/>
      <c r="P632" s="182">
        <f>SUM(P633:P666)</f>
        <v>0</v>
      </c>
      <c r="Q632" s="181"/>
      <c r="R632" s="182">
        <f>SUM(R633:R666)</f>
        <v>37.213759999999994</v>
      </c>
      <c r="S632" s="181"/>
      <c r="T632" s="183">
        <f>SUM(T633:T666)</f>
        <v>0</v>
      </c>
      <c r="AR632" s="184" t="s">
        <v>26</v>
      </c>
      <c r="AT632" s="185" t="s">
        <v>70</v>
      </c>
      <c r="AU632" s="185" t="s">
        <v>26</v>
      </c>
      <c r="AY632" s="184" t="s">
        <v>144</v>
      </c>
      <c r="BK632" s="186">
        <f>SUM(BK633:BK666)</f>
        <v>0</v>
      </c>
    </row>
    <row r="633" spans="1:65" s="2" customFormat="1" ht="16.5" customHeight="1">
      <c r="A633" s="36"/>
      <c r="B633" s="37"/>
      <c r="C633" s="189" t="s">
        <v>759</v>
      </c>
      <c r="D633" s="189" t="s">
        <v>146</v>
      </c>
      <c r="E633" s="190" t="s">
        <v>760</v>
      </c>
      <c r="F633" s="191" t="s">
        <v>761</v>
      </c>
      <c r="G633" s="192" t="s">
        <v>149</v>
      </c>
      <c r="H633" s="193">
        <v>96</v>
      </c>
      <c r="I633" s="194"/>
      <c r="J633" s="193">
        <f>ROUND(I633*H633,2)</f>
        <v>0</v>
      </c>
      <c r="K633" s="191" t="s">
        <v>160</v>
      </c>
      <c r="L633" s="41"/>
      <c r="M633" s="195" t="s">
        <v>19</v>
      </c>
      <c r="N633" s="196" t="s">
        <v>42</v>
      </c>
      <c r="O633" s="66"/>
      <c r="P633" s="197">
        <f>O633*H633</f>
        <v>0</v>
      </c>
      <c r="Q633" s="197">
        <v>0</v>
      </c>
      <c r="R633" s="197">
        <f>Q633*H633</f>
        <v>0</v>
      </c>
      <c r="S633" s="197">
        <v>0</v>
      </c>
      <c r="T633" s="198">
        <f>S633*H633</f>
        <v>0</v>
      </c>
      <c r="U633" s="36"/>
      <c r="V633" s="36"/>
      <c r="W633" s="36"/>
      <c r="X633" s="36"/>
      <c r="Y633" s="36"/>
      <c r="Z633" s="36"/>
      <c r="AA633" s="36"/>
      <c r="AB633" s="36"/>
      <c r="AC633" s="36"/>
      <c r="AD633" s="36"/>
      <c r="AE633" s="36"/>
      <c r="AR633" s="199" t="s">
        <v>150</v>
      </c>
      <c r="AT633" s="199" t="s">
        <v>146</v>
      </c>
      <c r="AU633" s="199" t="s">
        <v>80</v>
      </c>
      <c r="AY633" s="19" t="s">
        <v>144</v>
      </c>
      <c r="BE633" s="200">
        <f>IF(N633="základní",J633,0)</f>
        <v>0</v>
      </c>
      <c r="BF633" s="200">
        <f>IF(N633="snížená",J633,0)</f>
        <v>0</v>
      </c>
      <c r="BG633" s="200">
        <f>IF(N633="zákl. přenesená",J633,0)</f>
        <v>0</v>
      </c>
      <c r="BH633" s="200">
        <f>IF(N633="sníž. přenesená",J633,0)</f>
        <v>0</v>
      </c>
      <c r="BI633" s="200">
        <f>IF(N633="nulová",J633,0)</f>
        <v>0</v>
      </c>
      <c r="BJ633" s="19" t="s">
        <v>26</v>
      </c>
      <c r="BK633" s="200">
        <f>ROUND(I633*H633,2)</f>
        <v>0</v>
      </c>
      <c r="BL633" s="19" t="s">
        <v>150</v>
      </c>
      <c r="BM633" s="199" t="s">
        <v>762</v>
      </c>
    </row>
    <row r="634" spans="1:65" s="2" customFormat="1" ht="10.199999999999999">
      <c r="A634" s="36"/>
      <c r="B634" s="37"/>
      <c r="C634" s="38"/>
      <c r="D634" s="201" t="s">
        <v>152</v>
      </c>
      <c r="E634" s="38"/>
      <c r="F634" s="202" t="s">
        <v>763</v>
      </c>
      <c r="G634" s="38"/>
      <c r="H634" s="38"/>
      <c r="I634" s="110"/>
      <c r="J634" s="38"/>
      <c r="K634" s="38"/>
      <c r="L634" s="41"/>
      <c r="M634" s="203"/>
      <c r="N634" s="204"/>
      <c r="O634" s="66"/>
      <c r="P634" s="66"/>
      <c r="Q634" s="66"/>
      <c r="R634" s="66"/>
      <c r="S634" s="66"/>
      <c r="T634" s="67"/>
      <c r="U634" s="36"/>
      <c r="V634" s="36"/>
      <c r="W634" s="36"/>
      <c r="X634" s="36"/>
      <c r="Y634" s="36"/>
      <c r="Z634" s="36"/>
      <c r="AA634" s="36"/>
      <c r="AB634" s="36"/>
      <c r="AC634" s="36"/>
      <c r="AD634" s="36"/>
      <c r="AE634" s="36"/>
      <c r="AT634" s="19" t="s">
        <v>152</v>
      </c>
      <c r="AU634" s="19" t="s">
        <v>80</v>
      </c>
    </row>
    <row r="635" spans="1:65" s="13" customFormat="1" ht="10.199999999999999">
      <c r="B635" s="206"/>
      <c r="C635" s="207"/>
      <c r="D635" s="201" t="s">
        <v>156</v>
      </c>
      <c r="E635" s="208" t="s">
        <v>19</v>
      </c>
      <c r="F635" s="209" t="s">
        <v>764</v>
      </c>
      <c r="G635" s="207"/>
      <c r="H635" s="210">
        <v>96</v>
      </c>
      <c r="I635" s="211"/>
      <c r="J635" s="207"/>
      <c r="K635" s="207"/>
      <c r="L635" s="212"/>
      <c r="M635" s="213"/>
      <c r="N635" s="214"/>
      <c r="O635" s="214"/>
      <c r="P635" s="214"/>
      <c r="Q635" s="214"/>
      <c r="R635" s="214"/>
      <c r="S635" s="214"/>
      <c r="T635" s="215"/>
      <c r="AT635" s="216" t="s">
        <v>156</v>
      </c>
      <c r="AU635" s="216" t="s">
        <v>80</v>
      </c>
      <c r="AV635" s="13" t="s">
        <v>80</v>
      </c>
      <c r="AW635" s="13" t="s">
        <v>32</v>
      </c>
      <c r="AX635" s="13" t="s">
        <v>26</v>
      </c>
      <c r="AY635" s="216" t="s">
        <v>144</v>
      </c>
    </row>
    <row r="636" spans="1:65" s="2" customFormat="1" ht="16.5" customHeight="1">
      <c r="A636" s="36"/>
      <c r="B636" s="37"/>
      <c r="C636" s="189" t="s">
        <v>765</v>
      </c>
      <c r="D636" s="189" t="s">
        <v>146</v>
      </c>
      <c r="E636" s="190" t="s">
        <v>766</v>
      </c>
      <c r="F636" s="191" t="s">
        <v>767</v>
      </c>
      <c r="G636" s="192" t="s">
        <v>149</v>
      </c>
      <c r="H636" s="193">
        <v>96</v>
      </c>
      <c r="I636" s="194"/>
      <c r="J636" s="193">
        <f>ROUND(I636*H636,2)</f>
        <v>0</v>
      </c>
      <c r="K636" s="191" t="s">
        <v>160</v>
      </c>
      <c r="L636" s="41"/>
      <c r="M636" s="195" t="s">
        <v>19</v>
      </c>
      <c r="N636" s="196" t="s">
        <v>42</v>
      </c>
      <c r="O636" s="66"/>
      <c r="P636" s="197">
        <f>O636*H636</f>
        <v>0</v>
      </c>
      <c r="Q636" s="197">
        <v>0</v>
      </c>
      <c r="R636" s="197">
        <f>Q636*H636</f>
        <v>0</v>
      </c>
      <c r="S636" s="197">
        <v>0</v>
      </c>
      <c r="T636" s="198">
        <f>S636*H636</f>
        <v>0</v>
      </c>
      <c r="U636" s="36"/>
      <c r="V636" s="36"/>
      <c r="W636" s="36"/>
      <c r="X636" s="36"/>
      <c r="Y636" s="36"/>
      <c r="Z636" s="36"/>
      <c r="AA636" s="36"/>
      <c r="AB636" s="36"/>
      <c r="AC636" s="36"/>
      <c r="AD636" s="36"/>
      <c r="AE636" s="36"/>
      <c r="AR636" s="199" t="s">
        <v>150</v>
      </c>
      <c r="AT636" s="199" t="s">
        <v>146</v>
      </c>
      <c r="AU636" s="199" t="s">
        <v>80</v>
      </c>
      <c r="AY636" s="19" t="s">
        <v>144</v>
      </c>
      <c r="BE636" s="200">
        <f>IF(N636="základní",J636,0)</f>
        <v>0</v>
      </c>
      <c r="BF636" s="200">
        <f>IF(N636="snížená",J636,0)</f>
        <v>0</v>
      </c>
      <c r="BG636" s="200">
        <f>IF(N636="zákl. přenesená",J636,0)</f>
        <v>0</v>
      </c>
      <c r="BH636" s="200">
        <f>IF(N636="sníž. přenesená",J636,0)</f>
        <v>0</v>
      </c>
      <c r="BI636" s="200">
        <f>IF(N636="nulová",J636,0)</f>
        <v>0</v>
      </c>
      <c r="BJ636" s="19" t="s">
        <v>26</v>
      </c>
      <c r="BK636" s="200">
        <f>ROUND(I636*H636,2)</f>
        <v>0</v>
      </c>
      <c r="BL636" s="19" t="s">
        <v>150</v>
      </c>
      <c r="BM636" s="199" t="s">
        <v>768</v>
      </c>
    </row>
    <row r="637" spans="1:65" s="2" customFormat="1" ht="10.199999999999999">
      <c r="A637" s="36"/>
      <c r="B637" s="37"/>
      <c r="C637" s="38"/>
      <c r="D637" s="201" t="s">
        <v>152</v>
      </c>
      <c r="E637" s="38"/>
      <c r="F637" s="202" t="s">
        <v>769</v>
      </c>
      <c r="G637" s="38"/>
      <c r="H637" s="38"/>
      <c r="I637" s="110"/>
      <c r="J637" s="38"/>
      <c r="K637" s="38"/>
      <c r="L637" s="41"/>
      <c r="M637" s="203"/>
      <c r="N637" s="204"/>
      <c r="O637" s="66"/>
      <c r="P637" s="66"/>
      <c r="Q637" s="66"/>
      <c r="R637" s="66"/>
      <c r="S637" s="66"/>
      <c r="T637" s="67"/>
      <c r="U637" s="36"/>
      <c r="V637" s="36"/>
      <c r="W637" s="36"/>
      <c r="X637" s="36"/>
      <c r="Y637" s="36"/>
      <c r="Z637" s="36"/>
      <c r="AA637" s="36"/>
      <c r="AB637" s="36"/>
      <c r="AC637" s="36"/>
      <c r="AD637" s="36"/>
      <c r="AE637" s="36"/>
      <c r="AT637" s="19" t="s">
        <v>152</v>
      </c>
      <c r="AU637" s="19" t="s">
        <v>80</v>
      </c>
    </row>
    <row r="638" spans="1:65" s="13" customFormat="1" ht="10.199999999999999">
      <c r="B638" s="206"/>
      <c r="C638" s="207"/>
      <c r="D638" s="201" t="s">
        <v>156</v>
      </c>
      <c r="E638" s="208" t="s">
        <v>19</v>
      </c>
      <c r="F638" s="209" t="s">
        <v>764</v>
      </c>
      <c r="G638" s="207"/>
      <c r="H638" s="210">
        <v>96</v>
      </c>
      <c r="I638" s="211"/>
      <c r="J638" s="207"/>
      <c r="K638" s="207"/>
      <c r="L638" s="212"/>
      <c r="M638" s="213"/>
      <c r="N638" s="214"/>
      <c r="O638" s="214"/>
      <c r="P638" s="214"/>
      <c r="Q638" s="214"/>
      <c r="R638" s="214"/>
      <c r="S638" s="214"/>
      <c r="T638" s="215"/>
      <c r="AT638" s="216" t="s">
        <v>156</v>
      </c>
      <c r="AU638" s="216" t="s">
        <v>80</v>
      </c>
      <c r="AV638" s="13" t="s">
        <v>80</v>
      </c>
      <c r="AW638" s="13" t="s">
        <v>32</v>
      </c>
      <c r="AX638" s="13" t="s">
        <v>26</v>
      </c>
      <c r="AY638" s="216" t="s">
        <v>144</v>
      </c>
    </row>
    <row r="639" spans="1:65" s="2" customFormat="1" ht="16.5" customHeight="1">
      <c r="A639" s="36"/>
      <c r="B639" s="37"/>
      <c r="C639" s="189" t="s">
        <v>770</v>
      </c>
      <c r="D639" s="189" t="s">
        <v>146</v>
      </c>
      <c r="E639" s="190" t="s">
        <v>771</v>
      </c>
      <c r="F639" s="191" t="s">
        <v>772</v>
      </c>
      <c r="G639" s="192" t="s">
        <v>149</v>
      </c>
      <c r="H639" s="193">
        <v>97.2</v>
      </c>
      <c r="I639" s="194"/>
      <c r="J639" s="193">
        <f>ROUND(I639*H639,2)</f>
        <v>0</v>
      </c>
      <c r="K639" s="191" t="s">
        <v>160</v>
      </c>
      <c r="L639" s="41"/>
      <c r="M639" s="195" t="s">
        <v>19</v>
      </c>
      <c r="N639" s="196" t="s">
        <v>42</v>
      </c>
      <c r="O639" s="66"/>
      <c r="P639" s="197">
        <f>O639*H639</f>
        <v>0</v>
      </c>
      <c r="Q639" s="197">
        <v>0</v>
      </c>
      <c r="R639" s="197">
        <f>Q639*H639</f>
        <v>0</v>
      </c>
      <c r="S639" s="197">
        <v>0</v>
      </c>
      <c r="T639" s="198">
        <f>S639*H639</f>
        <v>0</v>
      </c>
      <c r="U639" s="36"/>
      <c r="V639" s="36"/>
      <c r="W639" s="36"/>
      <c r="X639" s="36"/>
      <c r="Y639" s="36"/>
      <c r="Z639" s="36"/>
      <c r="AA639" s="36"/>
      <c r="AB639" s="36"/>
      <c r="AC639" s="36"/>
      <c r="AD639" s="36"/>
      <c r="AE639" s="36"/>
      <c r="AR639" s="199" t="s">
        <v>150</v>
      </c>
      <c r="AT639" s="199" t="s">
        <v>146</v>
      </c>
      <c r="AU639" s="199" t="s">
        <v>80</v>
      </c>
      <c r="AY639" s="19" t="s">
        <v>144</v>
      </c>
      <c r="BE639" s="200">
        <f>IF(N639="základní",J639,0)</f>
        <v>0</v>
      </c>
      <c r="BF639" s="200">
        <f>IF(N639="snížená",J639,0)</f>
        <v>0</v>
      </c>
      <c r="BG639" s="200">
        <f>IF(N639="zákl. přenesená",J639,0)</f>
        <v>0</v>
      </c>
      <c r="BH639" s="200">
        <f>IF(N639="sníž. přenesená",J639,0)</f>
        <v>0</v>
      </c>
      <c r="BI639" s="200">
        <f>IF(N639="nulová",J639,0)</f>
        <v>0</v>
      </c>
      <c r="BJ639" s="19" t="s">
        <v>26</v>
      </c>
      <c r="BK639" s="200">
        <f>ROUND(I639*H639,2)</f>
        <v>0</v>
      </c>
      <c r="BL639" s="19" t="s">
        <v>150</v>
      </c>
      <c r="BM639" s="199" t="s">
        <v>773</v>
      </c>
    </row>
    <row r="640" spans="1:65" s="2" customFormat="1" ht="10.199999999999999">
      <c r="A640" s="36"/>
      <c r="B640" s="37"/>
      <c r="C640" s="38"/>
      <c r="D640" s="201" t="s">
        <v>152</v>
      </c>
      <c r="E640" s="38"/>
      <c r="F640" s="202" t="s">
        <v>774</v>
      </c>
      <c r="G640" s="38"/>
      <c r="H640" s="38"/>
      <c r="I640" s="110"/>
      <c r="J640" s="38"/>
      <c r="K640" s="38"/>
      <c r="L640" s="41"/>
      <c r="M640" s="203"/>
      <c r="N640" s="204"/>
      <c r="O640" s="66"/>
      <c r="P640" s="66"/>
      <c r="Q640" s="66"/>
      <c r="R640" s="66"/>
      <c r="S640" s="66"/>
      <c r="T640" s="67"/>
      <c r="U640" s="36"/>
      <c r="V640" s="36"/>
      <c r="W640" s="36"/>
      <c r="X640" s="36"/>
      <c r="Y640" s="36"/>
      <c r="Z640" s="36"/>
      <c r="AA640" s="36"/>
      <c r="AB640" s="36"/>
      <c r="AC640" s="36"/>
      <c r="AD640" s="36"/>
      <c r="AE640" s="36"/>
      <c r="AT640" s="19" t="s">
        <v>152</v>
      </c>
      <c r="AU640" s="19" t="s">
        <v>80</v>
      </c>
    </row>
    <row r="641" spans="1:65" s="13" customFormat="1" ht="10.199999999999999">
      <c r="B641" s="206"/>
      <c r="C641" s="207"/>
      <c r="D641" s="201" t="s">
        <v>156</v>
      </c>
      <c r="E641" s="208" t="s">
        <v>19</v>
      </c>
      <c r="F641" s="209" t="s">
        <v>164</v>
      </c>
      <c r="G641" s="207"/>
      <c r="H641" s="210">
        <v>48.6</v>
      </c>
      <c r="I641" s="211"/>
      <c r="J641" s="207"/>
      <c r="K641" s="207"/>
      <c r="L641" s="212"/>
      <c r="M641" s="213"/>
      <c r="N641" s="214"/>
      <c r="O641" s="214"/>
      <c r="P641" s="214"/>
      <c r="Q641" s="214"/>
      <c r="R641" s="214"/>
      <c r="S641" s="214"/>
      <c r="T641" s="215"/>
      <c r="AT641" s="216" t="s">
        <v>156</v>
      </c>
      <c r="AU641" s="216" t="s">
        <v>80</v>
      </c>
      <c r="AV641" s="13" t="s">
        <v>80</v>
      </c>
      <c r="AW641" s="13" t="s">
        <v>32</v>
      </c>
      <c r="AX641" s="13" t="s">
        <v>71</v>
      </c>
      <c r="AY641" s="216" t="s">
        <v>144</v>
      </c>
    </row>
    <row r="642" spans="1:65" s="13" customFormat="1" ht="10.199999999999999">
      <c r="B642" s="206"/>
      <c r="C642" s="207"/>
      <c r="D642" s="201" t="s">
        <v>156</v>
      </c>
      <c r="E642" s="208" t="s">
        <v>19</v>
      </c>
      <c r="F642" s="209" t="s">
        <v>775</v>
      </c>
      <c r="G642" s="207"/>
      <c r="H642" s="210">
        <v>48.6</v>
      </c>
      <c r="I642" s="211"/>
      <c r="J642" s="207"/>
      <c r="K642" s="207"/>
      <c r="L642" s="212"/>
      <c r="M642" s="213"/>
      <c r="N642" s="214"/>
      <c r="O642" s="214"/>
      <c r="P642" s="214"/>
      <c r="Q642" s="214"/>
      <c r="R642" s="214"/>
      <c r="S642" s="214"/>
      <c r="T642" s="215"/>
      <c r="AT642" s="216" t="s">
        <v>156</v>
      </c>
      <c r="AU642" s="216" t="s">
        <v>80</v>
      </c>
      <c r="AV642" s="13" t="s">
        <v>80</v>
      </c>
      <c r="AW642" s="13" t="s">
        <v>32</v>
      </c>
      <c r="AX642" s="13" t="s">
        <v>71</v>
      </c>
      <c r="AY642" s="216" t="s">
        <v>144</v>
      </c>
    </row>
    <row r="643" spans="1:65" s="15" customFormat="1" ht="10.199999999999999">
      <c r="B643" s="227"/>
      <c r="C643" s="228"/>
      <c r="D643" s="201" t="s">
        <v>156</v>
      </c>
      <c r="E643" s="229" t="s">
        <v>19</v>
      </c>
      <c r="F643" s="230" t="s">
        <v>191</v>
      </c>
      <c r="G643" s="228"/>
      <c r="H643" s="231">
        <v>97.2</v>
      </c>
      <c r="I643" s="232"/>
      <c r="J643" s="228"/>
      <c r="K643" s="228"/>
      <c r="L643" s="233"/>
      <c r="M643" s="234"/>
      <c r="N643" s="235"/>
      <c r="O643" s="235"/>
      <c r="P643" s="235"/>
      <c r="Q643" s="235"/>
      <c r="R643" s="235"/>
      <c r="S643" s="235"/>
      <c r="T643" s="236"/>
      <c r="AT643" s="237" t="s">
        <v>156</v>
      </c>
      <c r="AU643" s="237" t="s">
        <v>80</v>
      </c>
      <c r="AV643" s="15" t="s">
        <v>150</v>
      </c>
      <c r="AW643" s="15" t="s">
        <v>32</v>
      </c>
      <c r="AX643" s="15" t="s">
        <v>26</v>
      </c>
      <c r="AY643" s="237" t="s">
        <v>144</v>
      </c>
    </row>
    <row r="644" spans="1:65" s="2" customFormat="1" ht="16.5" customHeight="1">
      <c r="A644" s="36"/>
      <c r="B644" s="37"/>
      <c r="C644" s="189" t="s">
        <v>776</v>
      </c>
      <c r="D644" s="189" t="s">
        <v>146</v>
      </c>
      <c r="E644" s="190" t="s">
        <v>777</v>
      </c>
      <c r="F644" s="191" t="s">
        <v>778</v>
      </c>
      <c r="G644" s="192" t="s">
        <v>149</v>
      </c>
      <c r="H644" s="193">
        <v>48.6</v>
      </c>
      <c r="I644" s="194"/>
      <c r="J644" s="193">
        <f>ROUND(I644*H644,2)</f>
        <v>0</v>
      </c>
      <c r="K644" s="191" t="s">
        <v>160</v>
      </c>
      <c r="L644" s="41"/>
      <c r="M644" s="195" t="s">
        <v>19</v>
      </c>
      <c r="N644" s="196" t="s">
        <v>42</v>
      </c>
      <c r="O644" s="66"/>
      <c r="P644" s="197">
        <f>O644*H644</f>
        <v>0</v>
      </c>
      <c r="Q644" s="197">
        <v>0</v>
      </c>
      <c r="R644" s="197">
        <f>Q644*H644</f>
        <v>0</v>
      </c>
      <c r="S644" s="197">
        <v>0</v>
      </c>
      <c r="T644" s="198">
        <f>S644*H644</f>
        <v>0</v>
      </c>
      <c r="U644" s="36"/>
      <c r="V644" s="36"/>
      <c r="W644" s="36"/>
      <c r="X644" s="36"/>
      <c r="Y644" s="36"/>
      <c r="Z644" s="36"/>
      <c r="AA644" s="36"/>
      <c r="AB644" s="36"/>
      <c r="AC644" s="36"/>
      <c r="AD644" s="36"/>
      <c r="AE644" s="36"/>
      <c r="AR644" s="199" t="s">
        <v>150</v>
      </c>
      <c r="AT644" s="199" t="s">
        <v>146</v>
      </c>
      <c r="AU644" s="199" t="s">
        <v>80</v>
      </c>
      <c r="AY644" s="19" t="s">
        <v>144</v>
      </c>
      <c r="BE644" s="200">
        <f>IF(N644="základní",J644,0)</f>
        <v>0</v>
      </c>
      <c r="BF644" s="200">
        <f>IF(N644="snížená",J644,0)</f>
        <v>0</v>
      </c>
      <c r="BG644" s="200">
        <f>IF(N644="zákl. přenesená",J644,0)</f>
        <v>0</v>
      </c>
      <c r="BH644" s="200">
        <f>IF(N644="sníž. přenesená",J644,0)</f>
        <v>0</v>
      </c>
      <c r="BI644" s="200">
        <f>IF(N644="nulová",J644,0)</f>
        <v>0</v>
      </c>
      <c r="BJ644" s="19" t="s">
        <v>26</v>
      </c>
      <c r="BK644" s="200">
        <f>ROUND(I644*H644,2)</f>
        <v>0</v>
      </c>
      <c r="BL644" s="19" t="s">
        <v>150</v>
      </c>
      <c r="BM644" s="199" t="s">
        <v>779</v>
      </c>
    </row>
    <row r="645" spans="1:65" s="2" customFormat="1" ht="10.199999999999999">
      <c r="A645" s="36"/>
      <c r="B645" s="37"/>
      <c r="C645" s="38"/>
      <c r="D645" s="201" t="s">
        <v>152</v>
      </c>
      <c r="E645" s="38"/>
      <c r="F645" s="202" t="s">
        <v>780</v>
      </c>
      <c r="G645" s="38"/>
      <c r="H645" s="38"/>
      <c r="I645" s="110"/>
      <c r="J645" s="38"/>
      <c r="K645" s="38"/>
      <c r="L645" s="41"/>
      <c r="M645" s="203"/>
      <c r="N645" s="204"/>
      <c r="O645" s="66"/>
      <c r="P645" s="66"/>
      <c r="Q645" s="66"/>
      <c r="R645" s="66"/>
      <c r="S645" s="66"/>
      <c r="T645" s="67"/>
      <c r="U645" s="36"/>
      <c r="V645" s="36"/>
      <c r="W645" s="36"/>
      <c r="X645" s="36"/>
      <c r="Y645" s="36"/>
      <c r="Z645" s="36"/>
      <c r="AA645" s="36"/>
      <c r="AB645" s="36"/>
      <c r="AC645" s="36"/>
      <c r="AD645" s="36"/>
      <c r="AE645" s="36"/>
      <c r="AT645" s="19" t="s">
        <v>152</v>
      </c>
      <c r="AU645" s="19" t="s">
        <v>80</v>
      </c>
    </row>
    <row r="646" spans="1:65" s="13" customFormat="1" ht="10.199999999999999">
      <c r="B646" s="206"/>
      <c r="C646" s="207"/>
      <c r="D646" s="201" t="s">
        <v>156</v>
      </c>
      <c r="E646" s="208" t="s">
        <v>19</v>
      </c>
      <c r="F646" s="209" t="s">
        <v>164</v>
      </c>
      <c r="G646" s="207"/>
      <c r="H646" s="210">
        <v>48.6</v>
      </c>
      <c r="I646" s="211"/>
      <c r="J646" s="207"/>
      <c r="K646" s="207"/>
      <c r="L646" s="212"/>
      <c r="M646" s="213"/>
      <c r="N646" s="214"/>
      <c r="O646" s="214"/>
      <c r="P646" s="214"/>
      <c r="Q646" s="214"/>
      <c r="R646" s="214"/>
      <c r="S646" s="214"/>
      <c r="T646" s="215"/>
      <c r="AT646" s="216" t="s">
        <v>156</v>
      </c>
      <c r="AU646" s="216" t="s">
        <v>80</v>
      </c>
      <c r="AV646" s="13" t="s">
        <v>80</v>
      </c>
      <c r="AW646" s="13" t="s">
        <v>32</v>
      </c>
      <c r="AX646" s="13" t="s">
        <v>26</v>
      </c>
      <c r="AY646" s="216" t="s">
        <v>144</v>
      </c>
    </row>
    <row r="647" spans="1:65" s="2" customFormat="1" ht="16.5" customHeight="1">
      <c r="A647" s="36"/>
      <c r="B647" s="37"/>
      <c r="C647" s="189" t="s">
        <v>781</v>
      </c>
      <c r="D647" s="189" t="s">
        <v>146</v>
      </c>
      <c r="E647" s="190" t="s">
        <v>782</v>
      </c>
      <c r="F647" s="191" t="s">
        <v>783</v>
      </c>
      <c r="G647" s="192" t="s">
        <v>149</v>
      </c>
      <c r="H647" s="193">
        <v>48.6</v>
      </c>
      <c r="I647" s="194"/>
      <c r="J647" s="193">
        <f>ROUND(I647*H647,2)</f>
        <v>0</v>
      </c>
      <c r="K647" s="191" t="s">
        <v>160</v>
      </c>
      <c r="L647" s="41"/>
      <c r="M647" s="195" t="s">
        <v>19</v>
      </c>
      <c r="N647" s="196" t="s">
        <v>42</v>
      </c>
      <c r="O647" s="66"/>
      <c r="P647" s="197">
        <f>O647*H647</f>
        <v>0</v>
      </c>
      <c r="Q647" s="197">
        <v>0</v>
      </c>
      <c r="R647" s="197">
        <f>Q647*H647</f>
        <v>0</v>
      </c>
      <c r="S647" s="197">
        <v>0</v>
      </c>
      <c r="T647" s="198">
        <f>S647*H647</f>
        <v>0</v>
      </c>
      <c r="U647" s="36"/>
      <c r="V647" s="36"/>
      <c r="W647" s="36"/>
      <c r="X647" s="36"/>
      <c r="Y647" s="36"/>
      <c r="Z647" s="36"/>
      <c r="AA647" s="36"/>
      <c r="AB647" s="36"/>
      <c r="AC647" s="36"/>
      <c r="AD647" s="36"/>
      <c r="AE647" s="36"/>
      <c r="AR647" s="199" t="s">
        <v>150</v>
      </c>
      <c r="AT647" s="199" t="s">
        <v>146</v>
      </c>
      <c r="AU647" s="199" t="s">
        <v>80</v>
      </c>
      <c r="AY647" s="19" t="s">
        <v>144</v>
      </c>
      <c r="BE647" s="200">
        <f>IF(N647="základní",J647,0)</f>
        <v>0</v>
      </c>
      <c r="BF647" s="200">
        <f>IF(N647="snížená",J647,0)</f>
        <v>0</v>
      </c>
      <c r="BG647" s="200">
        <f>IF(N647="zákl. přenesená",J647,0)</f>
        <v>0</v>
      </c>
      <c r="BH647" s="200">
        <f>IF(N647="sníž. přenesená",J647,0)</f>
        <v>0</v>
      </c>
      <c r="BI647" s="200">
        <f>IF(N647="nulová",J647,0)</f>
        <v>0</v>
      </c>
      <c r="BJ647" s="19" t="s">
        <v>26</v>
      </c>
      <c r="BK647" s="200">
        <f>ROUND(I647*H647,2)</f>
        <v>0</v>
      </c>
      <c r="BL647" s="19" t="s">
        <v>150</v>
      </c>
      <c r="BM647" s="199" t="s">
        <v>784</v>
      </c>
    </row>
    <row r="648" spans="1:65" s="2" customFormat="1" ht="19.2">
      <c r="A648" s="36"/>
      <c r="B648" s="37"/>
      <c r="C648" s="38"/>
      <c r="D648" s="201" t="s">
        <v>152</v>
      </c>
      <c r="E648" s="38"/>
      <c r="F648" s="202" t="s">
        <v>785</v>
      </c>
      <c r="G648" s="38"/>
      <c r="H648" s="38"/>
      <c r="I648" s="110"/>
      <c r="J648" s="38"/>
      <c r="K648" s="38"/>
      <c r="L648" s="41"/>
      <c r="M648" s="203"/>
      <c r="N648" s="204"/>
      <c r="O648" s="66"/>
      <c r="P648" s="66"/>
      <c r="Q648" s="66"/>
      <c r="R648" s="66"/>
      <c r="S648" s="66"/>
      <c r="T648" s="67"/>
      <c r="U648" s="36"/>
      <c r="V648" s="36"/>
      <c r="W648" s="36"/>
      <c r="X648" s="36"/>
      <c r="Y648" s="36"/>
      <c r="Z648" s="36"/>
      <c r="AA648" s="36"/>
      <c r="AB648" s="36"/>
      <c r="AC648" s="36"/>
      <c r="AD648" s="36"/>
      <c r="AE648" s="36"/>
      <c r="AT648" s="19" t="s">
        <v>152</v>
      </c>
      <c r="AU648" s="19" t="s">
        <v>80</v>
      </c>
    </row>
    <row r="649" spans="1:65" s="13" customFormat="1" ht="10.199999999999999">
      <c r="B649" s="206"/>
      <c r="C649" s="207"/>
      <c r="D649" s="201" t="s">
        <v>156</v>
      </c>
      <c r="E649" s="208" t="s">
        <v>19</v>
      </c>
      <c r="F649" s="209" t="s">
        <v>164</v>
      </c>
      <c r="G649" s="207"/>
      <c r="H649" s="210">
        <v>48.6</v>
      </c>
      <c r="I649" s="211"/>
      <c r="J649" s="207"/>
      <c r="K649" s="207"/>
      <c r="L649" s="212"/>
      <c r="M649" s="213"/>
      <c r="N649" s="214"/>
      <c r="O649" s="214"/>
      <c r="P649" s="214"/>
      <c r="Q649" s="214"/>
      <c r="R649" s="214"/>
      <c r="S649" s="214"/>
      <c r="T649" s="215"/>
      <c r="AT649" s="216" t="s">
        <v>156</v>
      </c>
      <c r="AU649" s="216" t="s">
        <v>80</v>
      </c>
      <c r="AV649" s="13" t="s">
        <v>80</v>
      </c>
      <c r="AW649" s="13" t="s">
        <v>32</v>
      </c>
      <c r="AX649" s="13" t="s">
        <v>26</v>
      </c>
      <c r="AY649" s="216" t="s">
        <v>144</v>
      </c>
    </row>
    <row r="650" spans="1:65" s="2" customFormat="1" ht="16.5" customHeight="1">
      <c r="A650" s="36"/>
      <c r="B650" s="37"/>
      <c r="C650" s="189" t="s">
        <v>786</v>
      </c>
      <c r="D650" s="189" t="s">
        <v>146</v>
      </c>
      <c r="E650" s="190" t="s">
        <v>787</v>
      </c>
      <c r="F650" s="191" t="s">
        <v>788</v>
      </c>
      <c r="G650" s="192" t="s">
        <v>149</v>
      </c>
      <c r="H650" s="193">
        <v>48.6</v>
      </c>
      <c r="I650" s="194"/>
      <c r="J650" s="193">
        <f>ROUND(I650*H650,2)</f>
        <v>0</v>
      </c>
      <c r="K650" s="191" t="s">
        <v>160</v>
      </c>
      <c r="L650" s="41"/>
      <c r="M650" s="195" t="s">
        <v>19</v>
      </c>
      <c r="N650" s="196" t="s">
        <v>42</v>
      </c>
      <c r="O650" s="66"/>
      <c r="P650" s="197">
        <f>O650*H650</f>
        <v>0</v>
      </c>
      <c r="Q650" s="197">
        <v>0</v>
      </c>
      <c r="R650" s="197">
        <f>Q650*H650</f>
        <v>0</v>
      </c>
      <c r="S650" s="197">
        <v>0</v>
      </c>
      <c r="T650" s="198">
        <f>S650*H650</f>
        <v>0</v>
      </c>
      <c r="U650" s="36"/>
      <c r="V650" s="36"/>
      <c r="W650" s="36"/>
      <c r="X650" s="36"/>
      <c r="Y650" s="36"/>
      <c r="Z650" s="36"/>
      <c r="AA650" s="36"/>
      <c r="AB650" s="36"/>
      <c r="AC650" s="36"/>
      <c r="AD650" s="36"/>
      <c r="AE650" s="36"/>
      <c r="AR650" s="199" t="s">
        <v>150</v>
      </c>
      <c r="AT650" s="199" t="s">
        <v>146</v>
      </c>
      <c r="AU650" s="199" t="s">
        <v>80</v>
      </c>
      <c r="AY650" s="19" t="s">
        <v>144</v>
      </c>
      <c r="BE650" s="200">
        <f>IF(N650="základní",J650,0)</f>
        <v>0</v>
      </c>
      <c r="BF650" s="200">
        <f>IF(N650="snížená",J650,0)</f>
        <v>0</v>
      </c>
      <c r="BG650" s="200">
        <f>IF(N650="zákl. přenesená",J650,0)</f>
        <v>0</v>
      </c>
      <c r="BH650" s="200">
        <f>IF(N650="sníž. přenesená",J650,0)</f>
        <v>0</v>
      </c>
      <c r="BI650" s="200">
        <f>IF(N650="nulová",J650,0)</f>
        <v>0</v>
      </c>
      <c r="BJ650" s="19" t="s">
        <v>26</v>
      </c>
      <c r="BK650" s="200">
        <f>ROUND(I650*H650,2)</f>
        <v>0</v>
      </c>
      <c r="BL650" s="19" t="s">
        <v>150</v>
      </c>
      <c r="BM650" s="199" t="s">
        <v>789</v>
      </c>
    </row>
    <row r="651" spans="1:65" s="2" customFormat="1" ht="19.2">
      <c r="A651" s="36"/>
      <c r="B651" s="37"/>
      <c r="C651" s="38"/>
      <c r="D651" s="201" t="s">
        <v>152</v>
      </c>
      <c r="E651" s="38"/>
      <c r="F651" s="202" t="s">
        <v>790</v>
      </c>
      <c r="G651" s="38"/>
      <c r="H651" s="38"/>
      <c r="I651" s="110"/>
      <c r="J651" s="38"/>
      <c r="K651" s="38"/>
      <c r="L651" s="41"/>
      <c r="M651" s="203"/>
      <c r="N651" s="204"/>
      <c r="O651" s="66"/>
      <c r="P651" s="66"/>
      <c r="Q651" s="66"/>
      <c r="R651" s="66"/>
      <c r="S651" s="66"/>
      <c r="T651" s="67"/>
      <c r="U651" s="36"/>
      <c r="V651" s="36"/>
      <c r="W651" s="36"/>
      <c r="X651" s="36"/>
      <c r="Y651" s="36"/>
      <c r="Z651" s="36"/>
      <c r="AA651" s="36"/>
      <c r="AB651" s="36"/>
      <c r="AC651" s="36"/>
      <c r="AD651" s="36"/>
      <c r="AE651" s="36"/>
      <c r="AT651" s="19" t="s">
        <v>152</v>
      </c>
      <c r="AU651" s="19" t="s">
        <v>80</v>
      </c>
    </row>
    <row r="652" spans="1:65" s="13" customFormat="1" ht="10.199999999999999">
      <c r="B652" s="206"/>
      <c r="C652" s="207"/>
      <c r="D652" s="201" t="s">
        <v>156</v>
      </c>
      <c r="E652" s="208" t="s">
        <v>19</v>
      </c>
      <c r="F652" s="209" t="s">
        <v>775</v>
      </c>
      <c r="G652" s="207"/>
      <c r="H652" s="210">
        <v>48.6</v>
      </c>
      <c r="I652" s="211"/>
      <c r="J652" s="207"/>
      <c r="K652" s="207"/>
      <c r="L652" s="212"/>
      <c r="M652" s="213"/>
      <c r="N652" s="214"/>
      <c r="O652" s="214"/>
      <c r="P652" s="214"/>
      <c r="Q652" s="214"/>
      <c r="R652" s="214"/>
      <c r="S652" s="214"/>
      <c r="T652" s="215"/>
      <c r="AT652" s="216" t="s">
        <v>156</v>
      </c>
      <c r="AU652" s="216" t="s">
        <v>80</v>
      </c>
      <c r="AV652" s="13" t="s">
        <v>80</v>
      </c>
      <c r="AW652" s="13" t="s">
        <v>32</v>
      </c>
      <c r="AX652" s="13" t="s">
        <v>26</v>
      </c>
      <c r="AY652" s="216" t="s">
        <v>144</v>
      </c>
    </row>
    <row r="653" spans="1:65" s="2" customFormat="1" ht="16.5" customHeight="1">
      <c r="A653" s="36"/>
      <c r="B653" s="37"/>
      <c r="C653" s="189" t="s">
        <v>791</v>
      </c>
      <c r="D653" s="189" t="s">
        <v>146</v>
      </c>
      <c r="E653" s="190" t="s">
        <v>792</v>
      </c>
      <c r="F653" s="191" t="s">
        <v>793</v>
      </c>
      <c r="G653" s="192" t="s">
        <v>149</v>
      </c>
      <c r="H653" s="193">
        <v>96</v>
      </c>
      <c r="I653" s="194"/>
      <c r="J653" s="193">
        <f>ROUND(I653*H653,2)</f>
        <v>0</v>
      </c>
      <c r="K653" s="191" t="s">
        <v>160</v>
      </c>
      <c r="L653" s="41"/>
      <c r="M653" s="195" t="s">
        <v>19</v>
      </c>
      <c r="N653" s="196" t="s">
        <v>42</v>
      </c>
      <c r="O653" s="66"/>
      <c r="P653" s="197">
        <f>O653*H653</f>
        <v>0</v>
      </c>
      <c r="Q653" s="197">
        <v>0.1837</v>
      </c>
      <c r="R653" s="197">
        <f>Q653*H653</f>
        <v>17.635200000000001</v>
      </c>
      <c r="S653" s="197">
        <v>0</v>
      </c>
      <c r="T653" s="198">
        <f>S653*H653</f>
        <v>0</v>
      </c>
      <c r="U653" s="36"/>
      <c r="V653" s="36"/>
      <c r="W653" s="36"/>
      <c r="X653" s="36"/>
      <c r="Y653" s="36"/>
      <c r="Z653" s="36"/>
      <c r="AA653" s="36"/>
      <c r="AB653" s="36"/>
      <c r="AC653" s="36"/>
      <c r="AD653" s="36"/>
      <c r="AE653" s="36"/>
      <c r="AR653" s="199" t="s">
        <v>150</v>
      </c>
      <c r="AT653" s="199" t="s">
        <v>146</v>
      </c>
      <c r="AU653" s="199" t="s">
        <v>80</v>
      </c>
      <c r="AY653" s="19" t="s">
        <v>144</v>
      </c>
      <c r="BE653" s="200">
        <f>IF(N653="základní",J653,0)</f>
        <v>0</v>
      </c>
      <c r="BF653" s="200">
        <f>IF(N653="snížená",J653,0)</f>
        <v>0</v>
      </c>
      <c r="BG653" s="200">
        <f>IF(N653="zákl. přenesená",J653,0)</f>
        <v>0</v>
      </c>
      <c r="BH653" s="200">
        <f>IF(N653="sníž. přenesená",J653,0)</f>
        <v>0</v>
      </c>
      <c r="BI653" s="200">
        <f>IF(N653="nulová",J653,0)</f>
        <v>0</v>
      </c>
      <c r="BJ653" s="19" t="s">
        <v>26</v>
      </c>
      <c r="BK653" s="200">
        <f>ROUND(I653*H653,2)</f>
        <v>0</v>
      </c>
      <c r="BL653" s="19" t="s">
        <v>150</v>
      </c>
      <c r="BM653" s="199" t="s">
        <v>794</v>
      </c>
    </row>
    <row r="654" spans="1:65" s="2" customFormat="1" ht="19.2">
      <c r="A654" s="36"/>
      <c r="B654" s="37"/>
      <c r="C654" s="38"/>
      <c r="D654" s="201" t="s">
        <v>152</v>
      </c>
      <c r="E654" s="38"/>
      <c r="F654" s="202" t="s">
        <v>795</v>
      </c>
      <c r="G654" s="38"/>
      <c r="H654" s="38"/>
      <c r="I654" s="110"/>
      <c r="J654" s="38"/>
      <c r="K654" s="38"/>
      <c r="L654" s="41"/>
      <c r="M654" s="203"/>
      <c r="N654" s="204"/>
      <c r="O654" s="66"/>
      <c r="P654" s="66"/>
      <c r="Q654" s="66"/>
      <c r="R654" s="66"/>
      <c r="S654" s="66"/>
      <c r="T654" s="67"/>
      <c r="U654" s="36"/>
      <c r="V654" s="36"/>
      <c r="W654" s="36"/>
      <c r="X654" s="36"/>
      <c r="Y654" s="36"/>
      <c r="Z654" s="36"/>
      <c r="AA654" s="36"/>
      <c r="AB654" s="36"/>
      <c r="AC654" s="36"/>
      <c r="AD654" s="36"/>
      <c r="AE654" s="36"/>
      <c r="AT654" s="19" t="s">
        <v>152</v>
      </c>
      <c r="AU654" s="19" t="s">
        <v>80</v>
      </c>
    </row>
    <row r="655" spans="1:65" s="2" customFormat="1" ht="134.4">
      <c r="A655" s="36"/>
      <c r="B655" s="37"/>
      <c r="C655" s="38"/>
      <c r="D655" s="201" t="s">
        <v>154</v>
      </c>
      <c r="E655" s="38"/>
      <c r="F655" s="205" t="s">
        <v>796</v>
      </c>
      <c r="G655" s="38"/>
      <c r="H655" s="38"/>
      <c r="I655" s="110"/>
      <c r="J655" s="38"/>
      <c r="K655" s="38"/>
      <c r="L655" s="41"/>
      <c r="M655" s="203"/>
      <c r="N655" s="204"/>
      <c r="O655" s="66"/>
      <c r="P655" s="66"/>
      <c r="Q655" s="66"/>
      <c r="R655" s="66"/>
      <c r="S655" s="66"/>
      <c r="T655" s="67"/>
      <c r="U655" s="36"/>
      <c r="V655" s="36"/>
      <c r="W655" s="36"/>
      <c r="X655" s="36"/>
      <c r="Y655" s="36"/>
      <c r="Z655" s="36"/>
      <c r="AA655" s="36"/>
      <c r="AB655" s="36"/>
      <c r="AC655" s="36"/>
      <c r="AD655" s="36"/>
      <c r="AE655" s="36"/>
      <c r="AT655" s="19" t="s">
        <v>154</v>
      </c>
      <c r="AU655" s="19" t="s">
        <v>80</v>
      </c>
    </row>
    <row r="656" spans="1:65" s="13" customFormat="1" ht="10.199999999999999">
      <c r="B656" s="206"/>
      <c r="C656" s="207"/>
      <c r="D656" s="201" t="s">
        <v>156</v>
      </c>
      <c r="E656" s="208" t="s">
        <v>19</v>
      </c>
      <c r="F656" s="209" t="s">
        <v>764</v>
      </c>
      <c r="G656" s="207"/>
      <c r="H656" s="210">
        <v>96</v>
      </c>
      <c r="I656" s="211"/>
      <c r="J656" s="207"/>
      <c r="K656" s="207"/>
      <c r="L656" s="212"/>
      <c r="M656" s="213"/>
      <c r="N656" s="214"/>
      <c r="O656" s="214"/>
      <c r="P656" s="214"/>
      <c r="Q656" s="214"/>
      <c r="R656" s="214"/>
      <c r="S656" s="214"/>
      <c r="T656" s="215"/>
      <c r="AT656" s="216" t="s">
        <v>156</v>
      </c>
      <c r="AU656" s="216" t="s">
        <v>80</v>
      </c>
      <c r="AV656" s="13" t="s">
        <v>80</v>
      </c>
      <c r="AW656" s="13" t="s">
        <v>32</v>
      </c>
      <c r="AX656" s="13" t="s">
        <v>26</v>
      </c>
      <c r="AY656" s="216" t="s">
        <v>144</v>
      </c>
    </row>
    <row r="657" spans="1:65" s="2" customFormat="1" ht="16.5" customHeight="1">
      <c r="A657" s="36"/>
      <c r="B657" s="37"/>
      <c r="C657" s="238" t="s">
        <v>797</v>
      </c>
      <c r="D657" s="238" t="s">
        <v>253</v>
      </c>
      <c r="E657" s="239" t="s">
        <v>798</v>
      </c>
      <c r="F657" s="240" t="s">
        <v>799</v>
      </c>
      <c r="G657" s="241" t="s">
        <v>149</v>
      </c>
      <c r="H657" s="242">
        <v>97.92</v>
      </c>
      <c r="I657" s="243"/>
      <c r="J657" s="242">
        <f>ROUND(I657*H657,2)</f>
        <v>0</v>
      </c>
      <c r="K657" s="240" t="s">
        <v>160</v>
      </c>
      <c r="L657" s="244"/>
      <c r="M657" s="245" t="s">
        <v>19</v>
      </c>
      <c r="N657" s="246" t="s">
        <v>42</v>
      </c>
      <c r="O657" s="66"/>
      <c r="P657" s="197">
        <f>O657*H657</f>
        <v>0</v>
      </c>
      <c r="Q657" s="197">
        <v>0.11799999999999999</v>
      </c>
      <c r="R657" s="197">
        <f>Q657*H657</f>
        <v>11.55456</v>
      </c>
      <c r="S657" s="197">
        <v>0</v>
      </c>
      <c r="T657" s="198">
        <f>S657*H657</f>
        <v>0</v>
      </c>
      <c r="U657" s="36"/>
      <c r="V657" s="36"/>
      <c r="W657" s="36"/>
      <c r="X657" s="36"/>
      <c r="Y657" s="36"/>
      <c r="Z657" s="36"/>
      <c r="AA657" s="36"/>
      <c r="AB657" s="36"/>
      <c r="AC657" s="36"/>
      <c r="AD657" s="36"/>
      <c r="AE657" s="36"/>
      <c r="AR657" s="199" t="s">
        <v>207</v>
      </c>
      <c r="AT657" s="199" t="s">
        <v>253</v>
      </c>
      <c r="AU657" s="199" t="s">
        <v>80</v>
      </c>
      <c r="AY657" s="19" t="s">
        <v>144</v>
      </c>
      <c r="BE657" s="200">
        <f>IF(N657="základní",J657,0)</f>
        <v>0</v>
      </c>
      <c r="BF657" s="200">
        <f>IF(N657="snížená",J657,0)</f>
        <v>0</v>
      </c>
      <c r="BG657" s="200">
        <f>IF(N657="zákl. přenesená",J657,0)</f>
        <v>0</v>
      </c>
      <c r="BH657" s="200">
        <f>IF(N657="sníž. přenesená",J657,0)</f>
        <v>0</v>
      </c>
      <c r="BI657" s="200">
        <f>IF(N657="nulová",J657,0)</f>
        <v>0</v>
      </c>
      <c r="BJ657" s="19" t="s">
        <v>26</v>
      </c>
      <c r="BK657" s="200">
        <f>ROUND(I657*H657,2)</f>
        <v>0</v>
      </c>
      <c r="BL657" s="19" t="s">
        <v>150</v>
      </c>
      <c r="BM657" s="199" t="s">
        <v>800</v>
      </c>
    </row>
    <row r="658" spans="1:65" s="2" customFormat="1" ht="10.199999999999999">
      <c r="A658" s="36"/>
      <c r="B658" s="37"/>
      <c r="C658" s="38"/>
      <c r="D658" s="201" t="s">
        <v>152</v>
      </c>
      <c r="E658" s="38"/>
      <c r="F658" s="202" t="s">
        <v>799</v>
      </c>
      <c r="G658" s="38"/>
      <c r="H658" s="38"/>
      <c r="I658" s="110"/>
      <c r="J658" s="38"/>
      <c r="K658" s="38"/>
      <c r="L658" s="41"/>
      <c r="M658" s="203"/>
      <c r="N658" s="204"/>
      <c r="O658" s="66"/>
      <c r="P658" s="66"/>
      <c r="Q658" s="66"/>
      <c r="R658" s="66"/>
      <c r="S658" s="66"/>
      <c r="T658" s="67"/>
      <c r="U658" s="36"/>
      <c r="V658" s="36"/>
      <c r="W658" s="36"/>
      <c r="X658" s="36"/>
      <c r="Y658" s="36"/>
      <c r="Z658" s="36"/>
      <c r="AA658" s="36"/>
      <c r="AB658" s="36"/>
      <c r="AC658" s="36"/>
      <c r="AD658" s="36"/>
      <c r="AE658" s="36"/>
      <c r="AT658" s="19" t="s">
        <v>152</v>
      </c>
      <c r="AU658" s="19" t="s">
        <v>80</v>
      </c>
    </row>
    <row r="659" spans="1:65" s="13" customFormat="1" ht="10.199999999999999">
      <c r="B659" s="206"/>
      <c r="C659" s="207"/>
      <c r="D659" s="201" t="s">
        <v>156</v>
      </c>
      <c r="E659" s="207"/>
      <c r="F659" s="209" t="s">
        <v>801</v>
      </c>
      <c r="G659" s="207"/>
      <c r="H659" s="210">
        <v>97.92</v>
      </c>
      <c r="I659" s="211"/>
      <c r="J659" s="207"/>
      <c r="K659" s="207"/>
      <c r="L659" s="212"/>
      <c r="M659" s="213"/>
      <c r="N659" s="214"/>
      <c r="O659" s="214"/>
      <c r="P659" s="214"/>
      <c r="Q659" s="214"/>
      <c r="R659" s="214"/>
      <c r="S659" s="214"/>
      <c r="T659" s="215"/>
      <c r="AT659" s="216" t="s">
        <v>156</v>
      </c>
      <c r="AU659" s="216" t="s">
        <v>80</v>
      </c>
      <c r="AV659" s="13" t="s">
        <v>80</v>
      </c>
      <c r="AW659" s="13" t="s">
        <v>4</v>
      </c>
      <c r="AX659" s="13" t="s">
        <v>26</v>
      </c>
      <c r="AY659" s="216" t="s">
        <v>144</v>
      </c>
    </row>
    <row r="660" spans="1:65" s="2" customFormat="1" ht="16.5" customHeight="1">
      <c r="A660" s="36"/>
      <c r="B660" s="37"/>
      <c r="C660" s="189" t="s">
        <v>802</v>
      </c>
      <c r="D660" s="189" t="s">
        <v>146</v>
      </c>
      <c r="E660" s="190" t="s">
        <v>803</v>
      </c>
      <c r="F660" s="191" t="s">
        <v>804</v>
      </c>
      <c r="G660" s="192" t="s">
        <v>149</v>
      </c>
      <c r="H660" s="193">
        <v>34</v>
      </c>
      <c r="I660" s="194"/>
      <c r="J660" s="193">
        <f>ROUND(I660*H660,2)</f>
        <v>0</v>
      </c>
      <c r="K660" s="191" t="s">
        <v>19</v>
      </c>
      <c r="L660" s="41"/>
      <c r="M660" s="195" t="s">
        <v>19</v>
      </c>
      <c r="N660" s="196" t="s">
        <v>42</v>
      </c>
      <c r="O660" s="66"/>
      <c r="P660" s="197">
        <f>O660*H660</f>
        <v>0</v>
      </c>
      <c r="Q660" s="197">
        <v>0.10100000000000001</v>
      </c>
      <c r="R660" s="197">
        <f>Q660*H660</f>
        <v>3.4340000000000002</v>
      </c>
      <c r="S660" s="197">
        <v>0</v>
      </c>
      <c r="T660" s="198">
        <f>S660*H660</f>
        <v>0</v>
      </c>
      <c r="U660" s="36"/>
      <c r="V660" s="36"/>
      <c r="W660" s="36"/>
      <c r="X660" s="36"/>
      <c r="Y660" s="36"/>
      <c r="Z660" s="36"/>
      <c r="AA660" s="36"/>
      <c r="AB660" s="36"/>
      <c r="AC660" s="36"/>
      <c r="AD660" s="36"/>
      <c r="AE660" s="36"/>
      <c r="AR660" s="199" t="s">
        <v>150</v>
      </c>
      <c r="AT660" s="199" t="s">
        <v>146</v>
      </c>
      <c r="AU660" s="199" t="s">
        <v>80</v>
      </c>
      <c r="AY660" s="19" t="s">
        <v>144</v>
      </c>
      <c r="BE660" s="200">
        <f>IF(N660="základní",J660,0)</f>
        <v>0</v>
      </c>
      <c r="BF660" s="200">
        <f>IF(N660="snížená",J660,0)</f>
        <v>0</v>
      </c>
      <c r="BG660" s="200">
        <f>IF(N660="zákl. přenesená",J660,0)</f>
        <v>0</v>
      </c>
      <c r="BH660" s="200">
        <f>IF(N660="sníž. přenesená",J660,0)</f>
        <v>0</v>
      </c>
      <c r="BI660" s="200">
        <f>IF(N660="nulová",J660,0)</f>
        <v>0</v>
      </c>
      <c r="BJ660" s="19" t="s">
        <v>26</v>
      </c>
      <c r="BK660" s="200">
        <f>ROUND(I660*H660,2)</f>
        <v>0</v>
      </c>
      <c r="BL660" s="19" t="s">
        <v>150</v>
      </c>
      <c r="BM660" s="199" t="s">
        <v>805</v>
      </c>
    </row>
    <row r="661" spans="1:65" s="2" customFormat="1" ht="10.199999999999999">
      <c r="A661" s="36"/>
      <c r="B661" s="37"/>
      <c r="C661" s="38"/>
      <c r="D661" s="201" t="s">
        <v>152</v>
      </c>
      <c r="E661" s="38"/>
      <c r="F661" s="202" t="s">
        <v>806</v>
      </c>
      <c r="G661" s="38"/>
      <c r="H661" s="38"/>
      <c r="I661" s="110"/>
      <c r="J661" s="38"/>
      <c r="K661" s="38"/>
      <c r="L661" s="41"/>
      <c r="M661" s="203"/>
      <c r="N661" s="204"/>
      <c r="O661" s="66"/>
      <c r="P661" s="66"/>
      <c r="Q661" s="66"/>
      <c r="R661" s="66"/>
      <c r="S661" s="66"/>
      <c r="T661" s="67"/>
      <c r="U661" s="36"/>
      <c r="V661" s="36"/>
      <c r="W661" s="36"/>
      <c r="X661" s="36"/>
      <c r="Y661" s="36"/>
      <c r="Z661" s="36"/>
      <c r="AA661" s="36"/>
      <c r="AB661" s="36"/>
      <c r="AC661" s="36"/>
      <c r="AD661" s="36"/>
      <c r="AE661" s="36"/>
      <c r="AT661" s="19" t="s">
        <v>152</v>
      </c>
      <c r="AU661" s="19" t="s">
        <v>80</v>
      </c>
    </row>
    <row r="662" spans="1:65" s="2" customFormat="1" ht="86.4">
      <c r="A662" s="36"/>
      <c r="B662" s="37"/>
      <c r="C662" s="38"/>
      <c r="D662" s="201" t="s">
        <v>154</v>
      </c>
      <c r="E662" s="38"/>
      <c r="F662" s="205" t="s">
        <v>807</v>
      </c>
      <c r="G662" s="38"/>
      <c r="H662" s="38"/>
      <c r="I662" s="110"/>
      <c r="J662" s="38"/>
      <c r="K662" s="38"/>
      <c r="L662" s="41"/>
      <c r="M662" s="203"/>
      <c r="N662" s="204"/>
      <c r="O662" s="66"/>
      <c r="P662" s="66"/>
      <c r="Q662" s="66"/>
      <c r="R662" s="66"/>
      <c r="S662" s="66"/>
      <c r="T662" s="67"/>
      <c r="U662" s="36"/>
      <c r="V662" s="36"/>
      <c r="W662" s="36"/>
      <c r="X662" s="36"/>
      <c r="Y662" s="36"/>
      <c r="Z662" s="36"/>
      <c r="AA662" s="36"/>
      <c r="AB662" s="36"/>
      <c r="AC662" s="36"/>
      <c r="AD662" s="36"/>
      <c r="AE662" s="36"/>
      <c r="AT662" s="19" t="s">
        <v>154</v>
      </c>
      <c r="AU662" s="19" t="s">
        <v>80</v>
      </c>
    </row>
    <row r="663" spans="1:65" s="14" customFormat="1" ht="10.199999999999999">
      <c r="B663" s="217"/>
      <c r="C663" s="218"/>
      <c r="D663" s="201" t="s">
        <v>156</v>
      </c>
      <c r="E663" s="219" t="s">
        <v>19</v>
      </c>
      <c r="F663" s="220" t="s">
        <v>808</v>
      </c>
      <c r="G663" s="218"/>
      <c r="H663" s="219" t="s">
        <v>19</v>
      </c>
      <c r="I663" s="221"/>
      <c r="J663" s="218"/>
      <c r="K663" s="218"/>
      <c r="L663" s="222"/>
      <c r="M663" s="223"/>
      <c r="N663" s="224"/>
      <c r="O663" s="224"/>
      <c r="P663" s="224"/>
      <c r="Q663" s="224"/>
      <c r="R663" s="224"/>
      <c r="S663" s="224"/>
      <c r="T663" s="225"/>
      <c r="AT663" s="226" t="s">
        <v>156</v>
      </c>
      <c r="AU663" s="226" t="s">
        <v>80</v>
      </c>
      <c r="AV663" s="14" t="s">
        <v>26</v>
      </c>
      <c r="AW663" s="14" t="s">
        <v>32</v>
      </c>
      <c r="AX663" s="14" t="s">
        <v>71</v>
      </c>
      <c r="AY663" s="226" t="s">
        <v>144</v>
      </c>
    </row>
    <row r="664" spans="1:65" s="13" customFormat="1" ht="10.199999999999999">
      <c r="B664" s="206"/>
      <c r="C664" s="207"/>
      <c r="D664" s="201" t="s">
        <v>156</v>
      </c>
      <c r="E664" s="208" t="s">
        <v>19</v>
      </c>
      <c r="F664" s="209" t="s">
        <v>809</v>
      </c>
      <c r="G664" s="207"/>
      <c r="H664" s="210">
        <v>34</v>
      </c>
      <c r="I664" s="211"/>
      <c r="J664" s="207"/>
      <c r="K664" s="207"/>
      <c r="L664" s="212"/>
      <c r="M664" s="213"/>
      <c r="N664" s="214"/>
      <c r="O664" s="214"/>
      <c r="P664" s="214"/>
      <c r="Q664" s="214"/>
      <c r="R664" s="214"/>
      <c r="S664" s="214"/>
      <c r="T664" s="215"/>
      <c r="AT664" s="216" t="s">
        <v>156</v>
      </c>
      <c r="AU664" s="216" t="s">
        <v>80</v>
      </c>
      <c r="AV664" s="13" t="s">
        <v>80</v>
      </c>
      <c r="AW664" s="13" t="s">
        <v>32</v>
      </c>
      <c r="AX664" s="13" t="s">
        <v>26</v>
      </c>
      <c r="AY664" s="216" t="s">
        <v>144</v>
      </c>
    </row>
    <row r="665" spans="1:65" s="2" customFormat="1" ht="16.5" customHeight="1">
      <c r="A665" s="36"/>
      <c r="B665" s="37"/>
      <c r="C665" s="238" t="s">
        <v>810</v>
      </c>
      <c r="D665" s="238" t="s">
        <v>253</v>
      </c>
      <c r="E665" s="239" t="s">
        <v>811</v>
      </c>
      <c r="F665" s="240" t="s">
        <v>812</v>
      </c>
      <c r="G665" s="241" t="s">
        <v>149</v>
      </c>
      <c r="H665" s="242">
        <v>34</v>
      </c>
      <c r="I665" s="243"/>
      <c r="J665" s="242">
        <f>ROUND(I665*H665,2)</f>
        <v>0</v>
      </c>
      <c r="K665" s="240" t="s">
        <v>160</v>
      </c>
      <c r="L665" s="244"/>
      <c r="M665" s="245" t="s">
        <v>19</v>
      </c>
      <c r="N665" s="246" t="s">
        <v>42</v>
      </c>
      <c r="O665" s="66"/>
      <c r="P665" s="197">
        <f>O665*H665</f>
        <v>0</v>
      </c>
      <c r="Q665" s="197">
        <v>0.13500000000000001</v>
      </c>
      <c r="R665" s="197">
        <f>Q665*H665</f>
        <v>4.59</v>
      </c>
      <c r="S665" s="197">
        <v>0</v>
      </c>
      <c r="T665" s="198">
        <f>S665*H665</f>
        <v>0</v>
      </c>
      <c r="U665" s="36"/>
      <c r="V665" s="36"/>
      <c r="W665" s="36"/>
      <c r="X665" s="36"/>
      <c r="Y665" s="36"/>
      <c r="Z665" s="36"/>
      <c r="AA665" s="36"/>
      <c r="AB665" s="36"/>
      <c r="AC665" s="36"/>
      <c r="AD665" s="36"/>
      <c r="AE665" s="36"/>
      <c r="AR665" s="199" t="s">
        <v>207</v>
      </c>
      <c r="AT665" s="199" t="s">
        <v>253</v>
      </c>
      <c r="AU665" s="199" t="s">
        <v>80</v>
      </c>
      <c r="AY665" s="19" t="s">
        <v>144</v>
      </c>
      <c r="BE665" s="200">
        <f>IF(N665="základní",J665,0)</f>
        <v>0</v>
      </c>
      <c r="BF665" s="200">
        <f>IF(N665="snížená",J665,0)</f>
        <v>0</v>
      </c>
      <c r="BG665" s="200">
        <f>IF(N665="zákl. přenesená",J665,0)</f>
        <v>0</v>
      </c>
      <c r="BH665" s="200">
        <f>IF(N665="sníž. přenesená",J665,0)</f>
        <v>0</v>
      </c>
      <c r="BI665" s="200">
        <f>IF(N665="nulová",J665,0)</f>
        <v>0</v>
      </c>
      <c r="BJ665" s="19" t="s">
        <v>26</v>
      </c>
      <c r="BK665" s="200">
        <f>ROUND(I665*H665,2)</f>
        <v>0</v>
      </c>
      <c r="BL665" s="19" t="s">
        <v>150</v>
      </c>
      <c r="BM665" s="199" t="s">
        <v>813</v>
      </c>
    </row>
    <row r="666" spans="1:65" s="2" customFormat="1" ht="10.199999999999999">
      <c r="A666" s="36"/>
      <c r="B666" s="37"/>
      <c r="C666" s="38"/>
      <c r="D666" s="201" t="s">
        <v>152</v>
      </c>
      <c r="E666" s="38"/>
      <c r="F666" s="202" t="s">
        <v>812</v>
      </c>
      <c r="G666" s="38"/>
      <c r="H666" s="38"/>
      <c r="I666" s="110"/>
      <c r="J666" s="38"/>
      <c r="K666" s="38"/>
      <c r="L666" s="41"/>
      <c r="M666" s="203"/>
      <c r="N666" s="204"/>
      <c r="O666" s="66"/>
      <c r="P666" s="66"/>
      <c r="Q666" s="66"/>
      <c r="R666" s="66"/>
      <c r="S666" s="66"/>
      <c r="T666" s="67"/>
      <c r="U666" s="36"/>
      <c r="V666" s="36"/>
      <c r="W666" s="36"/>
      <c r="X666" s="36"/>
      <c r="Y666" s="36"/>
      <c r="Z666" s="36"/>
      <c r="AA666" s="36"/>
      <c r="AB666" s="36"/>
      <c r="AC666" s="36"/>
      <c r="AD666" s="36"/>
      <c r="AE666" s="36"/>
      <c r="AT666" s="19" t="s">
        <v>152</v>
      </c>
      <c r="AU666" s="19" t="s">
        <v>80</v>
      </c>
    </row>
    <row r="667" spans="1:65" s="12" customFormat="1" ht="22.8" customHeight="1">
      <c r="B667" s="173"/>
      <c r="C667" s="174"/>
      <c r="D667" s="175" t="s">
        <v>70</v>
      </c>
      <c r="E667" s="187" t="s">
        <v>192</v>
      </c>
      <c r="F667" s="187" t="s">
        <v>814</v>
      </c>
      <c r="G667" s="174"/>
      <c r="H667" s="174"/>
      <c r="I667" s="177"/>
      <c r="J667" s="188">
        <f>BK667</f>
        <v>0</v>
      </c>
      <c r="K667" s="174"/>
      <c r="L667" s="179"/>
      <c r="M667" s="180"/>
      <c r="N667" s="181"/>
      <c r="O667" s="181"/>
      <c r="P667" s="182">
        <f>SUM(P668:P923)</f>
        <v>0</v>
      </c>
      <c r="Q667" s="181"/>
      <c r="R667" s="182">
        <f>SUM(R668:R923)</f>
        <v>106.5324488</v>
      </c>
      <c r="S667" s="181"/>
      <c r="T667" s="183">
        <f>SUM(T668:T923)</f>
        <v>0</v>
      </c>
      <c r="AR667" s="184" t="s">
        <v>26</v>
      </c>
      <c r="AT667" s="185" t="s">
        <v>70</v>
      </c>
      <c r="AU667" s="185" t="s">
        <v>26</v>
      </c>
      <c r="AY667" s="184" t="s">
        <v>144</v>
      </c>
      <c r="BK667" s="186">
        <f>SUM(BK668:BK923)</f>
        <v>0</v>
      </c>
    </row>
    <row r="668" spans="1:65" s="2" customFormat="1" ht="16.5" customHeight="1">
      <c r="A668" s="36"/>
      <c r="B668" s="37"/>
      <c r="C668" s="189" t="s">
        <v>815</v>
      </c>
      <c r="D668" s="189" t="s">
        <v>146</v>
      </c>
      <c r="E668" s="190" t="s">
        <v>816</v>
      </c>
      <c r="F668" s="191" t="s">
        <v>817</v>
      </c>
      <c r="G668" s="192" t="s">
        <v>149</v>
      </c>
      <c r="H668" s="193">
        <v>106.19</v>
      </c>
      <c r="I668" s="194"/>
      <c r="J668" s="193">
        <f>ROUND(I668*H668,2)</f>
        <v>0</v>
      </c>
      <c r="K668" s="191" t="s">
        <v>160</v>
      </c>
      <c r="L668" s="41"/>
      <c r="M668" s="195" t="s">
        <v>19</v>
      </c>
      <c r="N668" s="196" t="s">
        <v>42</v>
      </c>
      <c r="O668" s="66"/>
      <c r="P668" s="197">
        <f>O668*H668</f>
        <v>0</v>
      </c>
      <c r="Q668" s="197">
        <v>5.7000000000000002E-3</v>
      </c>
      <c r="R668" s="197">
        <f>Q668*H668</f>
        <v>0.60528300000000002</v>
      </c>
      <c r="S668" s="197">
        <v>0</v>
      </c>
      <c r="T668" s="198">
        <f>S668*H668</f>
        <v>0</v>
      </c>
      <c r="U668" s="36"/>
      <c r="V668" s="36"/>
      <c r="W668" s="36"/>
      <c r="X668" s="36"/>
      <c r="Y668" s="36"/>
      <c r="Z668" s="36"/>
      <c r="AA668" s="36"/>
      <c r="AB668" s="36"/>
      <c r="AC668" s="36"/>
      <c r="AD668" s="36"/>
      <c r="AE668" s="36"/>
      <c r="AR668" s="199" t="s">
        <v>150</v>
      </c>
      <c r="AT668" s="199" t="s">
        <v>146</v>
      </c>
      <c r="AU668" s="199" t="s">
        <v>80</v>
      </c>
      <c r="AY668" s="19" t="s">
        <v>144</v>
      </c>
      <c r="BE668" s="200">
        <f>IF(N668="základní",J668,0)</f>
        <v>0</v>
      </c>
      <c r="BF668" s="200">
        <f>IF(N668="snížená",J668,0)</f>
        <v>0</v>
      </c>
      <c r="BG668" s="200">
        <f>IF(N668="zákl. přenesená",J668,0)</f>
        <v>0</v>
      </c>
      <c r="BH668" s="200">
        <f>IF(N668="sníž. přenesená",J668,0)</f>
        <v>0</v>
      </c>
      <c r="BI668" s="200">
        <f>IF(N668="nulová",J668,0)</f>
        <v>0</v>
      </c>
      <c r="BJ668" s="19" t="s">
        <v>26</v>
      </c>
      <c r="BK668" s="200">
        <f>ROUND(I668*H668,2)</f>
        <v>0</v>
      </c>
      <c r="BL668" s="19" t="s">
        <v>150</v>
      </c>
      <c r="BM668" s="199" t="s">
        <v>818</v>
      </c>
    </row>
    <row r="669" spans="1:65" s="2" customFormat="1" ht="19.2">
      <c r="A669" s="36"/>
      <c r="B669" s="37"/>
      <c r="C669" s="38"/>
      <c r="D669" s="201" t="s">
        <v>152</v>
      </c>
      <c r="E669" s="38"/>
      <c r="F669" s="202" t="s">
        <v>819</v>
      </c>
      <c r="G669" s="38"/>
      <c r="H669" s="38"/>
      <c r="I669" s="110"/>
      <c r="J669" s="38"/>
      <c r="K669" s="38"/>
      <c r="L669" s="41"/>
      <c r="M669" s="203"/>
      <c r="N669" s="204"/>
      <c r="O669" s="66"/>
      <c r="P669" s="66"/>
      <c r="Q669" s="66"/>
      <c r="R669" s="66"/>
      <c r="S669" s="66"/>
      <c r="T669" s="67"/>
      <c r="U669" s="36"/>
      <c r="V669" s="36"/>
      <c r="W669" s="36"/>
      <c r="X669" s="36"/>
      <c r="Y669" s="36"/>
      <c r="Z669" s="36"/>
      <c r="AA669" s="36"/>
      <c r="AB669" s="36"/>
      <c r="AC669" s="36"/>
      <c r="AD669" s="36"/>
      <c r="AE669" s="36"/>
      <c r="AT669" s="19" t="s">
        <v>152</v>
      </c>
      <c r="AU669" s="19" t="s">
        <v>80</v>
      </c>
    </row>
    <row r="670" spans="1:65" s="2" customFormat="1" ht="38.4">
      <c r="A670" s="36"/>
      <c r="B670" s="37"/>
      <c r="C670" s="38"/>
      <c r="D670" s="201" t="s">
        <v>154</v>
      </c>
      <c r="E670" s="38"/>
      <c r="F670" s="205" t="s">
        <v>820</v>
      </c>
      <c r="G670" s="38"/>
      <c r="H670" s="38"/>
      <c r="I670" s="110"/>
      <c r="J670" s="38"/>
      <c r="K670" s="38"/>
      <c r="L670" s="41"/>
      <c r="M670" s="203"/>
      <c r="N670" s="204"/>
      <c r="O670" s="66"/>
      <c r="P670" s="66"/>
      <c r="Q670" s="66"/>
      <c r="R670" s="66"/>
      <c r="S670" s="66"/>
      <c r="T670" s="67"/>
      <c r="U670" s="36"/>
      <c r="V670" s="36"/>
      <c r="W670" s="36"/>
      <c r="X670" s="36"/>
      <c r="Y670" s="36"/>
      <c r="Z670" s="36"/>
      <c r="AA670" s="36"/>
      <c r="AB670" s="36"/>
      <c r="AC670" s="36"/>
      <c r="AD670" s="36"/>
      <c r="AE670" s="36"/>
      <c r="AT670" s="19" t="s">
        <v>154</v>
      </c>
      <c r="AU670" s="19" t="s">
        <v>80</v>
      </c>
    </row>
    <row r="671" spans="1:65" s="14" customFormat="1" ht="10.199999999999999">
      <c r="B671" s="217"/>
      <c r="C671" s="218"/>
      <c r="D671" s="201" t="s">
        <v>156</v>
      </c>
      <c r="E671" s="219" t="s">
        <v>19</v>
      </c>
      <c r="F671" s="220" t="s">
        <v>358</v>
      </c>
      <c r="G671" s="218"/>
      <c r="H671" s="219" t="s">
        <v>19</v>
      </c>
      <c r="I671" s="221"/>
      <c r="J671" s="218"/>
      <c r="K671" s="218"/>
      <c r="L671" s="222"/>
      <c r="M671" s="223"/>
      <c r="N671" s="224"/>
      <c r="O671" s="224"/>
      <c r="P671" s="224"/>
      <c r="Q671" s="224"/>
      <c r="R671" s="224"/>
      <c r="S671" s="224"/>
      <c r="T671" s="225"/>
      <c r="AT671" s="226" t="s">
        <v>156</v>
      </c>
      <c r="AU671" s="226" t="s">
        <v>80</v>
      </c>
      <c r="AV671" s="14" t="s">
        <v>26</v>
      </c>
      <c r="AW671" s="14" t="s">
        <v>32</v>
      </c>
      <c r="AX671" s="14" t="s">
        <v>71</v>
      </c>
      <c r="AY671" s="226" t="s">
        <v>144</v>
      </c>
    </row>
    <row r="672" spans="1:65" s="13" customFormat="1" ht="10.199999999999999">
      <c r="B672" s="206"/>
      <c r="C672" s="207"/>
      <c r="D672" s="201" t="s">
        <v>156</v>
      </c>
      <c r="E672" s="208" t="s">
        <v>19</v>
      </c>
      <c r="F672" s="209" t="s">
        <v>821</v>
      </c>
      <c r="G672" s="207"/>
      <c r="H672" s="210">
        <v>39.69</v>
      </c>
      <c r="I672" s="211"/>
      <c r="J672" s="207"/>
      <c r="K672" s="207"/>
      <c r="L672" s="212"/>
      <c r="M672" s="213"/>
      <c r="N672" s="214"/>
      <c r="O672" s="214"/>
      <c r="P672" s="214"/>
      <c r="Q672" s="214"/>
      <c r="R672" s="214"/>
      <c r="S672" s="214"/>
      <c r="T672" s="215"/>
      <c r="AT672" s="216" t="s">
        <v>156</v>
      </c>
      <c r="AU672" s="216" t="s">
        <v>80</v>
      </c>
      <c r="AV672" s="13" t="s">
        <v>80</v>
      </c>
      <c r="AW672" s="13" t="s">
        <v>32</v>
      </c>
      <c r="AX672" s="13" t="s">
        <v>71</v>
      </c>
      <c r="AY672" s="216" t="s">
        <v>144</v>
      </c>
    </row>
    <row r="673" spans="1:65" s="13" customFormat="1" ht="10.199999999999999">
      <c r="B673" s="206"/>
      <c r="C673" s="207"/>
      <c r="D673" s="201" t="s">
        <v>156</v>
      </c>
      <c r="E673" s="208" t="s">
        <v>19</v>
      </c>
      <c r="F673" s="209" t="s">
        <v>822</v>
      </c>
      <c r="G673" s="207"/>
      <c r="H673" s="210">
        <v>25</v>
      </c>
      <c r="I673" s="211"/>
      <c r="J673" s="207"/>
      <c r="K673" s="207"/>
      <c r="L673" s="212"/>
      <c r="M673" s="213"/>
      <c r="N673" s="214"/>
      <c r="O673" s="214"/>
      <c r="P673" s="214"/>
      <c r="Q673" s="214"/>
      <c r="R673" s="214"/>
      <c r="S673" s="214"/>
      <c r="T673" s="215"/>
      <c r="AT673" s="216" t="s">
        <v>156</v>
      </c>
      <c r="AU673" s="216" t="s">
        <v>80</v>
      </c>
      <c r="AV673" s="13" t="s">
        <v>80</v>
      </c>
      <c r="AW673" s="13" t="s">
        <v>32</v>
      </c>
      <c r="AX673" s="13" t="s">
        <v>71</v>
      </c>
      <c r="AY673" s="216" t="s">
        <v>144</v>
      </c>
    </row>
    <row r="674" spans="1:65" s="13" customFormat="1" ht="10.199999999999999">
      <c r="B674" s="206"/>
      <c r="C674" s="207"/>
      <c r="D674" s="201" t="s">
        <v>156</v>
      </c>
      <c r="E674" s="208" t="s">
        <v>19</v>
      </c>
      <c r="F674" s="209" t="s">
        <v>823</v>
      </c>
      <c r="G674" s="207"/>
      <c r="H674" s="210">
        <v>12</v>
      </c>
      <c r="I674" s="211"/>
      <c r="J674" s="207"/>
      <c r="K674" s="207"/>
      <c r="L674" s="212"/>
      <c r="M674" s="213"/>
      <c r="N674" s="214"/>
      <c r="O674" s="214"/>
      <c r="P674" s="214"/>
      <c r="Q674" s="214"/>
      <c r="R674" s="214"/>
      <c r="S674" s="214"/>
      <c r="T674" s="215"/>
      <c r="AT674" s="216" t="s">
        <v>156</v>
      </c>
      <c r="AU674" s="216" t="s">
        <v>80</v>
      </c>
      <c r="AV674" s="13" t="s">
        <v>80</v>
      </c>
      <c r="AW674" s="13" t="s">
        <v>32</v>
      </c>
      <c r="AX674" s="13" t="s">
        <v>71</v>
      </c>
      <c r="AY674" s="216" t="s">
        <v>144</v>
      </c>
    </row>
    <row r="675" spans="1:65" s="13" customFormat="1" ht="10.199999999999999">
      <c r="B675" s="206"/>
      <c r="C675" s="207"/>
      <c r="D675" s="201" t="s">
        <v>156</v>
      </c>
      <c r="E675" s="208" t="s">
        <v>19</v>
      </c>
      <c r="F675" s="209" t="s">
        <v>824</v>
      </c>
      <c r="G675" s="207"/>
      <c r="H675" s="210">
        <v>9</v>
      </c>
      <c r="I675" s="211"/>
      <c r="J675" s="207"/>
      <c r="K675" s="207"/>
      <c r="L675" s="212"/>
      <c r="M675" s="213"/>
      <c r="N675" s="214"/>
      <c r="O675" s="214"/>
      <c r="P675" s="214"/>
      <c r="Q675" s="214"/>
      <c r="R675" s="214"/>
      <c r="S675" s="214"/>
      <c r="T675" s="215"/>
      <c r="AT675" s="216" t="s">
        <v>156</v>
      </c>
      <c r="AU675" s="216" t="s">
        <v>80</v>
      </c>
      <c r="AV675" s="13" t="s">
        <v>80</v>
      </c>
      <c r="AW675" s="13" t="s">
        <v>32</v>
      </c>
      <c r="AX675" s="13" t="s">
        <v>71</v>
      </c>
      <c r="AY675" s="216" t="s">
        <v>144</v>
      </c>
    </row>
    <row r="676" spans="1:65" s="13" customFormat="1" ht="10.199999999999999">
      <c r="B676" s="206"/>
      <c r="C676" s="207"/>
      <c r="D676" s="201" t="s">
        <v>156</v>
      </c>
      <c r="E676" s="208" t="s">
        <v>19</v>
      </c>
      <c r="F676" s="209" t="s">
        <v>825</v>
      </c>
      <c r="G676" s="207"/>
      <c r="H676" s="210">
        <v>11.9</v>
      </c>
      <c r="I676" s="211"/>
      <c r="J676" s="207"/>
      <c r="K676" s="207"/>
      <c r="L676" s="212"/>
      <c r="M676" s="213"/>
      <c r="N676" s="214"/>
      <c r="O676" s="214"/>
      <c r="P676" s="214"/>
      <c r="Q676" s="214"/>
      <c r="R676" s="214"/>
      <c r="S676" s="214"/>
      <c r="T676" s="215"/>
      <c r="AT676" s="216" t="s">
        <v>156</v>
      </c>
      <c r="AU676" s="216" t="s">
        <v>80</v>
      </c>
      <c r="AV676" s="13" t="s">
        <v>80</v>
      </c>
      <c r="AW676" s="13" t="s">
        <v>32</v>
      </c>
      <c r="AX676" s="13" t="s">
        <v>71</v>
      </c>
      <c r="AY676" s="216" t="s">
        <v>144</v>
      </c>
    </row>
    <row r="677" spans="1:65" s="16" customFormat="1" ht="10.199999999999999">
      <c r="B677" s="247"/>
      <c r="C677" s="248"/>
      <c r="D677" s="201" t="s">
        <v>156</v>
      </c>
      <c r="E677" s="249" t="s">
        <v>19</v>
      </c>
      <c r="F677" s="250" t="s">
        <v>495</v>
      </c>
      <c r="G677" s="248"/>
      <c r="H677" s="251">
        <v>97.59</v>
      </c>
      <c r="I677" s="252"/>
      <c r="J677" s="248"/>
      <c r="K677" s="248"/>
      <c r="L677" s="253"/>
      <c r="M677" s="254"/>
      <c r="N677" s="255"/>
      <c r="O677" s="255"/>
      <c r="P677" s="255"/>
      <c r="Q677" s="255"/>
      <c r="R677" s="255"/>
      <c r="S677" s="255"/>
      <c r="T677" s="256"/>
      <c r="AT677" s="257" t="s">
        <v>156</v>
      </c>
      <c r="AU677" s="257" t="s">
        <v>80</v>
      </c>
      <c r="AV677" s="16" t="s">
        <v>165</v>
      </c>
      <c r="AW677" s="16" t="s">
        <v>32</v>
      </c>
      <c r="AX677" s="16" t="s">
        <v>71</v>
      </c>
      <c r="AY677" s="257" t="s">
        <v>144</v>
      </c>
    </row>
    <row r="678" spans="1:65" s="14" customFormat="1" ht="10.199999999999999">
      <c r="B678" s="217"/>
      <c r="C678" s="218"/>
      <c r="D678" s="201" t="s">
        <v>156</v>
      </c>
      <c r="E678" s="219" t="s">
        <v>19</v>
      </c>
      <c r="F678" s="220" t="s">
        <v>391</v>
      </c>
      <c r="G678" s="218"/>
      <c r="H678" s="219" t="s">
        <v>19</v>
      </c>
      <c r="I678" s="221"/>
      <c r="J678" s="218"/>
      <c r="K678" s="218"/>
      <c r="L678" s="222"/>
      <c r="M678" s="223"/>
      <c r="N678" s="224"/>
      <c r="O678" s="224"/>
      <c r="P678" s="224"/>
      <c r="Q678" s="224"/>
      <c r="R678" s="224"/>
      <c r="S678" s="224"/>
      <c r="T678" s="225"/>
      <c r="AT678" s="226" t="s">
        <v>156</v>
      </c>
      <c r="AU678" s="226" t="s">
        <v>80</v>
      </c>
      <c r="AV678" s="14" t="s">
        <v>26</v>
      </c>
      <c r="AW678" s="14" t="s">
        <v>32</v>
      </c>
      <c r="AX678" s="14" t="s">
        <v>71</v>
      </c>
      <c r="AY678" s="226" t="s">
        <v>144</v>
      </c>
    </row>
    <row r="679" spans="1:65" s="13" customFormat="1" ht="10.199999999999999">
      <c r="B679" s="206"/>
      <c r="C679" s="207"/>
      <c r="D679" s="201" t="s">
        <v>156</v>
      </c>
      <c r="E679" s="208" t="s">
        <v>19</v>
      </c>
      <c r="F679" s="209" t="s">
        <v>826</v>
      </c>
      <c r="G679" s="207"/>
      <c r="H679" s="210">
        <v>2.6</v>
      </c>
      <c r="I679" s="211"/>
      <c r="J679" s="207"/>
      <c r="K679" s="207"/>
      <c r="L679" s="212"/>
      <c r="M679" s="213"/>
      <c r="N679" s="214"/>
      <c r="O679" s="214"/>
      <c r="P679" s="214"/>
      <c r="Q679" s="214"/>
      <c r="R679" s="214"/>
      <c r="S679" s="214"/>
      <c r="T679" s="215"/>
      <c r="AT679" s="216" t="s">
        <v>156</v>
      </c>
      <c r="AU679" s="216" t="s">
        <v>80</v>
      </c>
      <c r="AV679" s="13" t="s">
        <v>80</v>
      </c>
      <c r="AW679" s="13" t="s">
        <v>32</v>
      </c>
      <c r="AX679" s="13" t="s">
        <v>71</v>
      </c>
      <c r="AY679" s="216" t="s">
        <v>144</v>
      </c>
    </row>
    <row r="680" spans="1:65" s="13" customFormat="1" ht="10.199999999999999">
      <c r="B680" s="206"/>
      <c r="C680" s="207"/>
      <c r="D680" s="201" t="s">
        <v>156</v>
      </c>
      <c r="E680" s="208" t="s">
        <v>19</v>
      </c>
      <c r="F680" s="209" t="s">
        <v>827</v>
      </c>
      <c r="G680" s="207"/>
      <c r="H680" s="210">
        <v>2.7</v>
      </c>
      <c r="I680" s="211"/>
      <c r="J680" s="207"/>
      <c r="K680" s="207"/>
      <c r="L680" s="212"/>
      <c r="M680" s="213"/>
      <c r="N680" s="214"/>
      <c r="O680" s="214"/>
      <c r="P680" s="214"/>
      <c r="Q680" s="214"/>
      <c r="R680" s="214"/>
      <c r="S680" s="214"/>
      <c r="T680" s="215"/>
      <c r="AT680" s="216" t="s">
        <v>156</v>
      </c>
      <c r="AU680" s="216" t="s">
        <v>80</v>
      </c>
      <c r="AV680" s="13" t="s">
        <v>80</v>
      </c>
      <c r="AW680" s="13" t="s">
        <v>32</v>
      </c>
      <c r="AX680" s="13" t="s">
        <v>71</v>
      </c>
      <c r="AY680" s="216" t="s">
        <v>144</v>
      </c>
    </row>
    <row r="681" spans="1:65" s="13" customFormat="1" ht="10.199999999999999">
      <c r="B681" s="206"/>
      <c r="C681" s="207"/>
      <c r="D681" s="201" t="s">
        <v>156</v>
      </c>
      <c r="E681" s="208" t="s">
        <v>19</v>
      </c>
      <c r="F681" s="209" t="s">
        <v>828</v>
      </c>
      <c r="G681" s="207"/>
      <c r="H681" s="210">
        <v>3.3</v>
      </c>
      <c r="I681" s="211"/>
      <c r="J681" s="207"/>
      <c r="K681" s="207"/>
      <c r="L681" s="212"/>
      <c r="M681" s="213"/>
      <c r="N681" s="214"/>
      <c r="O681" s="214"/>
      <c r="P681" s="214"/>
      <c r="Q681" s="214"/>
      <c r="R681" s="214"/>
      <c r="S681" s="214"/>
      <c r="T681" s="215"/>
      <c r="AT681" s="216" t="s">
        <v>156</v>
      </c>
      <c r="AU681" s="216" t="s">
        <v>80</v>
      </c>
      <c r="AV681" s="13" t="s">
        <v>80</v>
      </c>
      <c r="AW681" s="13" t="s">
        <v>32</v>
      </c>
      <c r="AX681" s="13" t="s">
        <v>71</v>
      </c>
      <c r="AY681" s="216" t="s">
        <v>144</v>
      </c>
    </row>
    <row r="682" spans="1:65" s="16" customFormat="1" ht="10.199999999999999">
      <c r="B682" s="247"/>
      <c r="C682" s="248"/>
      <c r="D682" s="201" t="s">
        <v>156</v>
      </c>
      <c r="E682" s="249" t="s">
        <v>19</v>
      </c>
      <c r="F682" s="250" t="s">
        <v>495</v>
      </c>
      <c r="G682" s="248"/>
      <c r="H682" s="251">
        <v>8.6</v>
      </c>
      <c r="I682" s="252"/>
      <c r="J682" s="248"/>
      <c r="K682" s="248"/>
      <c r="L682" s="253"/>
      <c r="M682" s="254"/>
      <c r="N682" s="255"/>
      <c r="O682" s="255"/>
      <c r="P682" s="255"/>
      <c r="Q682" s="255"/>
      <c r="R682" s="255"/>
      <c r="S682" s="255"/>
      <c r="T682" s="256"/>
      <c r="AT682" s="257" t="s">
        <v>156</v>
      </c>
      <c r="AU682" s="257" t="s">
        <v>80</v>
      </c>
      <c r="AV682" s="16" t="s">
        <v>165</v>
      </c>
      <c r="AW682" s="16" t="s">
        <v>32</v>
      </c>
      <c r="AX682" s="16" t="s">
        <v>71</v>
      </c>
      <c r="AY682" s="257" t="s">
        <v>144</v>
      </c>
    </row>
    <row r="683" spans="1:65" s="15" customFormat="1" ht="10.199999999999999">
      <c r="B683" s="227"/>
      <c r="C683" s="228"/>
      <c r="D683" s="201" t="s">
        <v>156</v>
      </c>
      <c r="E683" s="229" t="s">
        <v>19</v>
      </c>
      <c r="F683" s="230" t="s">
        <v>191</v>
      </c>
      <c r="G683" s="228"/>
      <c r="H683" s="231">
        <v>106.19</v>
      </c>
      <c r="I683" s="232"/>
      <c r="J683" s="228"/>
      <c r="K683" s="228"/>
      <c r="L683" s="233"/>
      <c r="M683" s="234"/>
      <c r="N683" s="235"/>
      <c r="O683" s="235"/>
      <c r="P683" s="235"/>
      <c r="Q683" s="235"/>
      <c r="R683" s="235"/>
      <c r="S683" s="235"/>
      <c r="T683" s="236"/>
      <c r="AT683" s="237" t="s">
        <v>156</v>
      </c>
      <c r="AU683" s="237" t="s">
        <v>80</v>
      </c>
      <c r="AV683" s="15" t="s">
        <v>150</v>
      </c>
      <c r="AW683" s="15" t="s">
        <v>32</v>
      </c>
      <c r="AX683" s="15" t="s">
        <v>26</v>
      </c>
      <c r="AY683" s="237" t="s">
        <v>144</v>
      </c>
    </row>
    <row r="684" spans="1:65" s="2" customFormat="1" ht="16.5" customHeight="1">
      <c r="A684" s="36"/>
      <c r="B684" s="37"/>
      <c r="C684" s="189" t="s">
        <v>829</v>
      </c>
      <c r="D684" s="189" t="s">
        <v>146</v>
      </c>
      <c r="E684" s="190" t="s">
        <v>830</v>
      </c>
      <c r="F684" s="191" t="s">
        <v>831</v>
      </c>
      <c r="G684" s="192" t="s">
        <v>149</v>
      </c>
      <c r="H684" s="193">
        <v>207.7</v>
      </c>
      <c r="I684" s="194"/>
      <c r="J684" s="193">
        <f>ROUND(I684*H684,2)</f>
        <v>0</v>
      </c>
      <c r="K684" s="191" t="s">
        <v>160</v>
      </c>
      <c r="L684" s="41"/>
      <c r="M684" s="195" t="s">
        <v>19</v>
      </c>
      <c r="N684" s="196" t="s">
        <v>42</v>
      </c>
      <c r="O684" s="66"/>
      <c r="P684" s="197">
        <f>O684*H684</f>
        <v>0</v>
      </c>
      <c r="Q684" s="197">
        <v>1.103E-2</v>
      </c>
      <c r="R684" s="197">
        <f>Q684*H684</f>
        <v>2.2909310000000001</v>
      </c>
      <c r="S684" s="197">
        <v>0</v>
      </c>
      <c r="T684" s="198">
        <f>S684*H684</f>
        <v>0</v>
      </c>
      <c r="U684" s="36"/>
      <c r="V684" s="36"/>
      <c r="W684" s="36"/>
      <c r="X684" s="36"/>
      <c r="Y684" s="36"/>
      <c r="Z684" s="36"/>
      <c r="AA684" s="36"/>
      <c r="AB684" s="36"/>
      <c r="AC684" s="36"/>
      <c r="AD684" s="36"/>
      <c r="AE684" s="36"/>
      <c r="AR684" s="199" t="s">
        <v>150</v>
      </c>
      <c r="AT684" s="199" t="s">
        <v>146</v>
      </c>
      <c r="AU684" s="199" t="s">
        <v>80</v>
      </c>
      <c r="AY684" s="19" t="s">
        <v>144</v>
      </c>
      <c r="BE684" s="200">
        <f>IF(N684="základní",J684,0)</f>
        <v>0</v>
      </c>
      <c r="BF684" s="200">
        <f>IF(N684="snížená",J684,0)</f>
        <v>0</v>
      </c>
      <c r="BG684" s="200">
        <f>IF(N684="zákl. přenesená",J684,0)</f>
        <v>0</v>
      </c>
      <c r="BH684" s="200">
        <f>IF(N684="sníž. přenesená",J684,0)</f>
        <v>0</v>
      </c>
      <c r="BI684" s="200">
        <f>IF(N684="nulová",J684,0)</f>
        <v>0</v>
      </c>
      <c r="BJ684" s="19" t="s">
        <v>26</v>
      </c>
      <c r="BK684" s="200">
        <f>ROUND(I684*H684,2)</f>
        <v>0</v>
      </c>
      <c r="BL684" s="19" t="s">
        <v>150</v>
      </c>
      <c r="BM684" s="199" t="s">
        <v>832</v>
      </c>
    </row>
    <row r="685" spans="1:65" s="2" customFormat="1" ht="19.2">
      <c r="A685" s="36"/>
      <c r="B685" s="37"/>
      <c r="C685" s="38"/>
      <c r="D685" s="201" t="s">
        <v>152</v>
      </c>
      <c r="E685" s="38"/>
      <c r="F685" s="202" t="s">
        <v>833</v>
      </c>
      <c r="G685" s="38"/>
      <c r="H685" s="38"/>
      <c r="I685" s="110"/>
      <c r="J685" s="38"/>
      <c r="K685" s="38"/>
      <c r="L685" s="41"/>
      <c r="M685" s="203"/>
      <c r="N685" s="204"/>
      <c r="O685" s="66"/>
      <c r="P685" s="66"/>
      <c r="Q685" s="66"/>
      <c r="R685" s="66"/>
      <c r="S685" s="66"/>
      <c r="T685" s="67"/>
      <c r="U685" s="36"/>
      <c r="V685" s="36"/>
      <c r="W685" s="36"/>
      <c r="X685" s="36"/>
      <c r="Y685" s="36"/>
      <c r="Z685" s="36"/>
      <c r="AA685" s="36"/>
      <c r="AB685" s="36"/>
      <c r="AC685" s="36"/>
      <c r="AD685" s="36"/>
      <c r="AE685" s="36"/>
      <c r="AT685" s="19" t="s">
        <v>152</v>
      </c>
      <c r="AU685" s="19" t="s">
        <v>80</v>
      </c>
    </row>
    <row r="686" spans="1:65" s="2" customFormat="1" ht="57.6">
      <c r="A686" s="36"/>
      <c r="B686" s="37"/>
      <c r="C686" s="38"/>
      <c r="D686" s="201" t="s">
        <v>154</v>
      </c>
      <c r="E686" s="38"/>
      <c r="F686" s="205" t="s">
        <v>834</v>
      </c>
      <c r="G686" s="38"/>
      <c r="H686" s="38"/>
      <c r="I686" s="110"/>
      <c r="J686" s="38"/>
      <c r="K686" s="38"/>
      <c r="L686" s="41"/>
      <c r="M686" s="203"/>
      <c r="N686" s="204"/>
      <c r="O686" s="66"/>
      <c r="P686" s="66"/>
      <c r="Q686" s="66"/>
      <c r="R686" s="66"/>
      <c r="S686" s="66"/>
      <c r="T686" s="67"/>
      <c r="U686" s="36"/>
      <c r="V686" s="36"/>
      <c r="W686" s="36"/>
      <c r="X686" s="36"/>
      <c r="Y686" s="36"/>
      <c r="Z686" s="36"/>
      <c r="AA686" s="36"/>
      <c r="AB686" s="36"/>
      <c r="AC686" s="36"/>
      <c r="AD686" s="36"/>
      <c r="AE686" s="36"/>
      <c r="AT686" s="19" t="s">
        <v>154</v>
      </c>
      <c r="AU686" s="19" t="s">
        <v>80</v>
      </c>
    </row>
    <row r="687" spans="1:65" s="14" customFormat="1" ht="10.199999999999999">
      <c r="B687" s="217"/>
      <c r="C687" s="218"/>
      <c r="D687" s="201" t="s">
        <v>156</v>
      </c>
      <c r="E687" s="219" t="s">
        <v>19</v>
      </c>
      <c r="F687" s="220" t="s">
        <v>358</v>
      </c>
      <c r="G687" s="218"/>
      <c r="H687" s="219" t="s">
        <v>19</v>
      </c>
      <c r="I687" s="221"/>
      <c r="J687" s="218"/>
      <c r="K687" s="218"/>
      <c r="L687" s="222"/>
      <c r="M687" s="223"/>
      <c r="N687" s="224"/>
      <c r="O687" s="224"/>
      <c r="P687" s="224"/>
      <c r="Q687" s="224"/>
      <c r="R687" s="224"/>
      <c r="S687" s="224"/>
      <c r="T687" s="225"/>
      <c r="AT687" s="226" t="s">
        <v>156</v>
      </c>
      <c r="AU687" s="226" t="s">
        <v>80</v>
      </c>
      <c r="AV687" s="14" t="s">
        <v>26</v>
      </c>
      <c r="AW687" s="14" t="s">
        <v>32</v>
      </c>
      <c r="AX687" s="14" t="s">
        <v>71</v>
      </c>
      <c r="AY687" s="226" t="s">
        <v>144</v>
      </c>
    </row>
    <row r="688" spans="1:65" s="13" customFormat="1" ht="10.199999999999999">
      <c r="B688" s="206"/>
      <c r="C688" s="207"/>
      <c r="D688" s="201" t="s">
        <v>156</v>
      </c>
      <c r="E688" s="208" t="s">
        <v>19</v>
      </c>
      <c r="F688" s="209" t="s">
        <v>835</v>
      </c>
      <c r="G688" s="207"/>
      <c r="H688" s="210">
        <v>106.6</v>
      </c>
      <c r="I688" s="211"/>
      <c r="J688" s="207"/>
      <c r="K688" s="207"/>
      <c r="L688" s="212"/>
      <c r="M688" s="213"/>
      <c r="N688" s="214"/>
      <c r="O688" s="214"/>
      <c r="P688" s="214"/>
      <c r="Q688" s="214"/>
      <c r="R688" s="214"/>
      <c r="S688" s="214"/>
      <c r="T688" s="215"/>
      <c r="AT688" s="216" t="s">
        <v>156</v>
      </c>
      <c r="AU688" s="216" t="s">
        <v>80</v>
      </c>
      <c r="AV688" s="13" t="s">
        <v>80</v>
      </c>
      <c r="AW688" s="13" t="s">
        <v>32</v>
      </c>
      <c r="AX688" s="13" t="s">
        <v>71</v>
      </c>
      <c r="AY688" s="216" t="s">
        <v>144</v>
      </c>
    </row>
    <row r="689" spans="1:65" s="16" customFormat="1" ht="10.199999999999999">
      <c r="B689" s="247"/>
      <c r="C689" s="248"/>
      <c r="D689" s="201" t="s">
        <v>156</v>
      </c>
      <c r="E689" s="249" t="s">
        <v>19</v>
      </c>
      <c r="F689" s="250" t="s">
        <v>495</v>
      </c>
      <c r="G689" s="248"/>
      <c r="H689" s="251">
        <v>106.6</v>
      </c>
      <c r="I689" s="252"/>
      <c r="J689" s="248"/>
      <c r="K689" s="248"/>
      <c r="L689" s="253"/>
      <c r="M689" s="254"/>
      <c r="N689" s="255"/>
      <c r="O689" s="255"/>
      <c r="P689" s="255"/>
      <c r="Q689" s="255"/>
      <c r="R689" s="255"/>
      <c r="S689" s="255"/>
      <c r="T689" s="256"/>
      <c r="AT689" s="257" t="s">
        <v>156</v>
      </c>
      <c r="AU689" s="257" t="s">
        <v>80</v>
      </c>
      <c r="AV689" s="16" t="s">
        <v>165</v>
      </c>
      <c r="AW689" s="16" t="s">
        <v>32</v>
      </c>
      <c r="AX689" s="16" t="s">
        <v>71</v>
      </c>
      <c r="AY689" s="257" t="s">
        <v>144</v>
      </c>
    </row>
    <row r="690" spans="1:65" s="14" customFormat="1" ht="10.199999999999999">
      <c r="B690" s="217"/>
      <c r="C690" s="218"/>
      <c r="D690" s="201" t="s">
        <v>156</v>
      </c>
      <c r="E690" s="219" t="s">
        <v>19</v>
      </c>
      <c r="F690" s="220" t="s">
        <v>391</v>
      </c>
      <c r="G690" s="218"/>
      <c r="H690" s="219" t="s">
        <v>19</v>
      </c>
      <c r="I690" s="221"/>
      <c r="J690" s="218"/>
      <c r="K690" s="218"/>
      <c r="L690" s="222"/>
      <c r="M690" s="223"/>
      <c r="N690" s="224"/>
      <c r="O690" s="224"/>
      <c r="P690" s="224"/>
      <c r="Q690" s="224"/>
      <c r="R690" s="224"/>
      <c r="S690" s="224"/>
      <c r="T690" s="225"/>
      <c r="AT690" s="226" t="s">
        <v>156</v>
      </c>
      <c r="AU690" s="226" t="s">
        <v>80</v>
      </c>
      <c r="AV690" s="14" t="s">
        <v>26</v>
      </c>
      <c r="AW690" s="14" t="s">
        <v>32</v>
      </c>
      <c r="AX690" s="14" t="s">
        <v>71</v>
      </c>
      <c r="AY690" s="226" t="s">
        <v>144</v>
      </c>
    </row>
    <row r="691" spans="1:65" s="13" customFormat="1" ht="10.199999999999999">
      <c r="B691" s="206"/>
      <c r="C691" s="207"/>
      <c r="D691" s="201" t="s">
        <v>156</v>
      </c>
      <c r="E691" s="208" t="s">
        <v>19</v>
      </c>
      <c r="F691" s="209" t="s">
        <v>836</v>
      </c>
      <c r="G691" s="207"/>
      <c r="H691" s="210">
        <v>101.1</v>
      </c>
      <c r="I691" s="211"/>
      <c r="J691" s="207"/>
      <c r="K691" s="207"/>
      <c r="L691" s="212"/>
      <c r="M691" s="213"/>
      <c r="N691" s="214"/>
      <c r="O691" s="214"/>
      <c r="P691" s="214"/>
      <c r="Q691" s="214"/>
      <c r="R691" s="214"/>
      <c r="S691" s="214"/>
      <c r="T691" s="215"/>
      <c r="AT691" s="216" t="s">
        <v>156</v>
      </c>
      <c r="AU691" s="216" t="s">
        <v>80</v>
      </c>
      <c r="AV691" s="13" t="s">
        <v>80</v>
      </c>
      <c r="AW691" s="13" t="s">
        <v>32</v>
      </c>
      <c r="AX691" s="13" t="s">
        <v>71</v>
      </c>
      <c r="AY691" s="216" t="s">
        <v>144</v>
      </c>
    </row>
    <row r="692" spans="1:65" s="16" customFormat="1" ht="10.199999999999999">
      <c r="B692" s="247"/>
      <c r="C692" s="248"/>
      <c r="D692" s="201" t="s">
        <v>156</v>
      </c>
      <c r="E692" s="249" t="s">
        <v>19</v>
      </c>
      <c r="F692" s="250" t="s">
        <v>495</v>
      </c>
      <c r="G692" s="248"/>
      <c r="H692" s="251">
        <v>101.1</v>
      </c>
      <c r="I692" s="252"/>
      <c r="J692" s="248"/>
      <c r="K692" s="248"/>
      <c r="L692" s="253"/>
      <c r="M692" s="254"/>
      <c r="N692" s="255"/>
      <c r="O692" s="255"/>
      <c r="P692" s="255"/>
      <c r="Q692" s="255"/>
      <c r="R692" s="255"/>
      <c r="S692" s="255"/>
      <c r="T692" s="256"/>
      <c r="AT692" s="257" t="s">
        <v>156</v>
      </c>
      <c r="AU692" s="257" t="s">
        <v>80</v>
      </c>
      <c r="AV692" s="16" t="s">
        <v>165</v>
      </c>
      <c r="AW692" s="16" t="s">
        <v>32</v>
      </c>
      <c r="AX692" s="16" t="s">
        <v>71</v>
      </c>
      <c r="AY692" s="257" t="s">
        <v>144</v>
      </c>
    </row>
    <row r="693" spans="1:65" s="15" customFormat="1" ht="10.199999999999999">
      <c r="B693" s="227"/>
      <c r="C693" s="228"/>
      <c r="D693" s="201" t="s">
        <v>156</v>
      </c>
      <c r="E693" s="229" t="s">
        <v>19</v>
      </c>
      <c r="F693" s="230" t="s">
        <v>191</v>
      </c>
      <c r="G693" s="228"/>
      <c r="H693" s="231">
        <v>207.7</v>
      </c>
      <c r="I693" s="232"/>
      <c r="J693" s="228"/>
      <c r="K693" s="228"/>
      <c r="L693" s="233"/>
      <c r="M693" s="234"/>
      <c r="N693" s="235"/>
      <c r="O693" s="235"/>
      <c r="P693" s="235"/>
      <c r="Q693" s="235"/>
      <c r="R693" s="235"/>
      <c r="S693" s="235"/>
      <c r="T693" s="236"/>
      <c r="AT693" s="237" t="s">
        <v>156</v>
      </c>
      <c r="AU693" s="237" t="s">
        <v>80</v>
      </c>
      <c r="AV693" s="15" t="s">
        <v>150</v>
      </c>
      <c r="AW693" s="15" t="s">
        <v>32</v>
      </c>
      <c r="AX693" s="15" t="s">
        <v>26</v>
      </c>
      <c r="AY693" s="237" t="s">
        <v>144</v>
      </c>
    </row>
    <row r="694" spans="1:65" s="2" customFormat="1" ht="16.5" customHeight="1">
      <c r="A694" s="36"/>
      <c r="B694" s="37"/>
      <c r="C694" s="189" t="s">
        <v>837</v>
      </c>
      <c r="D694" s="189" t="s">
        <v>146</v>
      </c>
      <c r="E694" s="190" t="s">
        <v>838</v>
      </c>
      <c r="F694" s="191" t="s">
        <v>839</v>
      </c>
      <c r="G694" s="192" t="s">
        <v>149</v>
      </c>
      <c r="H694" s="193">
        <v>474.26</v>
      </c>
      <c r="I694" s="194"/>
      <c r="J694" s="193">
        <f>ROUND(I694*H694,2)</f>
        <v>0</v>
      </c>
      <c r="K694" s="191" t="s">
        <v>160</v>
      </c>
      <c r="L694" s="41"/>
      <c r="M694" s="195" t="s">
        <v>19</v>
      </c>
      <c r="N694" s="196" t="s">
        <v>42</v>
      </c>
      <c r="O694" s="66"/>
      <c r="P694" s="197">
        <f>O694*H694</f>
        <v>0</v>
      </c>
      <c r="Q694" s="197">
        <v>1.7000000000000001E-2</v>
      </c>
      <c r="R694" s="197">
        <f>Q694*H694</f>
        <v>8.0624200000000013</v>
      </c>
      <c r="S694" s="197">
        <v>0</v>
      </c>
      <c r="T694" s="198">
        <f>S694*H694</f>
        <v>0</v>
      </c>
      <c r="U694" s="36"/>
      <c r="V694" s="36"/>
      <c r="W694" s="36"/>
      <c r="X694" s="36"/>
      <c r="Y694" s="36"/>
      <c r="Z694" s="36"/>
      <c r="AA694" s="36"/>
      <c r="AB694" s="36"/>
      <c r="AC694" s="36"/>
      <c r="AD694" s="36"/>
      <c r="AE694" s="36"/>
      <c r="AR694" s="199" t="s">
        <v>150</v>
      </c>
      <c r="AT694" s="199" t="s">
        <v>146</v>
      </c>
      <c r="AU694" s="199" t="s">
        <v>80</v>
      </c>
      <c r="AY694" s="19" t="s">
        <v>144</v>
      </c>
      <c r="BE694" s="200">
        <f>IF(N694="základní",J694,0)</f>
        <v>0</v>
      </c>
      <c r="BF694" s="200">
        <f>IF(N694="snížená",J694,0)</f>
        <v>0</v>
      </c>
      <c r="BG694" s="200">
        <f>IF(N694="zákl. přenesená",J694,0)</f>
        <v>0</v>
      </c>
      <c r="BH694" s="200">
        <f>IF(N694="sníž. přenesená",J694,0)</f>
        <v>0</v>
      </c>
      <c r="BI694" s="200">
        <f>IF(N694="nulová",J694,0)</f>
        <v>0</v>
      </c>
      <c r="BJ694" s="19" t="s">
        <v>26</v>
      </c>
      <c r="BK694" s="200">
        <f>ROUND(I694*H694,2)</f>
        <v>0</v>
      </c>
      <c r="BL694" s="19" t="s">
        <v>150</v>
      </c>
      <c r="BM694" s="199" t="s">
        <v>840</v>
      </c>
    </row>
    <row r="695" spans="1:65" s="2" customFormat="1" ht="19.2">
      <c r="A695" s="36"/>
      <c r="B695" s="37"/>
      <c r="C695" s="38"/>
      <c r="D695" s="201" t="s">
        <v>152</v>
      </c>
      <c r="E695" s="38"/>
      <c r="F695" s="202" t="s">
        <v>841</v>
      </c>
      <c r="G695" s="38"/>
      <c r="H695" s="38"/>
      <c r="I695" s="110"/>
      <c r="J695" s="38"/>
      <c r="K695" s="38"/>
      <c r="L695" s="41"/>
      <c r="M695" s="203"/>
      <c r="N695" s="204"/>
      <c r="O695" s="66"/>
      <c r="P695" s="66"/>
      <c r="Q695" s="66"/>
      <c r="R695" s="66"/>
      <c r="S695" s="66"/>
      <c r="T695" s="67"/>
      <c r="U695" s="36"/>
      <c r="V695" s="36"/>
      <c r="W695" s="36"/>
      <c r="X695" s="36"/>
      <c r="Y695" s="36"/>
      <c r="Z695" s="36"/>
      <c r="AA695" s="36"/>
      <c r="AB695" s="36"/>
      <c r="AC695" s="36"/>
      <c r="AD695" s="36"/>
      <c r="AE695" s="36"/>
      <c r="AT695" s="19" t="s">
        <v>152</v>
      </c>
      <c r="AU695" s="19" t="s">
        <v>80</v>
      </c>
    </row>
    <row r="696" spans="1:65" s="2" customFormat="1" ht="38.4">
      <c r="A696" s="36"/>
      <c r="B696" s="37"/>
      <c r="C696" s="38"/>
      <c r="D696" s="201" t="s">
        <v>154</v>
      </c>
      <c r="E696" s="38"/>
      <c r="F696" s="205" t="s">
        <v>820</v>
      </c>
      <c r="G696" s="38"/>
      <c r="H696" s="38"/>
      <c r="I696" s="110"/>
      <c r="J696" s="38"/>
      <c r="K696" s="38"/>
      <c r="L696" s="41"/>
      <c r="M696" s="203"/>
      <c r="N696" s="204"/>
      <c r="O696" s="66"/>
      <c r="P696" s="66"/>
      <c r="Q696" s="66"/>
      <c r="R696" s="66"/>
      <c r="S696" s="66"/>
      <c r="T696" s="67"/>
      <c r="U696" s="36"/>
      <c r="V696" s="36"/>
      <c r="W696" s="36"/>
      <c r="X696" s="36"/>
      <c r="Y696" s="36"/>
      <c r="Z696" s="36"/>
      <c r="AA696" s="36"/>
      <c r="AB696" s="36"/>
      <c r="AC696" s="36"/>
      <c r="AD696" s="36"/>
      <c r="AE696" s="36"/>
      <c r="AT696" s="19" t="s">
        <v>154</v>
      </c>
      <c r="AU696" s="19" t="s">
        <v>80</v>
      </c>
    </row>
    <row r="697" spans="1:65" s="14" customFormat="1" ht="10.199999999999999">
      <c r="B697" s="217"/>
      <c r="C697" s="218"/>
      <c r="D697" s="201" t="s">
        <v>156</v>
      </c>
      <c r="E697" s="219" t="s">
        <v>19</v>
      </c>
      <c r="F697" s="220" t="s">
        <v>358</v>
      </c>
      <c r="G697" s="218"/>
      <c r="H697" s="219" t="s">
        <v>19</v>
      </c>
      <c r="I697" s="221"/>
      <c r="J697" s="218"/>
      <c r="K697" s="218"/>
      <c r="L697" s="222"/>
      <c r="M697" s="223"/>
      <c r="N697" s="224"/>
      <c r="O697" s="224"/>
      <c r="P697" s="224"/>
      <c r="Q697" s="224"/>
      <c r="R697" s="224"/>
      <c r="S697" s="224"/>
      <c r="T697" s="225"/>
      <c r="AT697" s="226" t="s">
        <v>156</v>
      </c>
      <c r="AU697" s="226" t="s">
        <v>80</v>
      </c>
      <c r="AV697" s="14" t="s">
        <v>26</v>
      </c>
      <c r="AW697" s="14" t="s">
        <v>32</v>
      </c>
      <c r="AX697" s="14" t="s">
        <v>71</v>
      </c>
      <c r="AY697" s="226" t="s">
        <v>144</v>
      </c>
    </row>
    <row r="698" spans="1:65" s="13" customFormat="1" ht="10.199999999999999">
      <c r="B698" s="206"/>
      <c r="C698" s="207"/>
      <c r="D698" s="201" t="s">
        <v>156</v>
      </c>
      <c r="E698" s="208" t="s">
        <v>19</v>
      </c>
      <c r="F698" s="209" t="s">
        <v>842</v>
      </c>
      <c r="G698" s="207"/>
      <c r="H698" s="210">
        <v>117.6</v>
      </c>
      <c r="I698" s="211"/>
      <c r="J698" s="207"/>
      <c r="K698" s="207"/>
      <c r="L698" s="212"/>
      <c r="M698" s="213"/>
      <c r="N698" s="214"/>
      <c r="O698" s="214"/>
      <c r="P698" s="214"/>
      <c r="Q698" s="214"/>
      <c r="R698" s="214"/>
      <c r="S698" s="214"/>
      <c r="T698" s="215"/>
      <c r="AT698" s="216" t="s">
        <v>156</v>
      </c>
      <c r="AU698" s="216" t="s">
        <v>80</v>
      </c>
      <c r="AV698" s="13" t="s">
        <v>80</v>
      </c>
      <c r="AW698" s="13" t="s">
        <v>32</v>
      </c>
      <c r="AX698" s="13" t="s">
        <v>71</v>
      </c>
      <c r="AY698" s="216" t="s">
        <v>144</v>
      </c>
    </row>
    <row r="699" spans="1:65" s="13" customFormat="1" ht="10.199999999999999">
      <c r="B699" s="206"/>
      <c r="C699" s="207"/>
      <c r="D699" s="201" t="s">
        <v>156</v>
      </c>
      <c r="E699" s="208" t="s">
        <v>19</v>
      </c>
      <c r="F699" s="209" t="s">
        <v>843</v>
      </c>
      <c r="G699" s="207"/>
      <c r="H699" s="210">
        <v>86.96</v>
      </c>
      <c r="I699" s="211"/>
      <c r="J699" s="207"/>
      <c r="K699" s="207"/>
      <c r="L699" s="212"/>
      <c r="M699" s="213"/>
      <c r="N699" s="214"/>
      <c r="O699" s="214"/>
      <c r="P699" s="214"/>
      <c r="Q699" s="214"/>
      <c r="R699" s="214"/>
      <c r="S699" s="214"/>
      <c r="T699" s="215"/>
      <c r="AT699" s="216" t="s">
        <v>156</v>
      </c>
      <c r="AU699" s="216" t="s">
        <v>80</v>
      </c>
      <c r="AV699" s="13" t="s">
        <v>80</v>
      </c>
      <c r="AW699" s="13" t="s">
        <v>32</v>
      </c>
      <c r="AX699" s="13" t="s">
        <v>71</v>
      </c>
      <c r="AY699" s="216" t="s">
        <v>144</v>
      </c>
    </row>
    <row r="700" spans="1:65" s="13" customFormat="1" ht="10.199999999999999">
      <c r="B700" s="206"/>
      <c r="C700" s="207"/>
      <c r="D700" s="201" t="s">
        <v>156</v>
      </c>
      <c r="E700" s="208" t="s">
        <v>19</v>
      </c>
      <c r="F700" s="209" t="s">
        <v>844</v>
      </c>
      <c r="G700" s="207"/>
      <c r="H700" s="210">
        <v>58.08</v>
      </c>
      <c r="I700" s="211"/>
      <c r="J700" s="207"/>
      <c r="K700" s="207"/>
      <c r="L700" s="212"/>
      <c r="M700" s="213"/>
      <c r="N700" s="214"/>
      <c r="O700" s="214"/>
      <c r="P700" s="214"/>
      <c r="Q700" s="214"/>
      <c r="R700" s="214"/>
      <c r="S700" s="214"/>
      <c r="T700" s="215"/>
      <c r="AT700" s="216" t="s">
        <v>156</v>
      </c>
      <c r="AU700" s="216" t="s">
        <v>80</v>
      </c>
      <c r="AV700" s="13" t="s">
        <v>80</v>
      </c>
      <c r="AW700" s="13" t="s">
        <v>32</v>
      </c>
      <c r="AX700" s="13" t="s">
        <v>71</v>
      </c>
      <c r="AY700" s="216" t="s">
        <v>144</v>
      </c>
    </row>
    <row r="701" spans="1:65" s="13" customFormat="1" ht="10.199999999999999">
      <c r="B701" s="206"/>
      <c r="C701" s="207"/>
      <c r="D701" s="201" t="s">
        <v>156</v>
      </c>
      <c r="E701" s="208" t="s">
        <v>19</v>
      </c>
      <c r="F701" s="209" t="s">
        <v>845</v>
      </c>
      <c r="G701" s="207"/>
      <c r="H701" s="210">
        <v>48.64</v>
      </c>
      <c r="I701" s="211"/>
      <c r="J701" s="207"/>
      <c r="K701" s="207"/>
      <c r="L701" s="212"/>
      <c r="M701" s="213"/>
      <c r="N701" s="214"/>
      <c r="O701" s="214"/>
      <c r="P701" s="214"/>
      <c r="Q701" s="214"/>
      <c r="R701" s="214"/>
      <c r="S701" s="214"/>
      <c r="T701" s="215"/>
      <c r="AT701" s="216" t="s">
        <v>156</v>
      </c>
      <c r="AU701" s="216" t="s">
        <v>80</v>
      </c>
      <c r="AV701" s="13" t="s">
        <v>80</v>
      </c>
      <c r="AW701" s="13" t="s">
        <v>32</v>
      </c>
      <c r="AX701" s="13" t="s">
        <v>71</v>
      </c>
      <c r="AY701" s="216" t="s">
        <v>144</v>
      </c>
    </row>
    <row r="702" spans="1:65" s="13" customFormat="1" ht="10.199999999999999">
      <c r="B702" s="206"/>
      <c r="C702" s="207"/>
      <c r="D702" s="201" t="s">
        <v>156</v>
      </c>
      <c r="E702" s="208" t="s">
        <v>19</v>
      </c>
      <c r="F702" s="209" t="s">
        <v>846</v>
      </c>
      <c r="G702" s="207"/>
      <c r="H702" s="210">
        <v>66.239999999999995</v>
      </c>
      <c r="I702" s="211"/>
      <c r="J702" s="207"/>
      <c r="K702" s="207"/>
      <c r="L702" s="212"/>
      <c r="M702" s="213"/>
      <c r="N702" s="214"/>
      <c r="O702" s="214"/>
      <c r="P702" s="214"/>
      <c r="Q702" s="214"/>
      <c r="R702" s="214"/>
      <c r="S702" s="214"/>
      <c r="T702" s="215"/>
      <c r="AT702" s="216" t="s">
        <v>156</v>
      </c>
      <c r="AU702" s="216" t="s">
        <v>80</v>
      </c>
      <c r="AV702" s="13" t="s">
        <v>80</v>
      </c>
      <c r="AW702" s="13" t="s">
        <v>32</v>
      </c>
      <c r="AX702" s="13" t="s">
        <v>71</v>
      </c>
      <c r="AY702" s="216" t="s">
        <v>144</v>
      </c>
    </row>
    <row r="703" spans="1:65" s="13" customFormat="1" ht="10.199999999999999">
      <c r="B703" s="206"/>
      <c r="C703" s="207"/>
      <c r="D703" s="201" t="s">
        <v>156</v>
      </c>
      <c r="E703" s="208" t="s">
        <v>19</v>
      </c>
      <c r="F703" s="209" t="s">
        <v>847</v>
      </c>
      <c r="G703" s="207"/>
      <c r="H703" s="210">
        <v>20.38</v>
      </c>
      <c r="I703" s="211"/>
      <c r="J703" s="207"/>
      <c r="K703" s="207"/>
      <c r="L703" s="212"/>
      <c r="M703" s="213"/>
      <c r="N703" s="214"/>
      <c r="O703" s="214"/>
      <c r="P703" s="214"/>
      <c r="Q703" s="214"/>
      <c r="R703" s="214"/>
      <c r="S703" s="214"/>
      <c r="T703" s="215"/>
      <c r="AT703" s="216" t="s">
        <v>156</v>
      </c>
      <c r="AU703" s="216" t="s">
        <v>80</v>
      </c>
      <c r="AV703" s="13" t="s">
        <v>80</v>
      </c>
      <c r="AW703" s="13" t="s">
        <v>32</v>
      </c>
      <c r="AX703" s="13" t="s">
        <v>71</v>
      </c>
      <c r="AY703" s="216" t="s">
        <v>144</v>
      </c>
    </row>
    <row r="704" spans="1:65" s="16" customFormat="1" ht="10.199999999999999">
      <c r="B704" s="247"/>
      <c r="C704" s="248"/>
      <c r="D704" s="201" t="s">
        <v>156</v>
      </c>
      <c r="E704" s="249" t="s">
        <v>19</v>
      </c>
      <c r="F704" s="250" t="s">
        <v>495</v>
      </c>
      <c r="G704" s="248"/>
      <c r="H704" s="251">
        <v>397.9</v>
      </c>
      <c r="I704" s="252"/>
      <c r="J704" s="248"/>
      <c r="K704" s="248"/>
      <c r="L704" s="253"/>
      <c r="M704" s="254"/>
      <c r="N704" s="255"/>
      <c r="O704" s="255"/>
      <c r="P704" s="255"/>
      <c r="Q704" s="255"/>
      <c r="R704" s="255"/>
      <c r="S704" s="255"/>
      <c r="T704" s="256"/>
      <c r="AT704" s="257" t="s">
        <v>156</v>
      </c>
      <c r="AU704" s="257" t="s">
        <v>80</v>
      </c>
      <c r="AV704" s="16" t="s">
        <v>165</v>
      </c>
      <c r="AW704" s="16" t="s">
        <v>32</v>
      </c>
      <c r="AX704" s="16" t="s">
        <v>71</v>
      </c>
      <c r="AY704" s="257" t="s">
        <v>144</v>
      </c>
    </row>
    <row r="705" spans="1:65" s="14" customFormat="1" ht="10.199999999999999">
      <c r="B705" s="217"/>
      <c r="C705" s="218"/>
      <c r="D705" s="201" t="s">
        <v>156</v>
      </c>
      <c r="E705" s="219" t="s">
        <v>19</v>
      </c>
      <c r="F705" s="220" t="s">
        <v>391</v>
      </c>
      <c r="G705" s="218"/>
      <c r="H705" s="219" t="s">
        <v>19</v>
      </c>
      <c r="I705" s="221"/>
      <c r="J705" s="218"/>
      <c r="K705" s="218"/>
      <c r="L705" s="222"/>
      <c r="M705" s="223"/>
      <c r="N705" s="224"/>
      <c r="O705" s="224"/>
      <c r="P705" s="224"/>
      <c r="Q705" s="224"/>
      <c r="R705" s="224"/>
      <c r="S705" s="224"/>
      <c r="T705" s="225"/>
      <c r="AT705" s="226" t="s">
        <v>156</v>
      </c>
      <c r="AU705" s="226" t="s">
        <v>80</v>
      </c>
      <c r="AV705" s="14" t="s">
        <v>26</v>
      </c>
      <c r="AW705" s="14" t="s">
        <v>32</v>
      </c>
      <c r="AX705" s="14" t="s">
        <v>71</v>
      </c>
      <c r="AY705" s="226" t="s">
        <v>144</v>
      </c>
    </row>
    <row r="706" spans="1:65" s="13" customFormat="1" ht="10.199999999999999">
      <c r="B706" s="206"/>
      <c r="C706" s="207"/>
      <c r="D706" s="201" t="s">
        <v>156</v>
      </c>
      <c r="E706" s="208" t="s">
        <v>19</v>
      </c>
      <c r="F706" s="209" t="s">
        <v>848</v>
      </c>
      <c r="G706" s="207"/>
      <c r="H706" s="210">
        <v>24.57</v>
      </c>
      <c r="I706" s="211"/>
      <c r="J706" s="207"/>
      <c r="K706" s="207"/>
      <c r="L706" s="212"/>
      <c r="M706" s="213"/>
      <c r="N706" s="214"/>
      <c r="O706" s="214"/>
      <c r="P706" s="214"/>
      <c r="Q706" s="214"/>
      <c r="R706" s="214"/>
      <c r="S706" s="214"/>
      <c r="T706" s="215"/>
      <c r="AT706" s="216" t="s">
        <v>156</v>
      </c>
      <c r="AU706" s="216" t="s">
        <v>80</v>
      </c>
      <c r="AV706" s="13" t="s">
        <v>80</v>
      </c>
      <c r="AW706" s="13" t="s">
        <v>32</v>
      </c>
      <c r="AX706" s="13" t="s">
        <v>71</v>
      </c>
      <c r="AY706" s="216" t="s">
        <v>144</v>
      </c>
    </row>
    <row r="707" spans="1:65" s="13" customFormat="1" ht="10.199999999999999">
      <c r="B707" s="206"/>
      <c r="C707" s="207"/>
      <c r="D707" s="201" t="s">
        <v>156</v>
      </c>
      <c r="E707" s="208" t="s">
        <v>19</v>
      </c>
      <c r="F707" s="209" t="s">
        <v>849</v>
      </c>
      <c r="G707" s="207"/>
      <c r="H707" s="210">
        <v>26.56</v>
      </c>
      <c r="I707" s="211"/>
      <c r="J707" s="207"/>
      <c r="K707" s="207"/>
      <c r="L707" s="212"/>
      <c r="M707" s="213"/>
      <c r="N707" s="214"/>
      <c r="O707" s="214"/>
      <c r="P707" s="214"/>
      <c r="Q707" s="214"/>
      <c r="R707" s="214"/>
      <c r="S707" s="214"/>
      <c r="T707" s="215"/>
      <c r="AT707" s="216" t="s">
        <v>156</v>
      </c>
      <c r="AU707" s="216" t="s">
        <v>80</v>
      </c>
      <c r="AV707" s="13" t="s">
        <v>80</v>
      </c>
      <c r="AW707" s="13" t="s">
        <v>32</v>
      </c>
      <c r="AX707" s="13" t="s">
        <v>71</v>
      </c>
      <c r="AY707" s="216" t="s">
        <v>144</v>
      </c>
    </row>
    <row r="708" spans="1:65" s="13" customFormat="1" ht="10.199999999999999">
      <c r="B708" s="206"/>
      <c r="C708" s="207"/>
      <c r="D708" s="201" t="s">
        <v>156</v>
      </c>
      <c r="E708" s="208" t="s">
        <v>19</v>
      </c>
      <c r="F708" s="209" t="s">
        <v>850</v>
      </c>
      <c r="G708" s="207"/>
      <c r="H708" s="210">
        <v>25.23</v>
      </c>
      <c r="I708" s="211"/>
      <c r="J708" s="207"/>
      <c r="K708" s="207"/>
      <c r="L708" s="212"/>
      <c r="M708" s="213"/>
      <c r="N708" s="214"/>
      <c r="O708" s="214"/>
      <c r="P708" s="214"/>
      <c r="Q708" s="214"/>
      <c r="R708" s="214"/>
      <c r="S708" s="214"/>
      <c r="T708" s="215"/>
      <c r="AT708" s="216" t="s">
        <v>156</v>
      </c>
      <c r="AU708" s="216" t="s">
        <v>80</v>
      </c>
      <c r="AV708" s="13" t="s">
        <v>80</v>
      </c>
      <c r="AW708" s="13" t="s">
        <v>32</v>
      </c>
      <c r="AX708" s="13" t="s">
        <v>71</v>
      </c>
      <c r="AY708" s="216" t="s">
        <v>144</v>
      </c>
    </row>
    <row r="709" spans="1:65" s="16" customFormat="1" ht="10.199999999999999">
      <c r="B709" s="247"/>
      <c r="C709" s="248"/>
      <c r="D709" s="201" t="s">
        <v>156</v>
      </c>
      <c r="E709" s="249" t="s">
        <v>19</v>
      </c>
      <c r="F709" s="250" t="s">
        <v>495</v>
      </c>
      <c r="G709" s="248"/>
      <c r="H709" s="251">
        <v>76.36</v>
      </c>
      <c r="I709" s="252"/>
      <c r="J709" s="248"/>
      <c r="K709" s="248"/>
      <c r="L709" s="253"/>
      <c r="M709" s="254"/>
      <c r="N709" s="255"/>
      <c r="O709" s="255"/>
      <c r="P709" s="255"/>
      <c r="Q709" s="255"/>
      <c r="R709" s="255"/>
      <c r="S709" s="255"/>
      <c r="T709" s="256"/>
      <c r="AT709" s="257" t="s">
        <v>156</v>
      </c>
      <c r="AU709" s="257" t="s">
        <v>80</v>
      </c>
      <c r="AV709" s="16" t="s">
        <v>165</v>
      </c>
      <c r="AW709" s="16" t="s">
        <v>32</v>
      </c>
      <c r="AX709" s="16" t="s">
        <v>71</v>
      </c>
      <c r="AY709" s="257" t="s">
        <v>144</v>
      </c>
    </row>
    <row r="710" spans="1:65" s="15" customFormat="1" ht="10.199999999999999">
      <c r="B710" s="227"/>
      <c r="C710" s="228"/>
      <c r="D710" s="201" t="s">
        <v>156</v>
      </c>
      <c r="E710" s="229" t="s">
        <v>19</v>
      </c>
      <c r="F710" s="230" t="s">
        <v>191</v>
      </c>
      <c r="G710" s="228"/>
      <c r="H710" s="231">
        <v>474.26</v>
      </c>
      <c r="I710" s="232"/>
      <c r="J710" s="228"/>
      <c r="K710" s="228"/>
      <c r="L710" s="233"/>
      <c r="M710" s="234"/>
      <c r="N710" s="235"/>
      <c r="O710" s="235"/>
      <c r="P710" s="235"/>
      <c r="Q710" s="235"/>
      <c r="R710" s="235"/>
      <c r="S710" s="235"/>
      <c r="T710" s="236"/>
      <c r="AT710" s="237" t="s">
        <v>156</v>
      </c>
      <c r="AU710" s="237" t="s">
        <v>80</v>
      </c>
      <c r="AV710" s="15" t="s">
        <v>150</v>
      </c>
      <c r="AW710" s="15" t="s">
        <v>32</v>
      </c>
      <c r="AX710" s="15" t="s">
        <v>26</v>
      </c>
      <c r="AY710" s="237" t="s">
        <v>144</v>
      </c>
    </row>
    <row r="711" spans="1:65" s="2" customFormat="1" ht="16.5" customHeight="1">
      <c r="A711" s="36"/>
      <c r="B711" s="37"/>
      <c r="C711" s="189" t="s">
        <v>851</v>
      </c>
      <c r="D711" s="189" t="s">
        <v>146</v>
      </c>
      <c r="E711" s="190" t="s">
        <v>852</v>
      </c>
      <c r="F711" s="191" t="s">
        <v>853</v>
      </c>
      <c r="G711" s="192" t="s">
        <v>149</v>
      </c>
      <c r="H711" s="193">
        <v>500.77</v>
      </c>
      <c r="I711" s="194"/>
      <c r="J711" s="193">
        <f>ROUND(I711*H711,2)</f>
        <v>0</v>
      </c>
      <c r="K711" s="191" t="s">
        <v>160</v>
      </c>
      <c r="L711" s="41"/>
      <c r="M711" s="195" t="s">
        <v>19</v>
      </c>
      <c r="N711" s="196" t="s">
        <v>42</v>
      </c>
      <c r="O711" s="66"/>
      <c r="P711" s="197">
        <f>O711*H711</f>
        <v>0</v>
      </c>
      <c r="Q711" s="197">
        <v>1.103E-2</v>
      </c>
      <c r="R711" s="197">
        <f>Q711*H711</f>
        <v>5.5234930999999996</v>
      </c>
      <c r="S711" s="197">
        <v>0</v>
      </c>
      <c r="T711" s="198">
        <f>S711*H711</f>
        <v>0</v>
      </c>
      <c r="U711" s="36"/>
      <c r="V711" s="36"/>
      <c r="W711" s="36"/>
      <c r="X711" s="36"/>
      <c r="Y711" s="36"/>
      <c r="Z711" s="36"/>
      <c r="AA711" s="36"/>
      <c r="AB711" s="36"/>
      <c r="AC711" s="36"/>
      <c r="AD711" s="36"/>
      <c r="AE711" s="36"/>
      <c r="AR711" s="199" t="s">
        <v>150</v>
      </c>
      <c r="AT711" s="199" t="s">
        <v>146</v>
      </c>
      <c r="AU711" s="199" t="s">
        <v>80</v>
      </c>
      <c r="AY711" s="19" t="s">
        <v>144</v>
      </c>
      <c r="BE711" s="200">
        <f>IF(N711="základní",J711,0)</f>
        <v>0</v>
      </c>
      <c r="BF711" s="200">
        <f>IF(N711="snížená",J711,0)</f>
        <v>0</v>
      </c>
      <c r="BG711" s="200">
        <f>IF(N711="zákl. přenesená",J711,0)</f>
        <v>0</v>
      </c>
      <c r="BH711" s="200">
        <f>IF(N711="sníž. přenesená",J711,0)</f>
        <v>0</v>
      </c>
      <c r="BI711" s="200">
        <f>IF(N711="nulová",J711,0)</f>
        <v>0</v>
      </c>
      <c r="BJ711" s="19" t="s">
        <v>26</v>
      </c>
      <c r="BK711" s="200">
        <f>ROUND(I711*H711,2)</f>
        <v>0</v>
      </c>
      <c r="BL711" s="19" t="s">
        <v>150</v>
      </c>
      <c r="BM711" s="199" t="s">
        <v>854</v>
      </c>
    </row>
    <row r="712" spans="1:65" s="2" customFormat="1" ht="19.2">
      <c r="A712" s="36"/>
      <c r="B712" s="37"/>
      <c r="C712" s="38"/>
      <c r="D712" s="201" t="s">
        <v>152</v>
      </c>
      <c r="E712" s="38"/>
      <c r="F712" s="202" t="s">
        <v>855</v>
      </c>
      <c r="G712" s="38"/>
      <c r="H712" s="38"/>
      <c r="I712" s="110"/>
      <c r="J712" s="38"/>
      <c r="K712" s="38"/>
      <c r="L712" s="41"/>
      <c r="M712" s="203"/>
      <c r="N712" s="204"/>
      <c r="O712" s="66"/>
      <c r="P712" s="66"/>
      <c r="Q712" s="66"/>
      <c r="R712" s="66"/>
      <c r="S712" s="66"/>
      <c r="T712" s="67"/>
      <c r="U712" s="36"/>
      <c r="V712" s="36"/>
      <c r="W712" s="36"/>
      <c r="X712" s="36"/>
      <c r="Y712" s="36"/>
      <c r="Z712" s="36"/>
      <c r="AA712" s="36"/>
      <c r="AB712" s="36"/>
      <c r="AC712" s="36"/>
      <c r="AD712" s="36"/>
      <c r="AE712" s="36"/>
      <c r="AT712" s="19" t="s">
        <v>152</v>
      </c>
      <c r="AU712" s="19" t="s">
        <v>80</v>
      </c>
    </row>
    <row r="713" spans="1:65" s="2" customFormat="1" ht="57.6">
      <c r="A713" s="36"/>
      <c r="B713" s="37"/>
      <c r="C713" s="38"/>
      <c r="D713" s="201" t="s">
        <v>154</v>
      </c>
      <c r="E713" s="38"/>
      <c r="F713" s="205" t="s">
        <v>834</v>
      </c>
      <c r="G713" s="38"/>
      <c r="H713" s="38"/>
      <c r="I713" s="110"/>
      <c r="J713" s="38"/>
      <c r="K713" s="38"/>
      <c r="L713" s="41"/>
      <c r="M713" s="203"/>
      <c r="N713" s="204"/>
      <c r="O713" s="66"/>
      <c r="P713" s="66"/>
      <c r="Q713" s="66"/>
      <c r="R713" s="66"/>
      <c r="S713" s="66"/>
      <c r="T713" s="67"/>
      <c r="U713" s="36"/>
      <c r="V713" s="36"/>
      <c r="W713" s="36"/>
      <c r="X713" s="36"/>
      <c r="Y713" s="36"/>
      <c r="Z713" s="36"/>
      <c r="AA713" s="36"/>
      <c r="AB713" s="36"/>
      <c r="AC713" s="36"/>
      <c r="AD713" s="36"/>
      <c r="AE713" s="36"/>
      <c r="AT713" s="19" t="s">
        <v>154</v>
      </c>
      <c r="AU713" s="19" t="s">
        <v>80</v>
      </c>
    </row>
    <row r="714" spans="1:65" s="14" customFormat="1" ht="10.199999999999999">
      <c r="B714" s="217"/>
      <c r="C714" s="218"/>
      <c r="D714" s="201" t="s">
        <v>156</v>
      </c>
      <c r="E714" s="219" t="s">
        <v>19</v>
      </c>
      <c r="F714" s="220" t="s">
        <v>358</v>
      </c>
      <c r="G714" s="218"/>
      <c r="H714" s="219" t="s">
        <v>19</v>
      </c>
      <c r="I714" s="221"/>
      <c r="J714" s="218"/>
      <c r="K714" s="218"/>
      <c r="L714" s="222"/>
      <c r="M714" s="223"/>
      <c r="N714" s="224"/>
      <c r="O714" s="224"/>
      <c r="P714" s="224"/>
      <c r="Q714" s="224"/>
      <c r="R714" s="224"/>
      <c r="S714" s="224"/>
      <c r="T714" s="225"/>
      <c r="AT714" s="226" t="s">
        <v>156</v>
      </c>
      <c r="AU714" s="226" t="s">
        <v>80</v>
      </c>
      <c r="AV714" s="14" t="s">
        <v>26</v>
      </c>
      <c r="AW714" s="14" t="s">
        <v>32</v>
      </c>
      <c r="AX714" s="14" t="s">
        <v>71</v>
      </c>
      <c r="AY714" s="226" t="s">
        <v>144</v>
      </c>
    </row>
    <row r="715" spans="1:65" s="13" customFormat="1" ht="10.199999999999999">
      <c r="B715" s="206"/>
      <c r="C715" s="207"/>
      <c r="D715" s="201" t="s">
        <v>156</v>
      </c>
      <c r="E715" s="208" t="s">
        <v>19</v>
      </c>
      <c r="F715" s="209" t="s">
        <v>856</v>
      </c>
      <c r="G715" s="207"/>
      <c r="H715" s="210">
        <v>71.56</v>
      </c>
      <c r="I715" s="211"/>
      <c r="J715" s="207"/>
      <c r="K715" s="207"/>
      <c r="L715" s="212"/>
      <c r="M715" s="213"/>
      <c r="N715" s="214"/>
      <c r="O715" s="214"/>
      <c r="P715" s="214"/>
      <c r="Q715" s="214"/>
      <c r="R715" s="214"/>
      <c r="S715" s="214"/>
      <c r="T715" s="215"/>
      <c r="AT715" s="216" t="s">
        <v>156</v>
      </c>
      <c r="AU715" s="216" t="s">
        <v>80</v>
      </c>
      <c r="AV715" s="13" t="s">
        <v>80</v>
      </c>
      <c r="AW715" s="13" t="s">
        <v>32</v>
      </c>
      <c r="AX715" s="13" t="s">
        <v>71</v>
      </c>
      <c r="AY715" s="216" t="s">
        <v>144</v>
      </c>
    </row>
    <row r="716" spans="1:65" s="13" customFormat="1" ht="10.199999999999999">
      <c r="B716" s="206"/>
      <c r="C716" s="207"/>
      <c r="D716" s="201" t="s">
        <v>156</v>
      </c>
      <c r="E716" s="208" t="s">
        <v>19</v>
      </c>
      <c r="F716" s="209" t="s">
        <v>857</v>
      </c>
      <c r="G716" s="207"/>
      <c r="H716" s="210">
        <v>63.91</v>
      </c>
      <c r="I716" s="211"/>
      <c r="J716" s="207"/>
      <c r="K716" s="207"/>
      <c r="L716" s="212"/>
      <c r="M716" s="213"/>
      <c r="N716" s="214"/>
      <c r="O716" s="214"/>
      <c r="P716" s="214"/>
      <c r="Q716" s="214"/>
      <c r="R716" s="214"/>
      <c r="S716" s="214"/>
      <c r="T716" s="215"/>
      <c r="AT716" s="216" t="s">
        <v>156</v>
      </c>
      <c r="AU716" s="216" t="s">
        <v>80</v>
      </c>
      <c r="AV716" s="13" t="s">
        <v>80</v>
      </c>
      <c r="AW716" s="13" t="s">
        <v>32</v>
      </c>
      <c r="AX716" s="13" t="s">
        <v>71</v>
      </c>
      <c r="AY716" s="216" t="s">
        <v>144</v>
      </c>
    </row>
    <row r="717" spans="1:65" s="13" customFormat="1" ht="10.199999999999999">
      <c r="B717" s="206"/>
      <c r="C717" s="207"/>
      <c r="D717" s="201" t="s">
        <v>156</v>
      </c>
      <c r="E717" s="208" t="s">
        <v>19</v>
      </c>
      <c r="F717" s="209" t="s">
        <v>858</v>
      </c>
      <c r="G717" s="207"/>
      <c r="H717" s="210">
        <v>71.989999999999995</v>
      </c>
      <c r="I717" s="211"/>
      <c r="J717" s="207"/>
      <c r="K717" s="207"/>
      <c r="L717" s="212"/>
      <c r="M717" s="213"/>
      <c r="N717" s="214"/>
      <c r="O717" s="214"/>
      <c r="P717" s="214"/>
      <c r="Q717" s="214"/>
      <c r="R717" s="214"/>
      <c r="S717" s="214"/>
      <c r="T717" s="215"/>
      <c r="AT717" s="216" t="s">
        <v>156</v>
      </c>
      <c r="AU717" s="216" t="s">
        <v>80</v>
      </c>
      <c r="AV717" s="13" t="s">
        <v>80</v>
      </c>
      <c r="AW717" s="13" t="s">
        <v>32</v>
      </c>
      <c r="AX717" s="13" t="s">
        <v>71</v>
      </c>
      <c r="AY717" s="216" t="s">
        <v>144</v>
      </c>
    </row>
    <row r="718" spans="1:65" s="13" customFormat="1" ht="10.199999999999999">
      <c r="B718" s="206"/>
      <c r="C718" s="207"/>
      <c r="D718" s="201" t="s">
        <v>156</v>
      </c>
      <c r="E718" s="208" t="s">
        <v>19</v>
      </c>
      <c r="F718" s="209" t="s">
        <v>859</v>
      </c>
      <c r="G718" s="207"/>
      <c r="H718" s="210">
        <v>24.22</v>
      </c>
      <c r="I718" s="211"/>
      <c r="J718" s="207"/>
      <c r="K718" s="207"/>
      <c r="L718" s="212"/>
      <c r="M718" s="213"/>
      <c r="N718" s="214"/>
      <c r="O718" s="214"/>
      <c r="P718" s="214"/>
      <c r="Q718" s="214"/>
      <c r="R718" s="214"/>
      <c r="S718" s="214"/>
      <c r="T718" s="215"/>
      <c r="AT718" s="216" t="s">
        <v>156</v>
      </c>
      <c r="AU718" s="216" t="s">
        <v>80</v>
      </c>
      <c r="AV718" s="13" t="s">
        <v>80</v>
      </c>
      <c r="AW718" s="13" t="s">
        <v>32</v>
      </c>
      <c r="AX718" s="13" t="s">
        <v>71</v>
      </c>
      <c r="AY718" s="216" t="s">
        <v>144</v>
      </c>
    </row>
    <row r="719" spans="1:65" s="13" customFormat="1" ht="10.199999999999999">
      <c r="B719" s="206"/>
      <c r="C719" s="207"/>
      <c r="D719" s="201" t="s">
        <v>156</v>
      </c>
      <c r="E719" s="208" t="s">
        <v>19</v>
      </c>
      <c r="F719" s="209" t="s">
        <v>860</v>
      </c>
      <c r="G719" s="207"/>
      <c r="H719" s="210">
        <v>17.09</v>
      </c>
      <c r="I719" s="211"/>
      <c r="J719" s="207"/>
      <c r="K719" s="207"/>
      <c r="L719" s="212"/>
      <c r="M719" s="213"/>
      <c r="N719" s="214"/>
      <c r="O719" s="214"/>
      <c r="P719" s="214"/>
      <c r="Q719" s="214"/>
      <c r="R719" s="214"/>
      <c r="S719" s="214"/>
      <c r="T719" s="215"/>
      <c r="AT719" s="216" t="s">
        <v>156</v>
      </c>
      <c r="AU719" s="216" t="s">
        <v>80</v>
      </c>
      <c r="AV719" s="13" t="s">
        <v>80</v>
      </c>
      <c r="AW719" s="13" t="s">
        <v>32</v>
      </c>
      <c r="AX719" s="13" t="s">
        <v>71</v>
      </c>
      <c r="AY719" s="216" t="s">
        <v>144</v>
      </c>
    </row>
    <row r="720" spans="1:65" s="13" customFormat="1" ht="10.199999999999999">
      <c r="B720" s="206"/>
      <c r="C720" s="207"/>
      <c r="D720" s="201" t="s">
        <v>156</v>
      </c>
      <c r="E720" s="208" t="s">
        <v>19</v>
      </c>
      <c r="F720" s="209" t="s">
        <v>861</v>
      </c>
      <c r="G720" s="207"/>
      <c r="H720" s="210">
        <v>20</v>
      </c>
      <c r="I720" s="211"/>
      <c r="J720" s="207"/>
      <c r="K720" s="207"/>
      <c r="L720" s="212"/>
      <c r="M720" s="213"/>
      <c r="N720" s="214"/>
      <c r="O720" s="214"/>
      <c r="P720" s="214"/>
      <c r="Q720" s="214"/>
      <c r="R720" s="214"/>
      <c r="S720" s="214"/>
      <c r="T720" s="215"/>
      <c r="AT720" s="216" t="s">
        <v>156</v>
      </c>
      <c r="AU720" s="216" t="s">
        <v>80</v>
      </c>
      <c r="AV720" s="13" t="s">
        <v>80</v>
      </c>
      <c r="AW720" s="13" t="s">
        <v>32</v>
      </c>
      <c r="AX720" s="13" t="s">
        <v>71</v>
      </c>
      <c r="AY720" s="216" t="s">
        <v>144</v>
      </c>
    </row>
    <row r="721" spans="1:65" s="13" customFormat="1" ht="10.199999999999999">
      <c r="B721" s="206"/>
      <c r="C721" s="207"/>
      <c r="D721" s="201" t="s">
        <v>156</v>
      </c>
      <c r="E721" s="208" t="s">
        <v>19</v>
      </c>
      <c r="F721" s="209" t="s">
        <v>862</v>
      </c>
      <c r="G721" s="207"/>
      <c r="H721" s="210">
        <v>32.42</v>
      </c>
      <c r="I721" s="211"/>
      <c r="J721" s="207"/>
      <c r="K721" s="207"/>
      <c r="L721" s="212"/>
      <c r="M721" s="213"/>
      <c r="N721" s="214"/>
      <c r="O721" s="214"/>
      <c r="P721" s="214"/>
      <c r="Q721" s="214"/>
      <c r="R721" s="214"/>
      <c r="S721" s="214"/>
      <c r="T721" s="215"/>
      <c r="AT721" s="216" t="s">
        <v>156</v>
      </c>
      <c r="AU721" s="216" t="s">
        <v>80</v>
      </c>
      <c r="AV721" s="13" t="s">
        <v>80</v>
      </c>
      <c r="AW721" s="13" t="s">
        <v>32</v>
      </c>
      <c r="AX721" s="13" t="s">
        <v>71</v>
      </c>
      <c r="AY721" s="216" t="s">
        <v>144</v>
      </c>
    </row>
    <row r="722" spans="1:65" s="13" customFormat="1" ht="10.199999999999999">
      <c r="B722" s="206"/>
      <c r="C722" s="207"/>
      <c r="D722" s="201" t="s">
        <v>156</v>
      </c>
      <c r="E722" s="208" t="s">
        <v>19</v>
      </c>
      <c r="F722" s="209" t="s">
        <v>863</v>
      </c>
      <c r="G722" s="207"/>
      <c r="H722" s="210">
        <v>23.2</v>
      </c>
      <c r="I722" s="211"/>
      <c r="J722" s="207"/>
      <c r="K722" s="207"/>
      <c r="L722" s="212"/>
      <c r="M722" s="213"/>
      <c r="N722" s="214"/>
      <c r="O722" s="214"/>
      <c r="P722" s="214"/>
      <c r="Q722" s="214"/>
      <c r="R722" s="214"/>
      <c r="S722" s="214"/>
      <c r="T722" s="215"/>
      <c r="AT722" s="216" t="s">
        <v>156</v>
      </c>
      <c r="AU722" s="216" t="s">
        <v>80</v>
      </c>
      <c r="AV722" s="13" t="s">
        <v>80</v>
      </c>
      <c r="AW722" s="13" t="s">
        <v>32</v>
      </c>
      <c r="AX722" s="13" t="s">
        <v>71</v>
      </c>
      <c r="AY722" s="216" t="s">
        <v>144</v>
      </c>
    </row>
    <row r="723" spans="1:65" s="13" customFormat="1" ht="10.199999999999999">
      <c r="B723" s="206"/>
      <c r="C723" s="207"/>
      <c r="D723" s="201" t="s">
        <v>156</v>
      </c>
      <c r="E723" s="208" t="s">
        <v>19</v>
      </c>
      <c r="F723" s="209" t="s">
        <v>864</v>
      </c>
      <c r="G723" s="207"/>
      <c r="H723" s="210">
        <v>13.86</v>
      </c>
      <c r="I723" s="211"/>
      <c r="J723" s="207"/>
      <c r="K723" s="207"/>
      <c r="L723" s="212"/>
      <c r="M723" s="213"/>
      <c r="N723" s="214"/>
      <c r="O723" s="214"/>
      <c r="P723" s="214"/>
      <c r="Q723" s="214"/>
      <c r="R723" s="214"/>
      <c r="S723" s="214"/>
      <c r="T723" s="215"/>
      <c r="AT723" s="216" t="s">
        <v>156</v>
      </c>
      <c r="AU723" s="216" t="s">
        <v>80</v>
      </c>
      <c r="AV723" s="13" t="s">
        <v>80</v>
      </c>
      <c r="AW723" s="13" t="s">
        <v>32</v>
      </c>
      <c r="AX723" s="13" t="s">
        <v>71</v>
      </c>
      <c r="AY723" s="216" t="s">
        <v>144</v>
      </c>
    </row>
    <row r="724" spans="1:65" s="13" customFormat="1" ht="10.199999999999999">
      <c r="B724" s="206"/>
      <c r="C724" s="207"/>
      <c r="D724" s="201" t="s">
        <v>156</v>
      </c>
      <c r="E724" s="208" t="s">
        <v>19</v>
      </c>
      <c r="F724" s="209" t="s">
        <v>865</v>
      </c>
      <c r="G724" s="207"/>
      <c r="H724" s="210">
        <v>4.49</v>
      </c>
      <c r="I724" s="211"/>
      <c r="J724" s="207"/>
      <c r="K724" s="207"/>
      <c r="L724" s="212"/>
      <c r="M724" s="213"/>
      <c r="N724" s="214"/>
      <c r="O724" s="214"/>
      <c r="P724" s="214"/>
      <c r="Q724" s="214"/>
      <c r="R724" s="214"/>
      <c r="S724" s="214"/>
      <c r="T724" s="215"/>
      <c r="AT724" s="216" t="s">
        <v>156</v>
      </c>
      <c r="AU724" s="216" t="s">
        <v>80</v>
      </c>
      <c r="AV724" s="13" t="s">
        <v>80</v>
      </c>
      <c r="AW724" s="13" t="s">
        <v>32</v>
      </c>
      <c r="AX724" s="13" t="s">
        <v>71</v>
      </c>
      <c r="AY724" s="216" t="s">
        <v>144</v>
      </c>
    </row>
    <row r="725" spans="1:65" s="16" customFormat="1" ht="10.199999999999999">
      <c r="B725" s="247"/>
      <c r="C725" s="248"/>
      <c r="D725" s="201" t="s">
        <v>156</v>
      </c>
      <c r="E725" s="249" t="s">
        <v>19</v>
      </c>
      <c r="F725" s="250" t="s">
        <v>495</v>
      </c>
      <c r="G725" s="248"/>
      <c r="H725" s="251">
        <v>342.74</v>
      </c>
      <c r="I725" s="252"/>
      <c r="J725" s="248"/>
      <c r="K725" s="248"/>
      <c r="L725" s="253"/>
      <c r="M725" s="254"/>
      <c r="N725" s="255"/>
      <c r="O725" s="255"/>
      <c r="P725" s="255"/>
      <c r="Q725" s="255"/>
      <c r="R725" s="255"/>
      <c r="S725" s="255"/>
      <c r="T725" s="256"/>
      <c r="AT725" s="257" t="s">
        <v>156</v>
      </c>
      <c r="AU725" s="257" t="s">
        <v>80</v>
      </c>
      <c r="AV725" s="16" t="s">
        <v>165</v>
      </c>
      <c r="AW725" s="16" t="s">
        <v>32</v>
      </c>
      <c r="AX725" s="16" t="s">
        <v>71</v>
      </c>
      <c r="AY725" s="257" t="s">
        <v>144</v>
      </c>
    </row>
    <row r="726" spans="1:65" s="14" customFormat="1" ht="10.199999999999999">
      <c r="B726" s="217"/>
      <c r="C726" s="218"/>
      <c r="D726" s="201" t="s">
        <v>156</v>
      </c>
      <c r="E726" s="219" t="s">
        <v>19</v>
      </c>
      <c r="F726" s="220" t="s">
        <v>391</v>
      </c>
      <c r="G726" s="218"/>
      <c r="H726" s="219" t="s">
        <v>19</v>
      </c>
      <c r="I726" s="221"/>
      <c r="J726" s="218"/>
      <c r="K726" s="218"/>
      <c r="L726" s="222"/>
      <c r="M726" s="223"/>
      <c r="N726" s="224"/>
      <c r="O726" s="224"/>
      <c r="P726" s="224"/>
      <c r="Q726" s="224"/>
      <c r="R726" s="224"/>
      <c r="S726" s="224"/>
      <c r="T726" s="225"/>
      <c r="AT726" s="226" t="s">
        <v>156</v>
      </c>
      <c r="AU726" s="226" t="s">
        <v>80</v>
      </c>
      <c r="AV726" s="14" t="s">
        <v>26</v>
      </c>
      <c r="AW726" s="14" t="s">
        <v>32</v>
      </c>
      <c r="AX726" s="14" t="s">
        <v>71</v>
      </c>
      <c r="AY726" s="226" t="s">
        <v>144</v>
      </c>
    </row>
    <row r="727" spans="1:65" s="13" customFormat="1" ht="10.199999999999999">
      <c r="B727" s="206"/>
      <c r="C727" s="207"/>
      <c r="D727" s="201" t="s">
        <v>156</v>
      </c>
      <c r="E727" s="208" t="s">
        <v>19</v>
      </c>
      <c r="F727" s="209" t="s">
        <v>866</v>
      </c>
      <c r="G727" s="207"/>
      <c r="H727" s="210">
        <v>29.64</v>
      </c>
      <c r="I727" s="211"/>
      <c r="J727" s="207"/>
      <c r="K727" s="207"/>
      <c r="L727" s="212"/>
      <c r="M727" s="213"/>
      <c r="N727" s="214"/>
      <c r="O727" s="214"/>
      <c r="P727" s="214"/>
      <c r="Q727" s="214"/>
      <c r="R727" s="214"/>
      <c r="S727" s="214"/>
      <c r="T727" s="215"/>
      <c r="AT727" s="216" t="s">
        <v>156</v>
      </c>
      <c r="AU727" s="216" t="s">
        <v>80</v>
      </c>
      <c r="AV727" s="13" t="s">
        <v>80</v>
      </c>
      <c r="AW727" s="13" t="s">
        <v>32</v>
      </c>
      <c r="AX727" s="13" t="s">
        <v>71</v>
      </c>
      <c r="AY727" s="216" t="s">
        <v>144</v>
      </c>
    </row>
    <row r="728" spans="1:65" s="13" customFormat="1" ht="20.399999999999999">
      <c r="B728" s="206"/>
      <c r="C728" s="207"/>
      <c r="D728" s="201" t="s">
        <v>156</v>
      </c>
      <c r="E728" s="208" t="s">
        <v>19</v>
      </c>
      <c r="F728" s="209" t="s">
        <v>867</v>
      </c>
      <c r="G728" s="207"/>
      <c r="H728" s="210">
        <v>128.38999999999999</v>
      </c>
      <c r="I728" s="211"/>
      <c r="J728" s="207"/>
      <c r="K728" s="207"/>
      <c r="L728" s="212"/>
      <c r="M728" s="213"/>
      <c r="N728" s="214"/>
      <c r="O728" s="214"/>
      <c r="P728" s="214"/>
      <c r="Q728" s="214"/>
      <c r="R728" s="214"/>
      <c r="S728" s="214"/>
      <c r="T728" s="215"/>
      <c r="AT728" s="216" t="s">
        <v>156</v>
      </c>
      <c r="AU728" s="216" t="s">
        <v>80</v>
      </c>
      <c r="AV728" s="13" t="s">
        <v>80</v>
      </c>
      <c r="AW728" s="13" t="s">
        <v>32</v>
      </c>
      <c r="AX728" s="13" t="s">
        <v>71</v>
      </c>
      <c r="AY728" s="216" t="s">
        <v>144</v>
      </c>
    </row>
    <row r="729" spans="1:65" s="16" customFormat="1" ht="10.199999999999999">
      <c r="B729" s="247"/>
      <c r="C729" s="248"/>
      <c r="D729" s="201" t="s">
        <v>156</v>
      </c>
      <c r="E729" s="249" t="s">
        <v>19</v>
      </c>
      <c r="F729" s="250" t="s">
        <v>495</v>
      </c>
      <c r="G729" s="248"/>
      <c r="H729" s="251">
        <v>158.03</v>
      </c>
      <c r="I729" s="252"/>
      <c r="J729" s="248"/>
      <c r="K729" s="248"/>
      <c r="L729" s="253"/>
      <c r="M729" s="254"/>
      <c r="N729" s="255"/>
      <c r="O729" s="255"/>
      <c r="P729" s="255"/>
      <c r="Q729" s="255"/>
      <c r="R729" s="255"/>
      <c r="S729" s="255"/>
      <c r="T729" s="256"/>
      <c r="AT729" s="257" t="s">
        <v>156</v>
      </c>
      <c r="AU729" s="257" t="s">
        <v>80</v>
      </c>
      <c r="AV729" s="16" t="s">
        <v>165</v>
      </c>
      <c r="AW729" s="16" t="s">
        <v>32</v>
      </c>
      <c r="AX729" s="16" t="s">
        <v>71</v>
      </c>
      <c r="AY729" s="257" t="s">
        <v>144</v>
      </c>
    </row>
    <row r="730" spans="1:65" s="15" customFormat="1" ht="10.199999999999999">
      <c r="B730" s="227"/>
      <c r="C730" s="228"/>
      <c r="D730" s="201" t="s">
        <v>156</v>
      </c>
      <c r="E730" s="229" t="s">
        <v>19</v>
      </c>
      <c r="F730" s="230" t="s">
        <v>191</v>
      </c>
      <c r="G730" s="228"/>
      <c r="H730" s="231">
        <v>500.77</v>
      </c>
      <c r="I730" s="232"/>
      <c r="J730" s="228"/>
      <c r="K730" s="228"/>
      <c r="L730" s="233"/>
      <c r="M730" s="234"/>
      <c r="N730" s="235"/>
      <c r="O730" s="235"/>
      <c r="P730" s="235"/>
      <c r="Q730" s="235"/>
      <c r="R730" s="235"/>
      <c r="S730" s="235"/>
      <c r="T730" s="236"/>
      <c r="AT730" s="237" t="s">
        <v>156</v>
      </c>
      <c r="AU730" s="237" t="s">
        <v>80</v>
      </c>
      <c r="AV730" s="15" t="s">
        <v>150</v>
      </c>
      <c r="AW730" s="15" t="s">
        <v>32</v>
      </c>
      <c r="AX730" s="15" t="s">
        <v>26</v>
      </c>
      <c r="AY730" s="237" t="s">
        <v>144</v>
      </c>
    </row>
    <row r="731" spans="1:65" s="2" customFormat="1" ht="16.5" customHeight="1">
      <c r="A731" s="36"/>
      <c r="B731" s="37"/>
      <c r="C731" s="189" t="s">
        <v>868</v>
      </c>
      <c r="D731" s="189" t="s">
        <v>146</v>
      </c>
      <c r="E731" s="190" t="s">
        <v>869</v>
      </c>
      <c r="F731" s="191" t="s">
        <v>870</v>
      </c>
      <c r="G731" s="192" t="s">
        <v>149</v>
      </c>
      <c r="H731" s="193">
        <v>20.8</v>
      </c>
      <c r="I731" s="194"/>
      <c r="J731" s="193">
        <f>ROUND(I731*H731,2)</f>
        <v>0</v>
      </c>
      <c r="K731" s="191" t="s">
        <v>160</v>
      </c>
      <c r="L731" s="41"/>
      <c r="M731" s="195" t="s">
        <v>19</v>
      </c>
      <c r="N731" s="196" t="s">
        <v>42</v>
      </c>
      <c r="O731" s="66"/>
      <c r="P731" s="197">
        <f>O731*H731</f>
        <v>0</v>
      </c>
      <c r="Q731" s="197">
        <v>1.8380000000000001E-2</v>
      </c>
      <c r="R731" s="197">
        <f>Q731*H731</f>
        <v>0.38230400000000003</v>
      </c>
      <c r="S731" s="197">
        <v>0</v>
      </c>
      <c r="T731" s="198">
        <f>S731*H731</f>
        <v>0</v>
      </c>
      <c r="U731" s="36"/>
      <c r="V731" s="36"/>
      <c r="W731" s="36"/>
      <c r="X731" s="36"/>
      <c r="Y731" s="36"/>
      <c r="Z731" s="36"/>
      <c r="AA731" s="36"/>
      <c r="AB731" s="36"/>
      <c r="AC731" s="36"/>
      <c r="AD731" s="36"/>
      <c r="AE731" s="36"/>
      <c r="AR731" s="199" t="s">
        <v>150</v>
      </c>
      <c r="AT731" s="199" t="s">
        <v>146</v>
      </c>
      <c r="AU731" s="199" t="s">
        <v>80</v>
      </c>
      <c r="AY731" s="19" t="s">
        <v>144</v>
      </c>
      <c r="BE731" s="200">
        <f>IF(N731="základní",J731,0)</f>
        <v>0</v>
      </c>
      <c r="BF731" s="200">
        <f>IF(N731="snížená",J731,0)</f>
        <v>0</v>
      </c>
      <c r="BG731" s="200">
        <f>IF(N731="zákl. přenesená",J731,0)</f>
        <v>0</v>
      </c>
      <c r="BH731" s="200">
        <f>IF(N731="sníž. přenesená",J731,0)</f>
        <v>0</v>
      </c>
      <c r="BI731" s="200">
        <f>IF(N731="nulová",J731,0)</f>
        <v>0</v>
      </c>
      <c r="BJ731" s="19" t="s">
        <v>26</v>
      </c>
      <c r="BK731" s="200">
        <f>ROUND(I731*H731,2)</f>
        <v>0</v>
      </c>
      <c r="BL731" s="19" t="s">
        <v>150</v>
      </c>
      <c r="BM731" s="199" t="s">
        <v>871</v>
      </c>
    </row>
    <row r="732" spans="1:65" s="2" customFormat="1" ht="19.2">
      <c r="A732" s="36"/>
      <c r="B732" s="37"/>
      <c r="C732" s="38"/>
      <c r="D732" s="201" t="s">
        <v>152</v>
      </c>
      <c r="E732" s="38"/>
      <c r="F732" s="202" t="s">
        <v>872</v>
      </c>
      <c r="G732" s="38"/>
      <c r="H732" s="38"/>
      <c r="I732" s="110"/>
      <c r="J732" s="38"/>
      <c r="K732" s="38"/>
      <c r="L732" s="41"/>
      <c r="M732" s="203"/>
      <c r="N732" s="204"/>
      <c r="O732" s="66"/>
      <c r="P732" s="66"/>
      <c r="Q732" s="66"/>
      <c r="R732" s="66"/>
      <c r="S732" s="66"/>
      <c r="T732" s="67"/>
      <c r="U732" s="36"/>
      <c r="V732" s="36"/>
      <c r="W732" s="36"/>
      <c r="X732" s="36"/>
      <c r="Y732" s="36"/>
      <c r="Z732" s="36"/>
      <c r="AA732" s="36"/>
      <c r="AB732" s="36"/>
      <c r="AC732" s="36"/>
      <c r="AD732" s="36"/>
      <c r="AE732" s="36"/>
      <c r="AT732" s="19" t="s">
        <v>152</v>
      </c>
      <c r="AU732" s="19" t="s">
        <v>80</v>
      </c>
    </row>
    <row r="733" spans="1:65" s="2" customFormat="1" ht="57.6">
      <c r="A733" s="36"/>
      <c r="B733" s="37"/>
      <c r="C733" s="38"/>
      <c r="D733" s="201" t="s">
        <v>154</v>
      </c>
      <c r="E733" s="38"/>
      <c r="F733" s="205" t="s">
        <v>873</v>
      </c>
      <c r="G733" s="38"/>
      <c r="H733" s="38"/>
      <c r="I733" s="110"/>
      <c r="J733" s="38"/>
      <c r="K733" s="38"/>
      <c r="L733" s="41"/>
      <c r="M733" s="203"/>
      <c r="N733" s="204"/>
      <c r="O733" s="66"/>
      <c r="P733" s="66"/>
      <c r="Q733" s="66"/>
      <c r="R733" s="66"/>
      <c r="S733" s="66"/>
      <c r="T733" s="67"/>
      <c r="U733" s="36"/>
      <c r="V733" s="36"/>
      <c r="W733" s="36"/>
      <c r="X733" s="36"/>
      <c r="Y733" s="36"/>
      <c r="Z733" s="36"/>
      <c r="AA733" s="36"/>
      <c r="AB733" s="36"/>
      <c r="AC733" s="36"/>
      <c r="AD733" s="36"/>
      <c r="AE733" s="36"/>
      <c r="AT733" s="19" t="s">
        <v>154</v>
      </c>
      <c r="AU733" s="19" t="s">
        <v>80</v>
      </c>
    </row>
    <row r="734" spans="1:65" s="14" customFormat="1" ht="10.199999999999999">
      <c r="B734" s="217"/>
      <c r="C734" s="218"/>
      <c r="D734" s="201" t="s">
        <v>156</v>
      </c>
      <c r="E734" s="219" t="s">
        <v>19</v>
      </c>
      <c r="F734" s="220" t="s">
        <v>358</v>
      </c>
      <c r="G734" s="218"/>
      <c r="H734" s="219" t="s">
        <v>19</v>
      </c>
      <c r="I734" s="221"/>
      <c r="J734" s="218"/>
      <c r="K734" s="218"/>
      <c r="L734" s="222"/>
      <c r="M734" s="223"/>
      <c r="N734" s="224"/>
      <c r="O734" s="224"/>
      <c r="P734" s="224"/>
      <c r="Q734" s="224"/>
      <c r="R734" s="224"/>
      <c r="S734" s="224"/>
      <c r="T734" s="225"/>
      <c r="AT734" s="226" t="s">
        <v>156</v>
      </c>
      <c r="AU734" s="226" t="s">
        <v>80</v>
      </c>
      <c r="AV734" s="14" t="s">
        <v>26</v>
      </c>
      <c r="AW734" s="14" t="s">
        <v>32</v>
      </c>
      <c r="AX734" s="14" t="s">
        <v>71</v>
      </c>
      <c r="AY734" s="226" t="s">
        <v>144</v>
      </c>
    </row>
    <row r="735" spans="1:65" s="13" customFormat="1" ht="10.199999999999999">
      <c r="B735" s="206"/>
      <c r="C735" s="207"/>
      <c r="D735" s="201" t="s">
        <v>156</v>
      </c>
      <c r="E735" s="208" t="s">
        <v>19</v>
      </c>
      <c r="F735" s="209" t="s">
        <v>874</v>
      </c>
      <c r="G735" s="207"/>
      <c r="H735" s="210">
        <v>20.8</v>
      </c>
      <c r="I735" s="211"/>
      <c r="J735" s="207"/>
      <c r="K735" s="207"/>
      <c r="L735" s="212"/>
      <c r="M735" s="213"/>
      <c r="N735" s="214"/>
      <c r="O735" s="214"/>
      <c r="P735" s="214"/>
      <c r="Q735" s="214"/>
      <c r="R735" s="214"/>
      <c r="S735" s="214"/>
      <c r="T735" s="215"/>
      <c r="AT735" s="216" t="s">
        <v>156</v>
      </c>
      <c r="AU735" s="216" t="s">
        <v>80</v>
      </c>
      <c r="AV735" s="13" t="s">
        <v>80</v>
      </c>
      <c r="AW735" s="13" t="s">
        <v>32</v>
      </c>
      <c r="AX735" s="13" t="s">
        <v>26</v>
      </c>
      <c r="AY735" s="216" t="s">
        <v>144</v>
      </c>
    </row>
    <row r="736" spans="1:65" s="2" customFormat="1" ht="16.5" customHeight="1">
      <c r="A736" s="36"/>
      <c r="B736" s="37"/>
      <c r="C736" s="189" t="s">
        <v>875</v>
      </c>
      <c r="D736" s="189" t="s">
        <v>146</v>
      </c>
      <c r="E736" s="190" t="s">
        <v>876</v>
      </c>
      <c r="F736" s="191" t="s">
        <v>877</v>
      </c>
      <c r="G736" s="192" t="s">
        <v>149</v>
      </c>
      <c r="H736" s="193">
        <v>56.88</v>
      </c>
      <c r="I736" s="194"/>
      <c r="J736" s="193">
        <f>ROUND(I736*H736,2)</f>
        <v>0</v>
      </c>
      <c r="K736" s="191" t="s">
        <v>160</v>
      </c>
      <c r="L736" s="41"/>
      <c r="M736" s="195" t="s">
        <v>19</v>
      </c>
      <c r="N736" s="196" t="s">
        <v>42</v>
      </c>
      <c r="O736" s="66"/>
      <c r="P736" s="197">
        <f>O736*H736</f>
        <v>0</v>
      </c>
      <c r="Q736" s="197">
        <v>0</v>
      </c>
      <c r="R736" s="197">
        <f>Q736*H736</f>
        <v>0</v>
      </c>
      <c r="S736" s="197">
        <v>0</v>
      </c>
      <c r="T736" s="198">
        <f>S736*H736</f>
        <v>0</v>
      </c>
      <c r="U736" s="36"/>
      <c r="V736" s="36"/>
      <c r="W736" s="36"/>
      <c r="X736" s="36"/>
      <c r="Y736" s="36"/>
      <c r="Z736" s="36"/>
      <c r="AA736" s="36"/>
      <c r="AB736" s="36"/>
      <c r="AC736" s="36"/>
      <c r="AD736" s="36"/>
      <c r="AE736" s="36"/>
      <c r="AR736" s="199" t="s">
        <v>150</v>
      </c>
      <c r="AT736" s="199" t="s">
        <v>146</v>
      </c>
      <c r="AU736" s="199" t="s">
        <v>80</v>
      </c>
      <c r="AY736" s="19" t="s">
        <v>144</v>
      </c>
      <c r="BE736" s="200">
        <f>IF(N736="základní",J736,0)</f>
        <v>0</v>
      </c>
      <c r="BF736" s="200">
        <f>IF(N736="snížená",J736,0)</f>
        <v>0</v>
      </c>
      <c r="BG736" s="200">
        <f>IF(N736="zákl. přenesená",J736,0)</f>
        <v>0</v>
      </c>
      <c r="BH736" s="200">
        <f>IF(N736="sníž. přenesená",J736,0)</f>
        <v>0</v>
      </c>
      <c r="BI736" s="200">
        <f>IF(N736="nulová",J736,0)</f>
        <v>0</v>
      </c>
      <c r="BJ736" s="19" t="s">
        <v>26</v>
      </c>
      <c r="BK736" s="200">
        <f>ROUND(I736*H736,2)</f>
        <v>0</v>
      </c>
      <c r="BL736" s="19" t="s">
        <v>150</v>
      </c>
      <c r="BM736" s="199" t="s">
        <v>878</v>
      </c>
    </row>
    <row r="737" spans="1:65" s="2" customFormat="1" ht="10.199999999999999">
      <c r="A737" s="36"/>
      <c r="B737" s="37"/>
      <c r="C737" s="38"/>
      <c r="D737" s="201" t="s">
        <v>152</v>
      </c>
      <c r="E737" s="38"/>
      <c r="F737" s="202" t="s">
        <v>879</v>
      </c>
      <c r="G737" s="38"/>
      <c r="H737" s="38"/>
      <c r="I737" s="110"/>
      <c r="J737" s="38"/>
      <c r="K737" s="38"/>
      <c r="L737" s="41"/>
      <c r="M737" s="203"/>
      <c r="N737" s="204"/>
      <c r="O737" s="66"/>
      <c r="P737" s="66"/>
      <c r="Q737" s="66"/>
      <c r="R737" s="66"/>
      <c r="S737" s="66"/>
      <c r="T737" s="67"/>
      <c r="U737" s="36"/>
      <c r="V737" s="36"/>
      <c r="W737" s="36"/>
      <c r="X737" s="36"/>
      <c r="Y737" s="36"/>
      <c r="Z737" s="36"/>
      <c r="AA737" s="36"/>
      <c r="AB737" s="36"/>
      <c r="AC737" s="36"/>
      <c r="AD737" s="36"/>
      <c r="AE737" s="36"/>
      <c r="AT737" s="19" t="s">
        <v>152</v>
      </c>
      <c r="AU737" s="19" t="s">
        <v>80</v>
      </c>
    </row>
    <row r="738" spans="1:65" s="2" customFormat="1" ht="38.4">
      <c r="A738" s="36"/>
      <c r="B738" s="37"/>
      <c r="C738" s="38"/>
      <c r="D738" s="201" t="s">
        <v>154</v>
      </c>
      <c r="E738" s="38"/>
      <c r="F738" s="205" t="s">
        <v>880</v>
      </c>
      <c r="G738" s="38"/>
      <c r="H738" s="38"/>
      <c r="I738" s="110"/>
      <c r="J738" s="38"/>
      <c r="K738" s="38"/>
      <c r="L738" s="41"/>
      <c r="M738" s="203"/>
      <c r="N738" s="204"/>
      <c r="O738" s="66"/>
      <c r="P738" s="66"/>
      <c r="Q738" s="66"/>
      <c r="R738" s="66"/>
      <c r="S738" s="66"/>
      <c r="T738" s="67"/>
      <c r="U738" s="36"/>
      <c r="V738" s="36"/>
      <c r="W738" s="36"/>
      <c r="X738" s="36"/>
      <c r="Y738" s="36"/>
      <c r="Z738" s="36"/>
      <c r="AA738" s="36"/>
      <c r="AB738" s="36"/>
      <c r="AC738" s="36"/>
      <c r="AD738" s="36"/>
      <c r="AE738" s="36"/>
      <c r="AT738" s="19" t="s">
        <v>154</v>
      </c>
      <c r="AU738" s="19" t="s">
        <v>80</v>
      </c>
    </row>
    <row r="739" spans="1:65" s="13" customFormat="1" ht="10.199999999999999">
      <c r="B739" s="206"/>
      <c r="C739" s="207"/>
      <c r="D739" s="201" t="s">
        <v>156</v>
      </c>
      <c r="E739" s="208" t="s">
        <v>19</v>
      </c>
      <c r="F739" s="209" t="s">
        <v>881</v>
      </c>
      <c r="G739" s="207"/>
      <c r="H739" s="210">
        <v>56.88</v>
      </c>
      <c r="I739" s="211"/>
      <c r="J739" s="207"/>
      <c r="K739" s="207"/>
      <c r="L739" s="212"/>
      <c r="M739" s="213"/>
      <c r="N739" s="214"/>
      <c r="O739" s="214"/>
      <c r="P739" s="214"/>
      <c r="Q739" s="214"/>
      <c r="R739" s="214"/>
      <c r="S739" s="214"/>
      <c r="T739" s="215"/>
      <c r="AT739" s="216" t="s">
        <v>156</v>
      </c>
      <c r="AU739" s="216" t="s">
        <v>80</v>
      </c>
      <c r="AV739" s="13" t="s">
        <v>80</v>
      </c>
      <c r="AW739" s="13" t="s">
        <v>32</v>
      </c>
      <c r="AX739" s="13" t="s">
        <v>26</v>
      </c>
      <c r="AY739" s="216" t="s">
        <v>144</v>
      </c>
    </row>
    <row r="740" spans="1:65" s="2" customFormat="1" ht="21.75" customHeight="1">
      <c r="A740" s="36"/>
      <c r="B740" s="37"/>
      <c r="C740" s="189" t="s">
        <v>882</v>
      </c>
      <c r="D740" s="189" t="s">
        <v>146</v>
      </c>
      <c r="E740" s="190" t="s">
        <v>883</v>
      </c>
      <c r="F740" s="191" t="s">
        <v>884</v>
      </c>
      <c r="G740" s="192" t="s">
        <v>149</v>
      </c>
      <c r="H740" s="193">
        <v>96</v>
      </c>
      <c r="I740" s="194"/>
      <c r="J740" s="193">
        <f>ROUND(I740*H740,2)</f>
        <v>0</v>
      </c>
      <c r="K740" s="191" t="s">
        <v>160</v>
      </c>
      <c r="L740" s="41"/>
      <c r="M740" s="195" t="s">
        <v>19</v>
      </c>
      <c r="N740" s="196" t="s">
        <v>42</v>
      </c>
      <c r="O740" s="66"/>
      <c r="P740" s="197">
        <f>O740*H740</f>
        <v>0</v>
      </c>
      <c r="Q740" s="197">
        <v>9.6500000000000006E-3</v>
      </c>
      <c r="R740" s="197">
        <f>Q740*H740</f>
        <v>0.92640000000000011</v>
      </c>
      <c r="S740" s="197">
        <v>0</v>
      </c>
      <c r="T740" s="198">
        <f>S740*H740</f>
        <v>0</v>
      </c>
      <c r="U740" s="36"/>
      <c r="V740" s="36"/>
      <c r="W740" s="36"/>
      <c r="X740" s="36"/>
      <c r="Y740" s="36"/>
      <c r="Z740" s="36"/>
      <c r="AA740" s="36"/>
      <c r="AB740" s="36"/>
      <c r="AC740" s="36"/>
      <c r="AD740" s="36"/>
      <c r="AE740" s="36"/>
      <c r="AR740" s="199" t="s">
        <v>150</v>
      </c>
      <c r="AT740" s="199" t="s">
        <v>146</v>
      </c>
      <c r="AU740" s="199" t="s">
        <v>80</v>
      </c>
      <c r="AY740" s="19" t="s">
        <v>144</v>
      </c>
      <c r="BE740" s="200">
        <f>IF(N740="základní",J740,0)</f>
        <v>0</v>
      </c>
      <c r="BF740" s="200">
        <f>IF(N740="snížená",J740,0)</f>
        <v>0</v>
      </c>
      <c r="BG740" s="200">
        <f>IF(N740="zákl. přenesená",J740,0)</f>
        <v>0</v>
      </c>
      <c r="BH740" s="200">
        <f>IF(N740="sníž. přenesená",J740,0)</f>
        <v>0</v>
      </c>
      <c r="BI740" s="200">
        <f>IF(N740="nulová",J740,0)</f>
        <v>0</v>
      </c>
      <c r="BJ740" s="19" t="s">
        <v>26</v>
      </c>
      <c r="BK740" s="200">
        <f>ROUND(I740*H740,2)</f>
        <v>0</v>
      </c>
      <c r="BL740" s="19" t="s">
        <v>150</v>
      </c>
      <c r="BM740" s="199" t="s">
        <v>885</v>
      </c>
    </row>
    <row r="741" spans="1:65" s="2" customFormat="1" ht="19.2">
      <c r="A741" s="36"/>
      <c r="B741" s="37"/>
      <c r="C741" s="38"/>
      <c r="D741" s="201" t="s">
        <v>152</v>
      </c>
      <c r="E741" s="38"/>
      <c r="F741" s="202" t="s">
        <v>886</v>
      </c>
      <c r="G741" s="38"/>
      <c r="H741" s="38"/>
      <c r="I741" s="110"/>
      <c r="J741" s="38"/>
      <c r="K741" s="38"/>
      <c r="L741" s="41"/>
      <c r="M741" s="203"/>
      <c r="N741" s="204"/>
      <c r="O741" s="66"/>
      <c r="P741" s="66"/>
      <c r="Q741" s="66"/>
      <c r="R741" s="66"/>
      <c r="S741" s="66"/>
      <c r="T741" s="67"/>
      <c r="U741" s="36"/>
      <c r="V741" s="36"/>
      <c r="W741" s="36"/>
      <c r="X741" s="36"/>
      <c r="Y741" s="36"/>
      <c r="Z741" s="36"/>
      <c r="AA741" s="36"/>
      <c r="AB741" s="36"/>
      <c r="AC741" s="36"/>
      <c r="AD741" s="36"/>
      <c r="AE741" s="36"/>
      <c r="AT741" s="19" t="s">
        <v>152</v>
      </c>
      <c r="AU741" s="19" t="s">
        <v>80</v>
      </c>
    </row>
    <row r="742" spans="1:65" s="2" customFormat="1" ht="192">
      <c r="A742" s="36"/>
      <c r="B742" s="37"/>
      <c r="C742" s="38"/>
      <c r="D742" s="201" t="s">
        <v>154</v>
      </c>
      <c r="E742" s="38"/>
      <c r="F742" s="205" t="s">
        <v>887</v>
      </c>
      <c r="G742" s="38"/>
      <c r="H742" s="38"/>
      <c r="I742" s="110"/>
      <c r="J742" s="38"/>
      <c r="K742" s="38"/>
      <c r="L742" s="41"/>
      <c r="M742" s="203"/>
      <c r="N742" s="204"/>
      <c r="O742" s="66"/>
      <c r="P742" s="66"/>
      <c r="Q742" s="66"/>
      <c r="R742" s="66"/>
      <c r="S742" s="66"/>
      <c r="T742" s="67"/>
      <c r="U742" s="36"/>
      <c r="V742" s="36"/>
      <c r="W742" s="36"/>
      <c r="X742" s="36"/>
      <c r="Y742" s="36"/>
      <c r="Z742" s="36"/>
      <c r="AA742" s="36"/>
      <c r="AB742" s="36"/>
      <c r="AC742" s="36"/>
      <c r="AD742" s="36"/>
      <c r="AE742" s="36"/>
      <c r="AT742" s="19" t="s">
        <v>154</v>
      </c>
      <c r="AU742" s="19" t="s">
        <v>80</v>
      </c>
    </row>
    <row r="743" spans="1:65" s="13" customFormat="1" ht="10.199999999999999">
      <c r="B743" s="206"/>
      <c r="C743" s="207"/>
      <c r="D743" s="201" t="s">
        <v>156</v>
      </c>
      <c r="E743" s="208" t="s">
        <v>19</v>
      </c>
      <c r="F743" s="209" t="s">
        <v>888</v>
      </c>
      <c r="G743" s="207"/>
      <c r="H743" s="210">
        <v>96</v>
      </c>
      <c r="I743" s="211"/>
      <c r="J743" s="207"/>
      <c r="K743" s="207"/>
      <c r="L743" s="212"/>
      <c r="M743" s="213"/>
      <c r="N743" s="214"/>
      <c r="O743" s="214"/>
      <c r="P743" s="214"/>
      <c r="Q743" s="214"/>
      <c r="R743" s="214"/>
      <c r="S743" s="214"/>
      <c r="T743" s="215"/>
      <c r="AT743" s="216" t="s">
        <v>156</v>
      </c>
      <c r="AU743" s="216" t="s">
        <v>80</v>
      </c>
      <c r="AV743" s="13" t="s">
        <v>80</v>
      </c>
      <c r="AW743" s="13" t="s">
        <v>32</v>
      </c>
      <c r="AX743" s="13" t="s">
        <v>26</v>
      </c>
      <c r="AY743" s="216" t="s">
        <v>144</v>
      </c>
    </row>
    <row r="744" spans="1:65" s="2" customFormat="1" ht="16.5" customHeight="1">
      <c r="A744" s="36"/>
      <c r="B744" s="37"/>
      <c r="C744" s="238" t="s">
        <v>889</v>
      </c>
      <c r="D744" s="238" t="s">
        <v>253</v>
      </c>
      <c r="E744" s="239" t="s">
        <v>890</v>
      </c>
      <c r="F744" s="240" t="s">
        <v>891</v>
      </c>
      <c r="G744" s="241" t="s">
        <v>149</v>
      </c>
      <c r="H744" s="242">
        <v>97.92</v>
      </c>
      <c r="I744" s="243"/>
      <c r="J744" s="242">
        <f>ROUND(I744*H744,2)</f>
        <v>0</v>
      </c>
      <c r="K744" s="240" t="s">
        <v>160</v>
      </c>
      <c r="L744" s="244"/>
      <c r="M744" s="245" t="s">
        <v>19</v>
      </c>
      <c r="N744" s="246" t="s">
        <v>42</v>
      </c>
      <c r="O744" s="66"/>
      <c r="P744" s="197">
        <f>O744*H744</f>
        <v>0</v>
      </c>
      <c r="Q744" s="197">
        <v>2.1000000000000001E-2</v>
      </c>
      <c r="R744" s="197">
        <f>Q744*H744</f>
        <v>2.0563200000000004</v>
      </c>
      <c r="S744" s="197">
        <v>0</v>
      </c>
      <c r="T744" s="198">
        <f>S744*H744</f>
        <v>0</v>
      </c>
      <c r="U744" s="36"/>
      <c r="V744" s="36"/>
      <c r="W744" s="36"/>
      <c r="X744" s="36"/>
      <c r="Y744" s="36"/>
      <c r="Z744" s="36"/>
      <c r="AA744" s="36"/>
      <c r="AB744" s="36"/>
      <c r="AC744" s="36"/>
      <c r="AD744" s="36"/>
      <c r="AE744" s="36"/>
      <c r="AR744" s="199" t="s">
        <v>207</v>
      </c>
      <c r="AT744" s="199" t="s">
        <v>253</v>
      </c>
      <c r="AU744" s="199" t="s">
        <v>80</v>
      </c>
      <c r="AY744" s="19" t="s">
        <v>144</v>
      </c>
      <c r="BE744" s="200">
        <f>IF(N744="základní",J744,0)</f>
        <v>0</v>
      </c>
      <c r="BF744" s="200">
        <f>IF(N744="snížená",J744,0)</f>
        <v>0</v>
      </c>
      <c r="BG744" s="200">
        <f>IF(N744="zákl. přenesená",J744,0)</f>
        <v>0</v>
      </c>
      <c r="BH744" s="200">
        <f>IF(N744="sníž. přenesená",J744,0)</f>
        <v>0</v>
      </c>
      <c r="BI744" s="200">
        <f>IF(N744="nulová",J744,0)</f>
        <v>0</v>
      </c>
      <c r="BJ744" s="19" t="s">
        <v>26</v>
      </c>
      <c r="BK744" s="200">
        <f>ROUND(I744*H744,2)</f>
        <v>0</v>
      </c>
      <c r="BL744" s="19" t="s">
        <v>150</v>
      </c>
      <c r="BM744" s="199" t="s">
        <v>892</v>
      </c>
    </row>
    <row r="745" spans="1:65" s="2" customFormat="1" ht="10.199999999999999">
      <c r="A745" s="36"/>
      <c r="B745" s="37"/>
      <c r="C745" s="38"/>
      <c r="D745" s="201" t="s">
        <v>152</v>
      </c>
      <c r="E745" s="38"/>
      <c r="F745" s="202" t="s">
        <v>891</v>
      </c>
      <c r="G745" s="38"/>
      <c r="H745" s="38"/>
      <c r="I745" s="110"/>
      <c r="J745" s="38"/>
      <c r="K745" s="38"/>
      <c r="L745" s="41"/>
      <c r="M745" s="203"/>
      <c r="N745" s="204"/>
      <c r="O745" s="66"/>
      <c r="P745" s="66"/>
      <c r="Q745" s="66"/>
      <c r="R745" s="66"/>
      <c r="S745" s="66"/>
      <c r="T745" s="67"/>
      <c r="U745" s="36"/>
      <c r="V745" s="36"/>
      <c r="W745" s="36"/>
      <c r="X745" s="36"/>
      <c r="Y745" s="36"/>
      <c r="Z745" s="36"/>
      <c r="AA745" s="36"/>
      <c r="AB745" s="36"/>
      <c r="AC745" s="36"/>
      <c r="AD745" s="36"/>
      <c r="AE745" s="36"/>
      <c r="AT745" s="19" t="s">
        <v>152</v>
      </c>
      <c r="AU745" s="19" t="s">
        <v>80</v>
      </c>
    </row>
    <row r="746" spans="1:65" s="13" customFormat="1" ht="10.199999999999999">
      <c r="B746" s="206"/>
      <c r="C746" s="207"/>
      <c r="D746" s="201" t="s">
        <v>156</v>
      </c>
      <c r="E746" s="207"/>
      <c r="F746" s="209" t="s">
        <v>801</v>
      </c>
      <c r="G746" s="207"/>
      <c r="H746" s="210">
        <v>97.92</v>
      </c>
      <c r="I746" s="211"/>
      <c r="J746" s="207"/>
      <c r="K746" s="207"/>
      <c r="L746" s="212"/>
      <c r="M746" s="213"/>
      <c r="N746" s="214"/>
      <c r="O746" s="214"/>
      <c r="P746" s="214"/>
      <c r="Q746" s="214"/>
      <c r="R746" s="214"/>
      <c r="S746" s="214"/>
      <c r="T746" s="215"/>
      <c r="AT746" s="216" t="s">
        <v>156</v>
      </c>
      <c r="AU746" s="216" t="s">
        <v>80</v>
      </c>
      <c r="AV746" s="13" t="s">
        <v>80</v>
      </c>
      <c r="AW746" s="13" t="s">
        <v>4</v>
      </c>
      <c r="AX746" s="13" t="s">
        <v>26</v>
      </c>
      <c r="AY746" s="216" t="s">
        <v>144</v>
      </c>
    </row>
    <row r="747" spans="1:65" s="2" customFormat="1" ht="21.75" customHeight="1">
      <c r="A747" s="36"/>
      <c r="B747" s="37"/>
      <c r="C747" s="189" t="s">
        <v>893</v>
      </c>
      <c r="D747" s="189" t="s">
        <v>146</v>
      </c>
      <c r="E747" s="190" t="s">
        <v>894</v>
      </c>
      <c r="F747" s="191" t="s">
        <v>895</v>
      </c>
      <c r="G747" s="192" t="s">
        <v>149</v>
      </c>
      <c r="H747" s="193">
        <v>12.23</v>
      </c>
      <c r="I747" s="194"/>
      <c r="J747" s="193">
        <f>ROUND(I747*H747,2)</f>
        <v>0</v>
      </c>
      <c r="K747" s="191" t="s">
        <v>160</v>
      </c>
      <c r="L747" s="41"/>
      <c r="M747" s="195" t="s">
        <v>19</v>
      </c>
      <c r="N747" s="196" t="s">
        <v>42</v>
      </c>
      <c r="O747" s="66"/>
      <c r="P747" s="197">
        <f>O747*H747</f>
        <v>0</v>
      </c>
      <c r="Q747" s="197">
        <v>9.3500000000000007E-3</v>
      </c>
      <c r="R747" s="197">
        <f>Q747*H747</f>
        <v>0.11435050000000001</v>
      </c>
      <c r="S747" s="197">
        <v>0</v>
      </c>
      <c r="T747" s="198">
        <f>S747*H747</f>
        <v>0</v>
      </c>
      <c r="U747" s="36"/>
      <c r="V747" s="36"/>
      <c r="W747" s="36"/>
      <c r="X747" s="36"/>
      <c r="Y747" s="36"/>
      <c r="Z747" s="36"/>
      <c r="AA747" s="36"/>
      <c r="AB747" s="36"/>
      <c r="AC747" s="36"/>
      <c r="AD747" s="36"/>
      <c r="AE747" s="36"/>
      <c r="AR747" s="199" t="s">
        <v>150</v>
      </c>
      <c r="AT747" s="199" t="s">
        <v>146</v>
      </c>
      <c r="AU747" s="199" t="s">
        <v>80</v>
      </c>
      <c r="AY747" s="19" t="s">
        <v>144</v>
      </c>
      <c r="BE747" s="200">
        <f>IF(N747="základní",J747,0)</f>
        <v>0</v>
      </c>
      <c r="BF747" s="200">
        <f>IF(N747="snížená",J747,0)</f>
        <v>0</v>
      </c>
      <c r="BG747" s="200">
        <f>IF(N747="zákl. přenesená",J747,0)</f>
        <v>0</v>
      </c>
      <c r="BH747" s="200">
        <f>IF(N747="sníž. přenesená",J747,0)</f>
        <v>0</v>
      </c>
      <c r="BI747" s="200">
        <f>IF(N747="nulová",J747,0)</f>
        <v>0</v>
      </c>
      <c r="BJ747" s="19" t="s">
        <v>26</v>
      </c>
      <c r="BK747" s="200">
        <f>ROUND(I747*H747,2)</f>
        <v>0</v>
      </c>
      <c r="BL747" s="19" t="s">
        <v>150</v>
      </c>
      <c r="BM747" s="199" t="s">
        <v>896</v>
      </c>
    </row>
    <row r="748" spans="1:65" s="2" customFormat="1" ht="19.2">
      <c r="A748" s="36"/>
      <c r="B748" s="37"/>
      <c r="C748" s="38"/>
      <c r="D748" s="201" t="s">
        <v>152</v>
      </c>
      <c r="E748" s="38"/>
      <c r="F748" s="202" t="s">
        <v>897</v>
      </c>
      <c r="G748" s="38"/>
      <c r="H748" s="38"/>
      <c r="I748" s="110"/>
      <c r="J748" s="38"/>
      <c r="K748" s="38"/>
      <c r="L748" s="41"/>
      <c r="M748" s="203"/>
      <c r="N748" s="204"/>
      <c r="O748" s="66"/>
      <c r="P748" s="66"/>
      <c r="Q748" s="66"/>
      <c r="R748" s="66"/>
      <c r="S748" s="66"/>
      <c r="T748" s="67"/>
      <c r="U748" s="36"/>
      <c r="V748" s="36"/>
      <c r="W748" s="36"/>
      <c r="X748" s="36"/>
      <c r="Y748" s="36"/>
      <c r="Z748" s="36"/>
      <c r="AA748" s="36"/>
      <c r="AB748" s="36"/>
      <c r="AC748" s="36"/>
      <c r="AD748" s="36"/>
      <c r="AE748" s="36"/>
      <c r="AT748" s="19" t="s">
        <v>152</v>
      </c>
      <c r="AU748" s="19" t="s">
        <v>80</v>
      </c>
    </row>
    <row r="749" spans="1:65" s="2" customFormat="1" ht="192">
      <c r="A749" s="36"/>
      <c r="B749" s="37"/>
      <c r="C749" s="38"/>
      <c r="D749" s="201" t="s">
        <v>154</v>
      </c>
      <c r="E749" s="38"/>
      <c r="F749" s="205" t="s">
        <v>887</v>
      </c>
      <c r="G749" s="38"/>
      <c r="H749" s="38"/>
      <c r="I749" s="110"/>
      <c r="J749" s="38"/>
      <c r="K749" s="38"/>
      <c r="L749" s="41"/>
      <c r="M749" s="203"/>
      <c r="N749" s="204"/>
      <c r="O749" s="66"/>
      <c r="P749" s="66"/>
      <c r="Q749" s="66"/>
      <c r="R749" s="66"/>
      <c r="S749" s="66"/>
      <c r="T749" s="67"/>
      <c r="U749" s="36"/>
      <c r="V749" s="36"/>
      <c r="W749" s="36"/>
      <c r="X749" s="36"/>
      <c r="Y749" s="36"/>
      <c r="Z749" s="36"/>
      <c r="AA749" s="36"/>
      <c r="AB749" s="36"/>
      <c r="AC749" s="36"/>
      <c r="AD749" s="36"/>
      <c r="AE749" s="36"/>
      <c r="AT749" s="19" t="s">
        <v>154</v>
      </c>
      <c r="AU749" s="19" t="s">
        <v>80</v>
      </c>
    </row>
    <row r="750" spans="1:65" s="14" customFormat="1" ht="10.199999999999999">
      <c r="B750" s="217"/>
      <c r="C750" s="218"/>
      <c r="D750" s="201" t="s">
        <v>156</v>
      </c>
      <c r="E750" s="219" t="s">
        <v>19</v>
      </c>
      <c r="F750" s="220" t="s">
        <v>898</v>
      </c>
      <c r="G750" s="218"/>
      <c r="H750" s="219" t="s">
        <v>19</v>
      </c>
      <c r="I750" s="221"/>
      <c r="J750" s="218"/>
      <c r="K750" s="218"/>
      <c r="L750" s="222"/>
      <c r="M750" s="223"/>
      <c r="N750" s="224"/>
      <c r="O750" s="224"/>
      <c r="P750" s="224"/>
      <c r="Q750" s="224"/>
      <c r="R750" s="224"/>
      <c r="S750" s="224"/>
      <c r="T750" s="225"/>
      <c r="AT750" s="226" t="s">
        <v>156</v>
      </c>
      <c r="AU750" s="226" t="s">
        <v>80</v>
      </c>
      <c r="AV750" s="14" t="s">
        <v>26</v>
      </c>
      <c r="AW750" s="14" t="s">
        <v>32</v>
      </c>
      <c r="AX750" s="14" t="s">
        <v>71</v>
      </c>
      <c r="AY750" s="226" t="s">
        <v>144</v>
      </c>
    </row>
    <row r="751" spans="1:65" s="13" customFormat="1" ht="10.199999999999999">
      <c r="B751" s="206"/>
      <c r="C751" s="207"/>
      <c r="D751" s="201" t="s">
        <v>156</v>
      </c>
      <c r="E751" s="208" t="s">
        <v>19</v>
      </c>
      <c r="F751" s="209" t="s">
        <v>899</v>
      </c>
      <c r="G751" s="207"/>
      <c r="H751" s="210">
        <v>12.23</v>
      </c>
      <c r="I751" s="211"/>
      <c r="J751" s="207"/>
      <c r="K751" s="207"/>
      <c r="L751" s="212"/>
      <c r="M751" s="213"/>
      <c r="N751" s="214"/>
      <c r="O751" s="214"/>
      <c r="P751" s="214"/>
      <c r="Q751" s="214"/>
      <c r="R751" s="214"/>
      <c r="S751" s="214"/>
      <c r="T751" s="215"/>
      <c r="AT751" s="216" t="s">
        <v>156</v>
      </c>
      <c r="AU751" s="216" t="s">
        <v>80</v>
      </c>
      <c r="AV751" s="13" t="s">
        <v>80</v>
      </c>
      <c r="AW751" s="13" t="s">
        <v>32</v>
      </c>
      <c r="AX751" s="13" t="s">
        <v>26</v>
      </c>
      <c r="AY751" s="216" t="s">
        <v>144</v>
      </c>
    </row>
    <row r="752" spans="1:65" s="2" customFormat="1" ht="16.5" customHeight="1">
      <c r="A752" s="36"/>
      <c r="B752" s="37"/>
      <c r="C752" s="238" t="s">
        <v>900</v>
      </c>
      <c r="D752" s="238" t="s">
        <v>253</v>
      </c>
      <c r="E752" s="239" t="s">
        <v>901</v>
      </c>
      <c r="F752" s="240" t="s">
        <v>902</v>
      </c>
      <c r="G752" s="241" t="s">
        <v>149</v>
      </c>
      <c r="H752" s="242">
        <v>12.47</v>
      </c>
      <c r="I752" s="243"/>
      <c r="J752" s="242">
        <f>ROUND(I752*H752,2)</f>
        <v>0</v>
      </c>
      <c r="K752" s="240" t="s">
        <v>160</v>
      </c>
      <c r="L752" s="244"/>
      <c r="M752" s="245" t="s">
        <v>19</v>
      </c>
      <c r="N752" s="246" t="s">
        <v>42</v>
      </c>
      <c r="O752" s="66"/>
      <c r="P752" s="197">
        <f>O752*H752</f>
        <v>0</v>
      </c>
      <c r="Q752" s="197">
        <v>1.2E-2</v>
      </c>
      <c r="R752" s="197">
        <f>Q752*H752</f>
        <v>0.14964000000000002</v>
      </c>
      <c r="S752" s="197">
        <v>0</v>
      </c>
      <c r="T752" s="198">
        <f>S752*H752</f>
        <v>0</v>
      </c>
      <c r="U752" s="36"/>
      <c r="V752" s="36"/>
      <c r="W752" s="36"/>
      <c r="X752" s="36"/>
      <c r="Y752" s="36"/>
      <c r="Z752" s="36"/>
      <c r="AA752" s="36"/>
      <c r="AB752" s="36"/>
      <c r="AC752" s="36"/>
      <c r="AD752" s="36"/>
      <c r="AE752" s="36"/>
      <c r="AR752" s="199" t="s">
        <v>207</v>
      </c>
      <c r="AT752" s="199" t="s">
        <v>253</v>
      </c>
      <c r="AU752" s="199" t="s">
        <v>80</v>
      </c>
      <c r="AY752" s="19" t="s">
        <v>144</v>
      </c>
      <c r="BE752" s="200">
        <f>IF(N752="základní",J752,0)</f>
        <v>0</v>
      </c>
      <c r="BF752" s="200">
        <f>IF(N752="snížená",J752,0)</f>
        <v>0</v>
      </c>
      <c r="BG752" s="200">
        <f>IF(N752="zákl. přenesená",J752,0)</f>
        <v>0</v>
      </c>
      <c r="BH752" s="200">
        <f>IF(N752="sníž. přenesená",J752,0)</f>
        <v>0</v>
      </c>
      <c r="BI752" s="200">
        <f>IF(N752="nulová",J752,0)</f>
        <v>0</v>
      </c>
      <c r="BJ752" s="19" t="s">
        <v>26</v>
      </c>
      <c r="BK752" s="200">
        <f>ROUND(I752*H752,2)</f>
        <v>0</v>
      </c>
      <c r="BL752" s="19" t="s">
        <v>150</v>
      </c>
      <c r="BM752" s="199" t="s">
        <v>903</v>
      </c>
    </row>
    <row r="753" spans="1:65" s="2" customFormat="1" ht="10.199999999999999">
      <c r="A753" s="36"/>
      <c r="B753" s="37"/>
      <c r="C753" s="38"/>
      <c r="D753" s="201" t="s">
        <v>152</v>
      </c>
      <c r="E753" s="38"/>
      <c r="F753" s="202" t="s">
        <v>902</v>
      </c>
      <c r="G753" s="38"/>
      <c r="H753" s="38"/>
      <c r="I753" s="110"/>
      <c r="J753" s="38"/>
      <c r="K753" s="38"/>
      <c r="L753" s="41"/>
      <c r="M753" s="203"/>
      <c r="N753" s="204"/>
      <c r="O753" s="66"/>
      <c r="P753" s="66"/>
      <c r="Q753" s="66"/>
      <c r="R753" s="66"/>
      <c r="S753" s="66"/>
      <c r="T753" s="67"/>
      <c r="U753" s="36"/>
      <c r="V753" s="36"/>
      <c r="W753" s="36"/>
      <c r="X753" s="36"/>
      <c r="Y753" s="36"/>
      <c r="Z753" s="36"/>
      <c r="AA753" s="36"/>
      <c r="AB753" s="36"/>
      <c r="AC753" s="36"/>
      <c r="AD753" s="36"/>
      <c r="AE753" s="36"/>
      <c r="AT753" s="19" t="s">
        <v>152</v>
      </c>
      <c r="AU753" s="19" t="s">
        <v>80</v>
      </c>
    </row>
    <row r="754" spans="1:65" s="13" customFormat="1" ht="10.199999999999999">
      <c r="B754" s="206"/>
      <c r="C754" s="207"/>
      <c r="D754" s="201" t="s">
        <v>156</v>
      </c>
      <c r="E754" s="207"/>
      <c r="F754" s="209" t="s">
        <v>904</v>
      </c>
      <c r="G754" s="207"/>
      <c r="H754" s="210">
        <v>12.47</v>
      </c>
      <c r="I754" s="211"/>
      <c r="J754" s="207"/>
      <c r="K754" s="207"/>
      <c r="L754" s="212"/>
      <c r="M754" s="213"/>
      <c r="N754" s="214"/>
      <c r="O754" s="214"/>
      <c r="P754" s="214"/>
      <c r="Q754" s="214"/>
      <c r="R754" s="214"/>
      <c r="S754" s="214"/>
      <c r="T754" s="215"/>
      <c r="AT754" s="216" t="s">
        <v>156</v>
      </c>
      <c r="AU754" s="216" t="s">
        <v>80</v>
      </c>
      <c r="AV754" s="13" t="s">
        <v>80</v>
      </c>
      <c r="AW754" s="13" t="s">
        <v>4</v>
      </c>
      <c r="AX754" s="13" t="s">
        <v>26</v>
      </c>
      <c r="AY754" s="216" t="s">
        <v>144</v>
      </c>
    </row>
    <row r="755" spans="1:65" s="2" customFormat="1" ht="16.5" customHeight="1">
      <c r="A755" s="36"/>
      <c r="B755" s="37"/>
      <c r="C755" s="189" t="s">
        <v>905</v>
      </c>
      <c r="D755" s="189" t="s">
        <v>146</v>
      </c>
      <c r="E755" s="190" t="s">
        <v>906</v>
      </c>
      <c r="F755" s="191" t="s">
        <v>907</v>
      </c>
      <c r="G755" s="192" t="s">
        <v>429</v>
      </c>
      <c r="H755" s="193">
        <v>35.020000000000003</v>
      </c>
      <c r="I755" s="194"/>
      <c r="J755" s="193">
        <f>ROUND(I755*H755,2)</f>
        <v>0</v>
      </c>
      <c r="K755" s="191" t="s">
        <v>160</v>
      </c>
      <c r="L755" s="41"/>
      <c r="M755" s="195" t="s">
        <v>19</v>
      </c>
      <c r="N755" s="196" t="s">
        <v>42</v>
      </c>
      <c r="O755" s="66"/>
      <c r="P755" s="197">
        <f>O755*H755</f>
        <v>0</v>
      </c>
      <c r="Q755" s="197">
        <v>3.0000000000000001E-5</v>
      </c>
      <c r="R755" s="197">
        <f>Q755*H755</f>
        <v>1.0506000000000001E-3</v>
      </c>
      <c r="S755" s="197">
        <v>0</v>
      </c>
      <c r="T755" s="198">
        <f>S755*H755</f>
        <v>0</v>
      </c>
      <c r="U755" s="36"/>
      <c r="V755" s="36"/>
      <c r="W755" s="36"/>
      <c r="X755" s="36"/>
      <c r="Y755" s="36"/>
      <c r="Z755" s="36"/>
      <c r="AA755" s="36"/>
      <c r="AB755" s="36"/>
      <c r="AC755" s="36"/>
      <c r="AD755" s="36"/>
      <c r="AE755" s="36"/>
      <c r="AR755" s="199" t="s">
        <v>150</v>
      </c>
      <c r="AT755" s="199" t="s">
        <v>146</v>
      </c>
      <c r="AU755" s="199" t="s">
        <v>80</v>
      </c>
      <c r="AY755" s="19" t="s">
        <v>144</v>
      </c>
      <c r="BE755" s="200">
        <f>IF(N755="základní",J755,0)</f>
        <v>0</v>
      </c>
      <c r="BF755" s="200">
        <f>IF(N755="snížená",J755,0)</f>
        <v>0</v>
      </c>
      <c r="BG755" s="200">
        <f>IF(N755="zákl. přenesená",J755,0)</f>
        <v>0</v>
      </c>
      <c r="BH755" s="200">
        <f>IF(N755="sníž. přenesená",J755,0)</f>
        <v>0</v>
      </c>
      <c r="BI755" s="200">
        <f>IF(N755="nulová",J755,0)</f>
        <v>0</v>
      </c>
      <c r="BJ755" s="19" t="s">
        <v>26</v>
      </c>
      <c r="BK755" s="200">
        <f>ROUND(I755*H755,2)</f>
        <v>0</v>
      </c>
      <c r="BL755" s="19" t="s">
        <v>150</v>
      </c>
      <c r="BM755" s="199" t="s">
        <v>908</v>
      </c>
    </row>
    <row r="756" spans="1:65" s="2" customFormat="1" ht="10.199999999999999">
      <c r="A756" s="36"/>
      <c r="B756" s="37"/>
      <c r="C756" s="38"/>
      <c r="D756" s="201" t="s">
        <v>152</v>
      </c>
      <c r="E756" s="38"/>
      <c r="F756" s="202" t="s">
        <v>909</v>
      </c>
      <c r="G756" s="38"/>
      <c r="H756" s="38"/>
      <c r="I756" s="110"/>
      <c r="J756" s="38"/>
      <c r="K756" s="38"/>
      <c r="L756" s="41"/>
      <c r="M756" s="203"/>
      <c r="N756" s="204"/>
      <c r="O756" s="66"/>
      <c r="P756" s="66"/>
      <c r="Q756" s="66"/>
      <c r="R756" s="66"/>
      <c r="S756" s="66"/>
      <c r="T756" s="67"/>
      <c r="U756" s="36"/>
      <c r="V756" s="36"/>
      <c r="W756" s="36"/>
      <c r="X756" s="36"/>
      <c r="Y756" s="36"/>
      <c r="Z756" s="36"/>
      <c r="AA756" s="36"/>
      <c r="AB756" s="36"/>
      <c r="AC756" s="36"/>
      <c r="AD756" s="36"/>
      <c r="AE756" s="36"/>
      <c r="AT756" s="19" t="s">
        <v>152</v>
      </c>
      <c r="AU756" s="19" t="s">
        <v>80</v>
      </c>
    </row>
    <row r="757" spans="1:65" s="2" customFormat="1" ht="38.4">
      <c r="A757" s="36"/>
      <c r="B757" s="37"/>
      <c r="C757" s="38"/>
      <c r="D757" s="201" t="s">
        <v>154</v>
      </c>
      <c r="E757" s="38"/>
      <c r="F757" s="205" t="s">
        <v>910</v>
      </c>
      <c r="G757" s="38"/>
      <c r="H757" s="38"/>
      <c r="I757" s="110"/>
      <c r="J757" s="38"/>
      <c r="K757" s="38"/>
      <c r="L757" s="41"/>
      <c r="M757" s="203"/>
      <c r="N757" s="204"/>
      <c r="O757" s="66"/>
      <c r="P757" s="66"/>
      <c r="Q757" s="66"/>
      <c r="R757" s="66"/>
      <c r="S757" s="66"/>
      <c r="T757" s="67"/>
      <c r="U757" s="36"/>
      <c r="V757" s="36"/>
      <c r="W757" s="36"/>
      <c r="X757" s="36"/>
      <c r="Y757" s="36"/>
      <c r="Z757" s="36"/>
      <c r="AA757" s="36"/>
      <c r="AB757" s="36"/>
      <c r="AC757" s="36"/>
      <c r="AD757" s="36"/>
      <c r="AE757" s="36"/>
      <c r="AT757" s="19" t="s">
        <v>154</v>
      </c>
      <c r="AU757" s="19" t="s">
        <v>80</v>
      </c>
    </row>
    <row r="758" spans="1:65" s="13" customFormat="1" ht="10.199999999999999">
      <c r="B758" s="206"/>
      <c r="C758" s="207"/>
      <c r="D758" s="201" t="s">
        <v>156</v>
      </c>
      <c r="E758" s="208" t="s">
        <v>19</v>
      </c>
      <c r="F758" s="209" t="s">
        <v>911</v>
      </c>
      <c r="G758" s="207"/>
      <c r="H758" s="210">
        <v>35.020000000000003</v>
      </c>
      <c r="I758" s="211"/>
      <c r="J758" s="207"/>
      <c r="K758" s="207"/>
      <c r="L758" s="212"/>
      <c r="M758" s="213"/>
      <c r="N758" s="214"/>
      <c r="O758" s="214"/>
      <c r="P758" s="214"/>
      <c r="Q758" s="214"/>
      <c r="R758" s="214"/>
      <c r="S758" s="214"/>
      <c r="T758" s="215"/>
      <c r="AT758" s="216" t="s">
        <v>156</v>
      </c>
      <c r="AU758" s="216" t="s">
        <v>80</v>
      </c>
      <c r="AV758" s="13" t="s">
        <v>80</v>
      </c>
      <c r="AW758" s="13" t="s">
        <v>32</v>
      </c>
      <c r="AX758" s="13" t="s">
        <v>26</v>
      </c>
      <c r="AY758" s="216" t="s">
        <v>144</v>
      </c>
    </row>
    <row r="759" spans="1:65" s="2" customFormat="1" ht="16.5" customHeight="1">
      <c r="A759" s="36"/>
      <c r="B759" s="37"/>
      <c r="C759" s="189" t="s">
        <v>912</v>
      </c>
      <c r="D759" s="189" t="s">
        <v>146</v>
      </c>
      <c r="E759" s="190" t="s">
        <v>913</v>
      </c>
      <c r="F759" s="191" t="s">
        <v>914</v>
      </c>
      <c r="G759" s="192" t="s">
        <v>429</v>
      </c>
      <c r="H759" s="193">
        <v>203.11</v>
      </c>
      <c r="I759" s="194"/>
      <c r="J759" s="193">
        <f>ROUND(I759*H759,2)</f>
        <v>0</v>
      </c>
      <c r="K759" s="191" t="s">
        <v>160</v>
      </c>
      <c r="L759" s="41"/>
      <c r="M759" s="195" t="s">
        <v>19</v>
      </c>
      <c r="N759" s="196" t="s">
        <v>42</v>
      </c>
      <c r="O759" s="66"/>
      <c r="P759" s="197">
        <f>O759*H759</f>
        <v>0</v>
      </c>
      <c r="Q759" s="197">
        <v>0</v>
      </c>
      <c r="R759" s="197">
        <f>Q759*H759</f>
        <v>0</v>
      </c>
      <c r="S759" s="197">
        <v>0</v>
      </c>
      <c r="T759" s="198">
        <f>S759*H759</f>
        <v>0</v>
      </c>
      <c r="U759" s="36"/>
      <c r="V759" s="36"/>
      <c r="W759" s="36"/>
      <c r="X759" s="36"/>
      <c r="Y759" s="36"/>
      <c r="Z759" s="36"/>
      <c r="AA759" s="36"/>
      <c r="AB759" s="36"/>
      <c r="AC759" s="36"/>
      <c r="AD759" s="36"/>
      <c r="AE759" s="36"/>
      <c r="AR759" s="199" t="s">
        <v>150</v>
      </c>
      <c r="AT759" s="199" t="s">
        <v>146</v>
      </c>
      <c r="AU759" s="199" t="s">
        <v>80</v>
      </c>
      <c r="AY759" s="19" t="s">
        <v>144</v>
      </c>
      <c r="BE759" s="200">
        <f>IF(N759="základní",J759,0)</f>
        <v>0</v>
      </c>
      <c r="BF759" s="200">
        <f>IF(N759="snížená",J759,0)</f>
        <v>0</v>
      </c>
      <c r="BG759" s="200">
        <f>IF(N759="zákl. přenesená",J759,0)</f>
        <v>0</v>
      </c>
      <c r="BH759" s="200">
        <f>IF(N759="sníž. přenesená",J759,0)</f>
        <v>0</v>
      </c>
      <c r="BI759" s="200">
        <f>IF(N759="nulová",J759,0)</f>
        <v>0</v>
      </c>
      <c r="BJ759" s="19" t="s">
        <v>26</v>
      </c>
      <c r="BK759" s="200">
        <f>ROUND(I759*H759,2)</f>
        <v>0</v>
      </c>
      <c r="BL759" s="19" t="s">
        <v>150</v>
      </c>
      <c r="BM759" s="199" t="s">
        <v>915</v>
      </c>
    </row>
    <row r="760" spans="1:65" s="2" customFormat="1" ht="10.199999999999999">
      <c r="A760" s="36"/>
      <c r="B760" s="37"/>
      <c r="C760" s="38"/>
      <c r="D760" s="201" t="s">
        <v>152</v>
      </c>
      <c r="E760" s="38"/>
      <c r="F760" s="202" t="s">
        <v>916</v>
      </c>
      <c r="G760" s="38"/>
      <c r="H760" s="38"/>
      <c r="I760" s="110"/>
      <c r="J760" s="38"/>
      <c r="K760" s="38"/>
      <c r="L760" s="41"/>
      <c r="M760" s="203"/>
      <c r="N760" s="204"/>
      <c r="O760" s="66"/>
      <c r="P760" s="66"/>
      <c r="Q760" s="66"/>
      <c r="R760" s="66"/>
      <c r="S760" s="66"/>
      <c r="T760" s="67"/>
      <c r="U760" s="36"/>
      <c r="V760" s="36"/>
      <c r="W760" s="36"/>
      <c r="X760" s="36"/>
      <c r="Y760" s="36"/>
      <c r="Z760" s="36"/>
      <c r="AA760" s="36"/>
      <c r="AB760" s="36"/>
      <c r="AC760" s="36"/>
      <c r="AD760" s="36"/>
      <c r="AE760" s="36"/>
      <c r="AT760" s="19" t="s">
        <v>152</v>
      </c>
      <c r="AU760" s="19" t="s">
        <v>80</v>
      </c>
    </row>
    <row r="761" spans="1:65" s="2" customFormat="1" ht="38.4">
      <c r="A761" s="36"/>
      <c r="B761" s="37"/>
      <c r="C761" s="38"/>
      <c r="D761" s="201" t="s">
        <v>154</v>
      </c>
      <c r="E761" s="38"/>
      <c r="F761" s="205" t="s">
        <v>910</v>
      </c>
      <c r="G761" s="38"/>
      <c r="H761" s="38"/>
      <c r="I761" s="110"/>
      <c r="J761" s="38"/>
      <c r="K761" s="38"/>
      <c r="L761" s="41"/>
      <c r="M761" s="203"/>
      <c r="N761" s="204"/>
      <c r="O761" s="66"/>
      <c r="P761" s="66"/>
      <c r="Q761" s="66"/>
      <c r="R761" s="66"/>
      <c r="S761" s="66"/>
      <c r="T761" s="67"/>
      <c r="U761" s="36"/>
      <c r="V761" s="36"/>
      <c r="W761" s="36"/>
      <c r="X761" s="36"/>
      <c r="Y761" s="36"/>
      <c r="Z761" s="36"/>
      <c r="AA761" s="36"/>
      <c r="AB761" s="36"/>
      <c r="AC761" s="36"/>
      <c r="AD761" s="36"/>
      <c r="AE761" s="36"/>
      <c r="AT761" s="19" t="s">
        <v>154</v>
      </c>
      <c r="AU761" s="19" t="s">
        <v>80</v>
      </c>
    </row>
    <row r="762" spans="1:65" s="13" customFormat="1" ht="10.199999999999999">
      <c r="B762" s="206"/>
      <c r="C762" s="207"/>
      <c r="D762" s="201" t="s">
        <v>156</v>
      </c>
      <c r="E762" s="208" t="s">
        <v>19</v>
      </c>
      <c r="F762" s="209" t="s">
        <v>917</v>
      </c>
      <c r="G762" s="207"/>
      <c r="H762" s="210">
        <v>21</v>
      </c>
      <c r="I762" s="211"/>
      <c r="J762" s="207"/>
      <c r="K762" s="207"/>
      <c r="L762" s="212"/>
      <c r="M762" s="213"/>
      <c r="N762" s="214"/>
      <c r="O762" s="214"/>
      <c r="P762" s="214"/>
      <c r="Q762" s="214"/>
      <c r="R762" s="214"/>
      <c r="S762" s="214"/>
      <c r="T762" s="215"/>
      <c r="AT762" s="216" t="s">
        <v>156</v>
      </c>
      <c r="AU762" s="216" t="s">
        <v>80</v>
      </c>
      <c r="AV762" s="13" t="s">
        <v>80</v>
      </c>
      <c r="AW762" s="13" t="s">
        <v>32</v>
      </c>
      <c r="AX762" s="13" t="s">
        <v>71</v>
      </c>
      <c r="AY762" s="216" t="s">
        <v>144</v>
      </c>
    </row>
    <row r="763" spans="1:65" s="13" customFormat="1" ht="10.199999999999999">
      <c r="B763" s="206"/>
      <c r="C763" s="207"/>
      <c r="D763" s="201" t="s">
        <v>156</v>
      </c>
      <c r="E763" s="208" t="s">
        <v>19</v>
      </c>
      <c r="F763" s="209" t="s">
        <v>918</v>
      </c>
      <c r="G763" s="207"/>
      <c r="H763" s="210">
        <v>39.39</v>
      </c>
      <c r="I763" s="211"/>
      <c r="J763" s="207"/>
      <c r="K763" s="207"/>
      <c r="L763" s="212"/>
      <c r="M763" s="213"/>
      <c r="N763" s="214"/>
      <c r="O763" s="214"/>
      <c r="P763" s="214"/>
      <c r="Q763" s="214"/>
      <c r="R763" s="214"/>
      <c r="S763" s="214"/>
      <c r="T763" s="215"/>
      <c r="AT763" s="216" t="s">
        <v>156</v>
      </c>
      <c r="AU763" s="216" t="s">
        <v>80</v>
      </c>
      <c r="AV763" s="13" t="s">
        <v>80</v>
      </c>
      <c r="AW763" s="13" t="s">
        <v>32</v>
      </c>
      <c r="AX763" s="13" t="s">
        <v>71</v>
      </c>
      <c r="AY763" s="216" t="s">
        <v>144</v>
      </c>
    </row>
    <row r="764" spans="1:65" s="13" customFormat="1" ht="10.199999999999999">
      <c r="B764" s="206"/>
      <c r="C764" s="207"/>
      <c r="D764" s="201" t="s">
        <v>156</v>
      </c>
      <c r="E764" s="208" t="s">
        <v>19</v>
      </c>
      <c r="F764" s="209" t="s">
        <v>919</v>
      </c>
      <c r="G764" s="207"/>
      <c r="H764" s="210">
        <v>39.39</v>
      </c>
      <c r="I764" s="211"/>
      <c r="J764" s="207"/>
      <c r="K764" s="207"/>
      <c r="L764" s="212"/>
      <c r="M764" s="213"/>
      <c r="N764" s="214"/>
      <c r="O764" s="214"/>
      <c r="P764" s="214"/>
      <c r="Q764" s="214"/>
      <c r="R764" s="214"/>
      <c r="S764" s="214"/>
      <c r="T764" s="215"/>
      <c r="AT764" s="216" t="s">
        <v>156</v>
      </c>
      <c r="AU764" s="216" t="s">
        <v>80</v>
      </c>
      <c r="AV764" s="13" t="s">
        <v>80</v>
      </c>
      <c r="AW764" s="13" t="s">
        <v>32</v>
      </c>
      <c r="AX764" s="13" t="s">
        <v>71</v>
      </c>
      <c r="AY764" s="216" t="s">
        <v>144</v>
      </c>
    </row>
    <row r="765" spans="1:65" s="13" customFormat="1" ht="10.199999999999999">
      <c r="B765" s="206"/>
      <c r="C765" s="207"/>
      <c r="D765" s="201" t="s">
        <v>156</v>
      </c>
      <c r="E765" s="208" t="s">
        <v>19</v>
      </c>
      <c r="F765" s="209" t="s">
        <v>920</v>
      </c>
      <c r="G765" s="207"/>
      <c r="H765" s="210">
        <v>43.39</v>
      </c>
      <c r="I765" s="211"/>
      <c r="J765" s="207"/>
      <c r="K765" s="207"/>
      <c r="L765" s="212"/>
      <c r="M765" s="213"/>
      <c r="N765" s="214"/>
      <c r="O765" s="214"/>
      <c r="P765" s="214"/>
      <c r="Q765" s="214"/>
      <c r="R765" s="214"/>
      <c r="S765" s="214"/>
      <c r="T765" s="215"/>
      <c r="AT765" s="216" t="s">
        <v>156</v>
      </c>
      <c r="AU765" s="216" t="s">
        <v>80</v>
      </c>
      <c r="AV765" s="13" t="s">
        <v>80</v>
      </c>
      <c r="AW765" s="13" t="s">
        <v>32</v>
      </c>
      <c r="AX765" s="13" t="s">
        <v>71</v>
      </c>
      <c r="AY765" s="216" t="s">
        <v>144</v>
      </c>
    </row>
    <row r="766" spans="1:65" s="13" customFormat="1" ht="10.199999999999999">
      <c r="B766" s="206"/>
      <c r="C766" s="207"/>
      <c r="D766" s="201" t="s">
        <v>156</v>
      </c>
      <c r="E766" s="208" t="s">
        <v>19</v>
      </c>
      <c r="F766" s="209" t="s">
        <v>921</v>
      </c>
      <c r="G766" s="207"/>
      <c r="H766" s="210">
        <v>21.7</v>
      </c>
      <c r="I766" s="211"/>
      <c r="J766" s="207"/>
      <c r="K766" s="207"/>
      <c r="L766" s="212"/>
      <c r="M766" s="213"/>
      <c r="N766" s="214"/>
      <c r="O766" s="214"/>
      <c r="P766" s="214"/>
      <c r="Q766" s="214"/>
      <c r="R766" s="214"/>
      <c r="S766" s="214"/>
      <c r="T766" s="215"/>
      <c r="AT766" s="216" t="s">
        <v>156</v>
      </c>
      <c r="AU766" s="216" t="s">
        <v>80</v>
      </c>
      <c r="AV766" s="13" t="s">
        <v>80</v>
      </c>
      <c r="AW766" s="13" t="s">
        <v>32</v>
      </c>
      <c r="AX766" s="13" t="s">
        <v>71</v>
      </c>
      <c r="AY766" s="216" t="s">
        <v>144</v>
      </c>
    </row>
    <row r="767" spans="1:65" s="13" customFormat="1" ht="10.199999999999999">
      <c r="B767" s="206"/>
      <c r="C767" s="207"/>
      <c r="D767" s="201" t="s">
        <v>156</v>
      </c>
      <c r="E767" s="208" t="s">
        <v>19</v>
      </c>
      <c r="F767" s="209" t="s">
        <v>922</v>
      </c>
      <c r="G767" s="207"/>
      <c r="H767" s="210">
        <v>38.24</v>
      </c>
      <c r="I767" s="211"/>
      <c r="J767" s="207"/>
      <c r="K767" s="207"/>
      <c r="L767" s="212"/>
      <c r="M767" s="213"/>
      <c r="N767" s="214"/>
      <c r="O767" s="214"/>
      <c r="P767" s="214"/>
      <c r="Q767" s="214"/>
      <c r="R767" s="214"/>
      <c r="S767" s="214"/>
      <c r="T767" s="215"/>
      <c r="AT767" s="216" t="s">
        <v>156</v>
      </c>
      <c r="AU767" s="216" t="s">
        <v>80</v>
      </c>
      <c r="AV767" s="13" t="s">
        <v>80</v>
      </c>
      <c r="AW767" s="13" t="s">
        <v>32</v>
      </c>
      <c r="AX767" s="13" t="s">
        <v>71</v>
      </c>
      <c r="AY767" s="216" t="s">
        <v>144</v>
      </c>
    </row>
    <row r="768" spans="1:65" s="15" customFormat="1" ht="10.199999999999999">
      <c r="B768" s="227"/>
      <c r="C768" s="228"/>
      <c r="D768" s="201" t="s">
        <v>156</v>
      </c>
      <c r="E768" s="229" t="s">
        <v>19</v>
      </c>
      <c r="F768" s="230" t="s">
        <v>191</v>
      </c>
      <c r="G768" s="228"/>
      <c r="H768" s="231">
        <v>203.11</v>
      </c>
      <c r="I768" s="232"/>
      <c r="J768" s="228"/>
      <c r="K768" s="228"/>
      <c r="L768" s="233"/>
      <c r="M768" s="234"/>
      <c r="N768" s="235"/>
      <c r="O768" s="235"/>
      <c r="P768" s="235"/>
      <c r="Q768" s="235"/>
      <c r="R768" s="235"/>
      <c r="S768" s="235"/>
      <c r="T768" s="236"/>
      <c r="AT768" s="237" t="s">
        <v>156</v>
      </c>
      <c r="AU768" s="237" t="s">
        <v>80</v>
      </c>
      <c r="AV768" s="15" t="s">
        <v>150</v>
      </c>
      <c r="AW768" s="15" t="s">
        <v>32</v>
      </c>
      <c r="AX768" s="15" t="s">
        <v>26</v>
      </c>
      <c r="AY768" s="237" t="s">
        <v>144</v>
      </c>
    </row>
    <row r="769" spans="1:65" s="2" customFormat="1" ht="16.5" customHeight="1">
      <c r="A769" s="36"/>
      <c r="B769" s="37"/>
      <c r="C769" s="238" t="s">
        <v>923</v>
      </c>
      <c r="D769" s="238" t="s">
        <v>253</v>
      </c>
      <c r="E769" s="239" t="s">
        <v>924</v>
      </c>
      <c r="F769" s="240" t="s">
        <v>925</v>
      </c>
      <c r="G769" s="241" t="s">
        <v>429</v>
      </c>
      <c r="H769" s="242">
        <v>22.05</v>
      </c>
      <c r="I769" s="243"/>
      <c r="J769" s="242">
        <f>ROUND(I769*H769,2)</f>
        <v>0</v>
      </c>
      <c r="K769" s="240" t="s">
        <v>160</v>
      </c>
      <c r="L769" s="244"/>
      <c r="M769" s="245" t="s">
        <v>19</v>
      </c>
      <c r="N769" s="246" t="s">
        <v>42</v>
      </c>
      <c r="O769" s="66"/>
      <c r="P769" s="197">
        <f>O769*H769</f>
        <v>0</v>
      </c>
      <c r="Q769" s="197">
        <v>1.1E-4</v>
      </c>
      <c r="R769" s="197">
        <f>Q769*H769</f>
        <v>2.4255000000000001E-3</v>
      </c>
      <c r="S769" s="197">
        <v>0</v>
      </c>
      <c r="T769" s="198">
        <f>S769*H769</f>
        <v>0</v>
      </c>
      <c r="U769" s="36"/>
      <c r="V769" s="36"/>
      <c r="W769" s="36"/>
      <c r="X769" s="36"/>
      <c r="Y769" s="36"/>
      <c r="Z769" s="36"/>
      <c r="AA769" s="36"/>
      <c r="AB769" s="36"/>
      <c r="AC769" s="36"/>
      <c r="AD769" s="36"/>
      <c r="AE769" s="36"/>
      <c r="AR769" s="199" t="s">
        <v>207</v>
      </c>
      <c r="AT769" s="199" t="s">
        <v>253</v>
      </c>
      <c r="AU769" s="199" t="s">
        <v>80</v>
      </c>
      <c r="AY769" s="19" t="s">
        <v>144</v>
      </c>
      <c r="BE769" s="200">
        <f>IF(N769="základní",J769,0)</f>
        <v>0</v>
      </c>
      <c r="BF769" s="200">
        <f>IF(N769="snížená",J769,0)</f>
        <v>0</v>
      </c>
      <c r="BG769" s="200">
        <f>IF(N769="zákl. přenesená",J769,0)</f>
        <v>0</v>
      </c>
      <c r="BH769" s="200">
        <f>IF(N769="sníž. přenesená",J769,0)</f>
        <v>0</v>
      </c>
      <c r="BI769" s="200">
        <f>IF(N769="nulová",J769,0)</f>
        <v>0</v>
      </c>
      <c r="BJ769" s="19" t="s">
        <v>26</v>
      </c>
      <c r="BK769" s="200">
        <f>ROUND(I769*H769,2)</f>
        <v>0</v>
      </c>
      <c r="BL769" s="19" t="s">
        <v>150</v>
      </c>
      <c r="BM769" s="199" t="s">
        <v>926</v>
      </c>
    </row>
    <row r="770" spans="1:65" s="2" customFormat="1" ht="10.199999999999999">
      <c r="A770" s="36"/>
      <c r="B770" s="37"/>
      <c r="C770" s="38"/>
      <c r="D770" s="201" t="s">
        <v>152</v>
      </c>
      <c r="E770" s="38"/>
      <c r="F770" s="202" t="s">
        <v>925</v>
      </c>
      <c r="G770" s="38"/>
      <c r="H770" s="38"/>
      <c r="I770" s="110"/>
      <c r="J770" s="38"/>
      <c r="K770" s="38"/>
      <c r="L770" s="41"/>
      <c r="M770" s="203"/>
      <c r="N770" s="204"/>
      <c r="O770" s="66"/>
      <c r="P770" s="66"/>
      <c r="Q770" s="66"/>
      <c r="R770" s="66"/>
      <c r="S770" s="66"/>
      <c r="T770" s="67"/>
      <c r="U770" s="36"/>
      <c r="V770" s="36"/>
      <c r="W770" s="36"/>
      <c r="X770" s="36"/>
      <c r="Y770" s="36"/>
      <c r="Z770" s="36"/>
      <c r="AA770" s="36"/>
      <c r="AB770" s="36"/>
      <c r="AC770" s="36"/>
      <c r="AD770" s="36"/>
      <c r="AE770" s="36"/>
      <c r="AT770" s="19" t="s">
        <v>152</v>
      </c>
      <c r="AU770" s="19" t="s">
        <v>80</v>
      </c>
    </row>
    <row r="771" spans="1:65" s="13" customFormat="1" ht="10.199999999999999">
      <c r="B771" s="206"/>
      <c r="C771" s="207"/>
      <c r="D771" s="201" t="s">
        <v>156</v>
      </c>
      <c r="E771" s="208" t="s">
        <v>19</v>
      </c>
      <c r="F771" s="209" t="s">
        <v>927</v>
      </c>
      <c r="G771" s="207"/>
      <c r="H771" s="210">
        <v>21</v>
      </c>
      <c r="I771" s="211"/>
      <c r="J771" s="207"/>
      <c r="K771" s="207"/>
      <c r="L771" s="212"/>
      <c r="M771" s="213"/>
      <c r="N771" s="214"/>
      <c r="O771" s="214"/>
      <c r="P771" s="214"/>
      <c r="Q771" s="214"/>
      <c r="R771" s="214"/>
      <c r="S771" s="214"/>
      <c r="T771" s="215"/>
      <c r="AT771" s="216" t="s">
        <v>156</v>
      </c>
      <c r="AU771" s="216" t="s">
        <v>80</v>
      </c>
      <c r="AV771" s="13" t="s">
        <v>80</v>
      </c>
      <c r="AW771" s="13" t="s">
        <v>32</v>
      </c>
      <c r="AX771" s="13" t="s">
        <v>26</v>
      </c>
      <c r="AY771" s="216" t="s">
        <v>144</v>
      </c>
    </row>
    <row r="772" spans="1:65" s="13" customFormat="1" ht="10.199999999999999">
      <c r="B772" s="206"/>
      <c r="C772" s="207"/>
      <c r="D772" s="201" t="s">
        <v>156</v>
      </c>
      <c r="E772" s="207"/>
      <c r="F772" s="209" t="s">
        <v>928</v>
      </c>
      <c r="G772" s="207"/>
      <c r="H772" s="210">
        <v>22.05</v>
      </c>
      <c r="I772" s="211"/>
      <c r="J772" s="207"/>
      <c r="K772" s="207"/>
      <c r="L772" s="212"/>
      <c r="M772" s="213"/>
      <c r="N772" s="214"/>
      <c r="O772" s="214"/>
      <c r="P772" s="214"/>
      <c r="Q772" s="214"/>
      <c r="R772" s="214"/>
      <c r="S772" s="214"/>
      <c r="T772" s="215"/>
      <c r="AT772" s="216" t="s">
        <v>156</v>
      </c>
      <c r="AU772" s="216" t="s">
        <v>80</v>
      </c>
      <c r="AV772" s="13" t="s">
        <v>80</v>
      </c>
      <c r="AW772" s="13" t="s">
        <v>4</v>
      </c>
      <c r="AX772" s="13" t="s">
        <v>26</v>
      </c>
      <c r="AY772" s="216" t="s">
        <v>144</v>
      </c>
    </row>
    <row r="773" spans="1:65" s="2" customFormat="1" ht="16.5" customHeight="1">
      <c r="A773" s="36"/>
      <c r="B773" s="37"/>
      <c r="C773" s="238" t="s">
        <v>929</v>
      </c>
      <c r="D773" s="238" t="s">
        <v>253</v>
      </c>
      <c r="E773" s="239" t="s">
        <v>930</v>
      </c>
      <c r="F773" s="240" t="s">
        <v>931</v>
      </c>
      <c r="G773" s="241" t="s">
        <v>429</v>
      </c>
      <c r="H773" s="242">
        <v>82.72</v>
      </c>
      <c r="I773" s="243"/>
      <c r="J773" s="242">
        <f>ROUND(I773*H773,2)</f>
        <v>0</v>
      </c>
      <c r="K773" s="240" t="s">
        <v>160</v>
      </c>
      <c r="L773" s="244"/>
      <c r="M773" s="245" t="s">
        <v>19</v>
      </c>
      <c r="N773" s="246" t="s">
        <v>42</v>
      </c>
      <c r="O773" s="66"/>
      <c r="P773" s="197">
        <f>O773*H773</f>
        <v>0</v>
      </c>
      <c r="Q773" s="197">
        <v>4.0000000000000003E-5</v>
      </c>
      <c r="R773" s="197">
        <f>Q773*H773</f>
        <v>3.3088000000000002E-3</v>
      </c>
      <c r="S773" s="197">
        <v>0</v>
      </c>
      <c r="T773" s="198">
        <f>S773*H773</f>
        <v>0</v>
      </c>
      <c r="U773" s="36"/>
      <c r="V773" s="36"/>
      <c r="W773" s="36"/>
      <c r="X773" s="36"/>
      <c r="Y773" s="36"/>
      <c r="Z773" s="36"/>
      <c r="AA773" s="36"/>
      <c r="AB773" s="36"/>
      <c r="AC773" s="36"/>
      <c r="AD773" s="36"/>
      <c r="AE773" s="36"/>
      <c r="AR773" s="199" t="s">
        <v>207</v>
      </c>
      <c r="AT773" s="199" t="s">
        <v>253</v>
      </c>
      <c r="AU773" s="199" t="s">
        <v>80</v>
      </c>
      <c r="AY773" s="19" t="s">
        <v>144</v>
      </c>
      <c r="BE773" s="200">
        <f>IF(N773="základní",J773,0)</f>
        <v>0</v>
      </c>
      <c r="BF773" s="200">
        <f>IF(N773="snížená",J773,0)</f>
        <v>0</v>
      </c>
      <c r="BG773" s="200">
        <f>IF(N773="zákl. přenesená",J773,0)</f>
        <v>0</v>
      </c>
      <c r="BH773" s="200">
        <f>IF(N773="sníž. přenesená",J773,0)</f>
        <v>0</v>
      </c>
      <c r="BI773" s="200">
        <f>IF(N773="nulová",J773,0)</f>
        <v>0</v>
      </c>
      <c r="BJ773" s="19" t="s">
        <v>26</v>
      </c>
      <c r="BK773" s="200">
        <f>ROUND(I773*H773,2)</f>
        <v>0</v>
      </c>
      <c r="BL773" s="19" t="s">
        <v>150</v>
      </c>
      <c r="BM773" s="199" t="s">
        <v>932</v>
      </c>
    </row>
    <row r="774" spans="1:65" s="2" customFormat="1" ht="10.199999999999999">
      <c r="A774" s="36"/>
      <c r="B774" s="37"/>
      <c r="C774" s="38"/>
      <c r="D774" s="201" t="s">
        <v>152</v>
      </c>
      <c r="E774" s="38"/>
      <c r="F774" s="202" t="s">
        <v>931</v>
      </c>
      <c r="G774" s="38"/>
      <c r="H774" s="38"/>
      <c r="I774" s="110"/>
      <c r="J774" s="38"/>
      <c r="K774" s="38"/>
      <c r="L774" s="41"/>
      <c r="M774" s="203"/>
      <c r="N774" s="204"/>
      <c r="O774" s="66"/>
      <c r="P774" s="66"/>
      <c r="Q774" s="66"/>
      <c r="R774" s="66"/>
      <c r="S774" s="66"/>
      <c r="T774" s="67"/>
      <c r="U774" s="36"/>
      <c r="V774" s="36"/>
      <c r="W774" s="36"/>
      <c r="X774" s="36"/>
      <c r="Y774" s="36"/>
      <c r="Z774" s="36"/>
      <c r="AA774" s="36"/>
      <c r="AB774" s="36"/>
      <c r="AC774" s="36"/>
      <c r="AD774" s="36"/>
      <c r="AE774" s="36"/>
      <c r="AT774" s="19" t="s">
        <v>152</v>
      </c>
      <c r="AU774" s="19" t="s">
        <v>80</v>
      </c>
    </row>
    <row r="775" spans="1:65" s="13" customFormat="1" ht="10.199999999999999">
      <c r="B775" s="206"/>
      <c r="C775" s="207"/>
      <c r="D775" s="201" t="s">
        <v>156</v>
      </c>
      <c r="E775" s="208" t="s">
        <v>19</v>
      </c>
      <c r="F775" s="209" t="s">
        <v>933</v>
      </c>
      <c r="G775" s="207"/>
      <c r="H775" s="210">
        <v>78.78</v>
      </c>
      <c r="I775" s="211"/>
      <c r="J775" s="207"/>
      <c r="K775" s="207"/>
      <c r="L775" s="212"/>
      <c r="M775" s="213"/>
      <c r="N775" s="214"/>
      <c r="O775" s="214"/>
      <c r="P775" s="214"/>
      <c r="Q775" s="214"/>
      <c r="R775" s="214"/>
      <c r="S775" s="214"/>
      <c r="T775" s="215"/>
      <c r="AT775" s="216" t="s">
        <v>156</v>
      </c>
      <c r="AU775" s="216" t="s">
        <v>80</v>
      </c>
      <c r="AV775" s="13" t="s">
        <v>80</v>
      </c>
      <c r="AW775" s="13" t="s">
        <v>32</v>
      </c>
      <c r="AX775" s="13" t="s">
        <v>26</v>
      </c>
      <c r="AY775" s="216" t="s">
        <v>144</v>
      </c>
    </row>
    <row r="776" spans="1:65" s="13" customFormat="1" ht="10.199999999999999">
      <c r="B776" s="206"/>
      <c r="C776" s="207"/>
      <c r="D776" s="201" t="s">
        <v>156</v>
      </c>
      <c r="E776" s="207"/>
      <c r="F776" s="209" t="s">
        <v>934</v>
      </c>
      <c r="G776" s="207"/>
      <c r="H776" s="210">
        <v>82.72</v>
      </c>
      <c r="I776" s="211"/>
      <c r="J776" s="207"/>
      <c r="K776" s="207"/>
      <c r="L776" s="212"/>
      <c r="M776" s="213"/>
      <c r="N776" s="214"/>
      <c r="O776" s="214"/>
      <c r="P776" s="214"/>
      <c r="Q776" s="214"/>
      <c r="R776" s="214"/>
      <c r="S776" s="214"/>
      <c r="T776" s="215"/>
      <c r="AT776" s="216" t="s">
        <v>156</v>
      </c>
      <c r="AU776" s="216" t="s">
        <v>80</v>
      </c>
      <c r="AV776" s="13" t="s">
        <v>80</v>
      </c>
      <c r="AW776" s="13" t="s">
        <v>4</v>
      </c>
      <c r="AX776" s="13" t="s">
        <v>26</v>
      </c>
      <c r="AY776" s="216" t="s">
        <v>144</v>
      </c>
    </row>
    <row r="777" spans="1:65" s="2" customFormat="1" ht="16.5" customHeight="1">
      <c r="A777" s="36"/>
      <c r="B777" s="37"/>
      <c r="C777" s="238" t="s">
        <v>935</v>
      </c>
      <c r="D777" s="238" t="s">
        <v>253</v>
      </c>
      <c r="E777" s="239" t="s">
        <v>936</v>
      </c>
      <c r="F777" s="240" t="s">
        <v>937</v>
      </c>
      <c r="G777" s="241" t="s">
        <v>429</v>
      </c>
      <c r="H777" s="242">
        <v>45.56</v>
      </c>
      <c r="I777" s="243"/>
      <c r="J777" s="242">
        <f>ROUND(I777*H777,2)</f>
        <v>0</v>
      </c>
      <c r="K777" s="240" t="s">
        <v>160</v>
      </c>
      <c r="L777" s="244"/>
      <c r="M777" s="245" t="s">
        <v>19</v>
      </c>
      <c r="N777" s="246" t="s">
        <v>42</v>
      </c>
      <c r="O777" s="66"/>
      <c r="P777" s="197">
        <f>O777*H777</f>
        <v>0</v>
      </c>
      <c r="Q777" s="197">
        <v>2.9999999999999997E-4</v>
      </c>
      <c r="R777" s="197">
        <f>Q777*H777</f>
        <v>1.3668E-2</v>
      </c>
      <c r="S777" s="197">
        <v>0</v>
      </c>
      <c r="T777" s="198">
        <f>S777*H777</f>
        <v>0</v>
      </c>
      <c r="U777" s="36"/>
      <c r="V777" s="36"/>
      <c r="W777" s="36"/>
      <c r="X777" s="36"/>
      <c r="Y777" s="36"/>
      <c r="Z777" s="36"/>
      <c r="AA777" s="36"/>
      <c r="AB777" s="36"/>
      <c r="AC777" s="36"/>
      <c r="AD777" s="36"/>
      <c r="AE777" s="36"/>
      <c r="AR777" s="199" t="s">
        <v>207</v>
      </c>
      <c r="AT777" s="199" t="s">
        <v>253</v>
      </c>
      <c r="AU777" s="199" t="s">
        <v>80</v>
      </c>
      <c r="AY777" s="19" t="s">
        <v>144</v>
      </c>
      <c r="BE777" s="200">
        <f>IF(N777="základní",J777,0)</f>
        <v>0</v>
      </c>
      <c r="BF777" s="200">
        <f>IF(N777="snížená",J777,0)</f>
        <v>0</v>
      </c>
      <c r="BG777" s="200">
        <f>IF(N777="zákl. přenesená",J777,0)</f>
        <v>0</v>
      </c>
      <c r="BH777" s="200">
        <f>IF(N777="sníž. přenesená",J777,0)</f>
        <v>0</v>
      </c>
      <c r="BI777" s="200">
        <f>IF(N777="nulová",J777,0)</f>
        <v>0</v>
      </c>
      <c r="BJ777" s="19" t="s">
        <v>26</v>
      </c>
      <c r="BK777" s="200">
        <f>ROUND(I777*H777,2)</f>
        <v>0</v>
      </c>
      <c r="BL777" s="19" t="s">
        <v>150</v>
      </c>
      <c r="BM777" s="199" t="s">
        <v>938</v>
      </c>
    </row>
    <row r="778" spans="1:65" s="2" customFormat="1" ht="10.199999999999999">
      <c r="A778" s="36"/>
      <c r="B778" s="37"/>
      <c r="C778" s="38"/>
      <c r="D778" s="201" t="s">
        <v>152</v>
      </c>
      <c r="E778" s="38"/>
      <c r="F778" s="202" t="s">
        <v>937</v>
      </c>
      <c r="G778" s="38"/>
      <c r="H778" s="38"/>
      <c r="I778" s="110"/>
      <c r="J778" s="38"/>
      <c r="K778" s="38"/>
      <c r="L778" s="41"/>
      <c r="M778" s="203"/>
      <c r="N778" s="204"/>
      <c r="O778" s="66"/>
      <c r="P778" s="66"/>
      <c r="Q778" s="66"/>
      <c r="R778" s="66"/>
      <c r="S778" s="66"/>
      <c r="T778" s="67"/>
      <c r="U778" s="36"/>
      <c r="V778" s="36"/>
      <c r="W778" s="36"/>
      <c r="X778" s="36"/>
      <c r="Y778" s="36"/>
      <c r="Z778" s="36"/>
      <c r="AA778" s="36"/>
      <c r="AB778" s="36"/>
      <c r="AC778" s="36"/>
      <c r="AD778" s="36"/>
      <c r="AE778" s="36"/>
      <c r="AT778" s="19" t="s">
        <v>152</v>
      </c>
      <c r="AU778" s="19" t="s">
        <v>80</v>
      </c>
    </row>
    <row r="779" spans="1:65" s="13" customFormat="1" ht="10.199999999999999">
      <c r="B779" s="206"/>
      <c r="C779" s="207"/>
      <c r="D779" s="201" t="s">
        <v>156</v>
      </c>
      <c r="E779" s="208" t="s">
        <v>19</v>
      </c>
      <c r="F779" s="209" t="s">
        <v>939</v>
      </c>
      <c r="G779" s="207"/>
      <c r="H779" s="210">
        <v>43.39</v>
      </c>
      <c r="I779" s="211"/>
      <c r="J779" s="207"/>
      <c r="K779" s="207"/>
      <c r="L779" s="212"/>
      <c r="M779" s="213"/>
      <c r="N779" s="214"/>
      <c r="O779" s="214"/>
      <c r="P779" s="214"/>
      <c r="Q779" s="214"/>
      <c r="R779" s="214"/>
      <c r="S779" s="214"/>
      <c r="T779" s="215"/>
      <c r="AT779" s="216" t="s">
        <v>156</v>
      </c>
      <c r="AU779" s="216" t="s">
        <v>80</v>
      </c>
      <c r="AV779" s="13" t="s">
        <v>80</v>
      </c>
      <c r="AW779" s="13" t="s">
        <v>32</v>
      </c>
      <c r="AX779" s="13" t="s">
        <v>26</v>
      </c>
      <c r="AY779" s="216" t="s">
        <v>144</v>
      </c>
    </row>
    <row r="780" spans="1:65" s="13" customFormat="1" ht="10.199999999999999">
      <c r="B780" s="206"/>
      <c r="C780" s="207"/>
      <c r="D780" s="201" t="s">
        <v>156</v>
      </c>
      <c r="E780" s="207"/>
      <c r="F780" s="209" t="s">
        <v>940</v>
      </c>
      <c r="G780" s="207"/>
      <c r="H780" s="210">
        <v>45.56</v>
      </c>
      <c r="I780" s="211"/>
      <c r="J780" s="207"/>
      <c r="K780" s="207"/>
      <c r="L780" s="212"/>
      <c r="M780" s="213"/>
      <c r="N780" s="214"/>
      <c r="O780" s="214"/>
      <c r="P780" s="214"/>
      <c r="Q780" s="214"/>
      <c r="R780" s="214"/>
      <c r="S780" s="214"/>
      <c r="T780" s="215"/>
      <c r="AT780" s="216" t="s">
        <v>156</v>
      </c>
      <c r="AU780" s="216" t="s">
        <v>80</v>
      </c>
      <c r="AV780" s="13" t="s">
        <v>80</v>
      </c>
      <c r="AW780" s="13" t="s">
        <v>4</v>
      </c>
      <c r="AX780" s="13" t="s">
        <v>26</v>
      </c>
      <c r="AY780" s="216" t="s">
        <v>144</v>
      </c>
    </row>
    <row r="781" spans="1:65" s="2" customFormat="1" ht="16.5" customHeight="1">
      <c r="A781" s="36"/>
      <c r="B781" s="37"/>
      <c r="C781" s="238" t="s">
        <v>941</v>
      </c>
      <c r="D781" s="238" t="s">
        <v>253</v>
      </c>
      <c r="E781" s="239" t="s">
        <v>942</v>
      </c>
      <c r="F781" s="240" t="s">
        <v>943</v>
      </c>
      <c r="G781" s="241" t="s">
        <v>429</v>
      </c>
      <c r="H781" s="242">
        <v>22.79</v>
      </c>
      <c r="I781" s="243"/>
      <c r="J781" s="242">
        <f>ROUND(I781*H781,2)</f>
        <v>0</v>
      </c>
      <c r="K781" s="240" t="s">
        <v>160</v>
      </c>
      <c r="L781" s="244"/>
      <c r="M781" s="245" t="s">
        <v>19</v>
      </c>
      <c r="N781" s="246" t="s">
        <v>42</v>
      </c>
      <c r="O781" s="66"/>
      <c r="P781" s="197">
        <f>O781*H781</f>
        <v>0</v>
      </c>
      <c r="Q781" s="197">
        <v>2.0000000000000001E-4</v>
      </c>
      <c r="R781" s="197">
        <f>Q781*H781</f>
        <v>4.5580000000000004E-3</v>
      </c>
      <c r="S781" s="197">
        <v>0</v>
      </c>
      <c r="T781" s="198">
        <f>S781*H781</f>
        <v>0</v>
      </c>
      <c r="U781" s="36"/>
      <c r="V781" s="36"/>
      <c r="W781" s="36"/>
      <c r="X781" s="36"/>
      <c r="Y781" s="36"/>
      <c r="Z781" s="36"/>
      <c r="AA781" s="36"/>
      <c r="AB781" s="36"/>
      <c r="AC781" s="36"/>
      <c r="AD781" s="36"/>
      <c r="AE781" s="36"/>
      <c r="AR781" s="199" t="s">
        <v>207</v>
      </c>
      <c r="AT781" s="199" t="s">
        <v>253</v>
      </c>
      <c r="AU781" s="199" t="s">
        <v>80</v>
      </c>
      <c r="AY781" s="19" t="s">
        <v>144</v>
      </c>
      <c r="BE781" s="200">
        <f>IF(N781="základní",J781,0)</f>
        <v>0</v>
      </c>
      <c r="BF781" s="200">
        <f>IF(N781="snížená",J781,0)</f>
        <v>0</v>
      </c>
      <c r="BG781" s="200">
        <f>IF(N781="zákl. přenesená",J781,0)</f>
        <v>0</v>
      </c>
      <c r="BH781" s="200">
        <f>IF(N781="sníž. přenesená",J781,0)</f>
        <v>0</v>
      </c>
      <c r="BI781" s="200">
        <f>IF(N781="nulová",J781,0)</f>
        <v>0</v>
      </c>
      <c r="BJ781" s="19" t="s">
        <v>26</v>
      </c>
      <c r="BK781" s="200">
        <f>ROUND(I781*H781,2)</f>
        <v>0</v>
      </c>
      <c r="BL781" s="19" t="s">
        <v>150</v>
      </c>
      <c r="BM781" s="199" t="s">
        <v>944</v>
      </c>
    </row>
    <row r="782" spans="1:65" s="2" customFormat="1" ht="10.199999999999999">
      <c r="A782" s="36"/>
      <c r="B782" s="37"/>
      <c r="C782" s="38"/>
      <c r="D782" s="201" t="s">
        <v>152</v>
      </c>
      <c r="E782" s="38"/>
      <c r="F782" s="202" t="s">
        <v>943</v>
      </c>
      <c r="G782" s="38"/>
      <c r="H782" s="38"/>
      <c r="I782" s="110"/>
      <c r="J782" s="38"/>
      <c r="K782" s="38"/>
      <c r="L782" s="41"/>
      <c r="M782" s="203"/>
      <c r="N782" s="204"/>
      <c r="O782" s="66"/>
      <c r="P782" s="66"/>
      <c r="Q782" s="66"/>
      <c r="R782" s="66"/>
      <c r="S782" s="66"/>
      <c r="T782" s="67"/>
      <c r="U782" s="36"/>
      <c r="V782" s="36"/>
      <c r="W782" s="36"/>
      <c r="X782" s="36"/>
      <c r="Y782" s="36"/>
      <c r="Z782" s="36"/>
      <c r="AA782" s="36"/>
      <c r="AB782" s="36"/>
      <c r="AC782" s="36"/>
      <c r="AD782" s="36"/>
      <c r="AE782" s="36"/>
      <c r="AT782" s="19" t="s">
        <v>152</v>
      </c>
      <c r="AU782" s="19" t="s">
        <v>80</v>
      </c>
    </row>
    <row r="783" spans="1:65" s="13" customFormat="1" ht="10.199999999999999">
      <c r="B783" s="206"/>
      <c r="C783" s="207"/>
      <c r="D783" s="201" t="s">
        <v>156</v>
      </c>
      <c r="E783" s="208" t="s">
        <v>19</v>
      </c>
      <c r="F783" s="209" t="s">
        <v>945</v>
      </c>
      <c r="G783" s="207"/>
      <c r="H783" s="210">
        <v>21.7</v>
      </c>
      <c r="I783" s="211"/>
      <c r="J783" s="207"/>
      <c r="K783" s="207"/>
      <c r="L783" s="212"/>
      <c r="M783" s="213"/>
      <c r="N783" s="214"/>
      <c r="O783" s="214"/>
      <c r="P783" s="214"/>
      <c r="Q783" s="214"/>
      <c r="R783" s="214"/>
      <c r="S783" s="214"/>
      <c r="T783" s="215"/>
      <c r="AT783" s="216" t="s">
        <v>156</v>
      </c>
      <c r="AU783" s="216" t="s">
        <v>80</v>
      </c>
      <c r="AV783" s="13" t="s">
        <v>80</v>
      </c>
      <c r="AW783" s="13" t="s">
        <v>32</v>
      </c>
      <c r="AX783" s="13" t="s">
        <v>26</v>
      </c>
      <c r="AY783" s="216" t="s">
        <v>144</v>
      </c>
    </row>
    <row r="784" spans="1:65" s="13" customFormat="1" ht="10.199999999999999">
      <c r="B784" s="206"/>
      <c r="C784" s="207"/>
      <c r="D784" s="201" t="s">
        <v>156</v>
      </c>
      <c r="E784" s="207"/>
      <c r="F784" s="209" t="s">
        <v>946</v>
      </c>
      <c r="G784" s="207"/>
      <c r="H784" s="210">
        <v>22.79</v>
      </c>
      <c r="I784" s="211"/>
      <c r="J784" s="207"/>
      <c r="K784" s="207"/>
      <c r="L784" s="212"/>
      <c r="M784" s="213"/>
      <c r="N784" s="214"/>
      <c r="O784" s="214"/>
      <c r="P784" s="214"/>
      <c r="Q784" s="214"/>
      <c r="R784" s="214"/>
      <c r="S784" s="214"/>
      <c r="T784" s="215"/>
      <c r="AT784" s="216" t="s">
        <v>156</v>
      </c>
      <c r="AU784" s="216" t="s">
        <v>80</v>
      </c>
      <c r="AV784" s="13" t="s">
        <v>80</v>
      </c>
      <c r="AW784" s="13" t="s">
        <v>4</v>
      </c>
      <c r="AX784" s="13" t="s">
        <v>26</v>
      </c>
      <c r="AY784" s="216" t="s">
        <v>144</v>
      </c>
    </row>
    <row r="785" spans="1:65" s="2" customFormat="1" ht="16.5" customHeight="1">
      <c r="A785" s="36"/>
      <c r="B785" s="37"/>
      <c r="C785" s="238" t="s">
        <v>947</v>
      </c>
      <c r="D785" s="238" t="s">
        <v>253</v>
      </c>
      <c r="E785" s="239" t="s">
        <v>948</v>
      </c>
      <c r="F785" s="240" t="s">
        <v>949</v>
      </c>
      <c r="G785" s="241" t="s">
        <v>429</v>
      </c>
      <c r="H785" s="242">
        <v>40.15</v>
      </c>
      <c r="I785" s="243"/>
      <c r="J785" s="242">
        <f>ROUND(I785*H785,2)</f>
        <v>0</v>
      </c>
      <c r="K785" s="240" t="s">
        <v>160</v>
      </c>
      <c r="L785" s="244"/>
      <c r="M785" s="245" t="s">
        <v>19</v>
      </c>
      <c r="N785" s="246" t="s">
        <v>42</v>
      </c>
      <c r="O785" s="66"/>
      <c r="P785" s="197">
        <f>O785*H785</f>
        <v>0</v>
      </c>
      <c r="Q785" s="197">
        <v>2.9999999999999997E-4</v>
      </c>
      <c r="R785" s="197">
        <f>Q785*H785</f>
        <v>1.2044999999999998E-2</v>
      </c>
      <c r="S785" s="197">
        <v>0</v>
      </c>
      <c r="T785" s="198">
        <f>S785*H785</f>
        <v>0</v>
      </c>
      <c r="U785" s="36"/>
      <c r="V785" s="36"/>
      <c r="W785" s="36"/>
      <c r="X785" s="36"/>
      <c r="Y785" s="36"/>
      <c r="Z785" s="36"/>
      <c r="AA785" s="36"/>
      <c r="AB785" s="36"/>
      <c r="AC785" s="36"/>
      <c r="AD785" s="36"/>
      <c r="AE785" s="36"/>
      <c r="AR785" s="199" t="s">
        <v>207</v>
      </c>
      <c r="AT785" s="199" t="s">
        <v>253</v>
      </c>
      <c r="AU785" s="199" t="s">
        <v>80</v>
      </c>
      <c r="AY785" s="19" t="s">
        <v>144</v>
      </c>
      <c r="BE785" s="200">
        <f>IF(N785="základní",J785,0)</f>
        <v>0</v>
      </c>
      <c r="BF785" s="200">
        <f>IF(N785="snížená",J785,0)</f>
        <v>0</v>
      </c>
      <c r="BG785" s="200">
        <f>IF(N785="zákl. přenesená",J785,0)</f>
        <v>0</v>
      </c>
      <c r="BH785" s="200">
        <f>IF(N785="sníž. přenesená",J785,0)</f>
        <v>0</v>
      </c>
      <c r="BI785" s="200">
        <f>IF(N785="nulová",J785,0)</f>
        <v>0</v>
      </c>
      <c r="BJ785" s="19" t="s">
        <v>26</v>
      </c>
      <c r="BK785" s="200">
        <f>ROUND(I785*H785,2)</f>
        <v>0</v>
      </c>
      <c r="BL785" s="19" t="s">
        <v>150</v>
      </c>
      <c r="BM785" s="199" t="s">
        <v>950</v>
      </c>
    </row>
    <row r="786" spans="1:65" s="2" customFormat="1" ht="10.199999999999999">
      <c r="A786" s="36"/>
      <c r="B786" s="37"/>
      <c r="C786" s="38"/>
      <c r="D786" s="201" t="s">
        <v>152</v>
      </c>
      <c r="E786" s="38"/>
      <c r="F786" s="202" t="s">
        <v>949</v>
      </c>
      <c r="G786" s="38"/>
      <c r="H786" s="38"/>
      <c r="I786" s="110"/>
      <c r="J786" s="38"/>
      <c r="K786" s="38"/>
      <c r="L786" s="41"/>
      <c r="M786" s="203"/>
      <c r="N786" s="204"/>
      <c r="O786" s="66"/>
      <c r="P786" s="66"/>
      <c r="Q786" s="66"/>
      <c r="R786" s="66"/>
      <c r="S786" s="66"/>
      <c r="T786" s="67"/>
      <c r="U786" s="36"/>
      <c r="V786" s="36"/>
      <c r="W786" s="36"/>
      <c r="X786" s="36"/>
      <c r="Y786" s="36"/>
      <c r="Z786" s="36"/>
      <c r="AA786" s="36"/>
      <c r="AB786" s="36"/>
      <c r="AC786" s="36"/>
      <c r="AD786" s="36"/>
      <c r="AE786" s="36"/>
      <c r="AT786" s="19" t="s">
        <v>152</v>
      </c>
      <c r="AU786" s="19" t="s">
        <v>80</v>
      </c>
    </row>
    <row r="787" spans="1:65" s="13" customFormat="1" ht="10.199999999999999">
      <c r="B787" s="206"/>
      <c r="C787" s="207"/>
      <c r="D787" s="201" t="s">
        <v>156</v>
      </c>
      <c r="E787" s="208" t="s">
        <v>19</v>
      </c>
      <c r="F787" s="209" t="s">
        <v>951</v>
      </c>
      <c r="G787" s="207"/>
      <c r="H787" s="210">
        <v>38.24</v>
      </c>
      <c r="I787" s="211"/>
      <c r="J787" s="207"/>
      <c r="K787" s="207"/>
      <c r="L787" s="212"/>
      <c r="M787" s="213"/>
      <c r="N787" s="214"/>
      <c r="O787" s="214"/>
      <c r="P787" s="214"/>
      <c r="Q787" s="214"/>
      <c r="R787" s="214"/>
      <c r="S787" s="214"/>
      <c r="T787" s="215"/>
      <c r="AT787" s="216" t="s">
        <v>156</v>
      </c>
      <c r="AU787" s="216" t="s">
        <v>80</v>
      </c>
      <c r="AV787" s="13" t="s">
        <v>80</v>
      </c>
      <c r="AW787" s="13" t="s">
        <v>32</v>
      </c>
      <c r="AX787" s="13" t="s">
        <v>26</v>
      </c>
      <c r="AY787" s="216" t="s">
        <v>144</v>
      </c>
    </row>
    <row r="788" spans="1:65" s="13" customFormat="1" ht="10.199999999999999">
      <c r="B788" s="206"/>
      <c r="C788" s="207"/>
      <c r="D788" s="201" t="s">
        <v>156</v>
      </c>
      <c r="E788" s="207"/>
      <c r="F788" s="209" t="s">
        <v>952</v>
      </c>
      <c r="G788" s="207"/>
      <c r="H788" s="210">
        <v>40.15</v>
      </c>
      <c r="I788" s="211"/>
      <c r="J788" s="207"/>
      <c r="K788" s="207"/>
      <c r="L788" s="212"/>
      <c r="M788" s="213"/>
      <c r="N788" s="214"/>
      <c r="O788" s="214"/>
      <c r="P788" s="214"/>
      <c r="Q788" s="214"/>
      <c r="R788" s="214"/>
      <c r="S788" s="214"/>
      <c r="T788" s="215"/>
      <c r="AT788" s="216" t="s">
        <v>156</v>
      </c>
      <c r="AU788" s="216" t="s">
        <v>80</v>
      </c>
      <c r="AV788" s="13" t="s">
        <v>80</v>
      </c>
      <c r="AW788" s="13" t="s">
        <v>4</v>
      </c>
      <c r="AX788" s="13" t="s">
        <v>26</v>
      </c>
      <c r="AY788" s="216" t="s">
        <v>144</v>
      </c>
    </row>
    <row r="789" spans="1:65" s="2" customFormat="1" ht="16.5" customHeight="1">
      <c r="A789" s="36"/>
      <c r="B789" s="37"/>
      <c r="C789" s="238" t="s">
        <v>953</v>
      </c>
      <c r="D789" s="238" t="s">
        <v>253</v>
      </c>
      <c r="E789" s="239" t="s">
        <v>954</v>
      </c>
      <c r="F789" s="240" t="s">
        <v>955</v>
      </c>
      <c r="G789" s="241" t="s">
        <v>429</v>
      </c>
      <c r="H789" s="242">
        <v>36.770000000000003</v>
      </c>
      <c r="I789" s="243"/>
      <c r="J789" s="242">
        <f>ROUND(I789*H789,2)</f>
        <v>0</v>
      </c>
      <c r="K789" s="240" t="s">
        <v>160</v>
      </c>
      <c r="L789" s="244"/>
      <c r="M789" s="245" t="s">
        <v>19</v>
      </c>
      <c r="N789" s="246" t="s">
        <v>42</v>
      </c>
      <c r="O789" s="66"/>
      <c r="P789" s="197">
        <f>O789*H789</f>
        <v>0</v>
      </c>
      <c r="Q789" s="197">
        <v>4.4999999999999999E-4</v>
      </c>
      <c r="R789" s="197">
        <f>Q789*H789</f>
        <v>1.6546500000000002E-2</v>
      </c>
      <c r="S789" s="197">
        <v>0</v>
      </c>
      <c r="T789" s="198">
        <f>S789*H789</f>
        <v>0</v>
      </c>
      <c r="U789" s="36"/>
      <c r="V789" s="36"/>
      <c r="W789" s="36"/>
      <c r="X789" s="36"/>
      <c r="Y789" s="36"/>
      <c r="Z789" s="36"/>
      <c r="AA789" s="36"/>
      <c r="AB789" s="36"/>
      <c r="AC789" s="36"/>
      <c r="AD789" s="36"/>
      <c r="AE789" s="36"/>
      <c r="AR789" s="199" t="s">
        <v>207</v>
      </c>
      <c r="AT789" s="199" t="s">
        <v>253</v>
      </c>
      <c r="AU789" s="199" t="s">
        <v>80</v>
      </c>
      <c r="AY789" s="19" t="s">
        <v>144</v>
      </c>
      <c r="BE789" s="200">
        <f>IF(N789="základní",J789,0)</f>
        <v>0</v>
      </c>
      <c r="BF789" s="200">
        <f>IF(N789="snížená",J789,0)</f>
        <v>0</v>
      </c>
      <c r="BG789" s="200">
        <f>IF(N789="zákl. přenesená",J789,0)</f>
        <v>0</v>
      </c>
      <c r="BH789" s="200">
        <f>IF(N789="sníž. přenesená",J789,0)</f>
        <v>0</v>
      </c>
      <c r="BI789" s="200">
        <f>IF(N789="nulová",J789,0)</f>
        <v>0</v>
      </c>
      <c r="BJ789" s="19" t="s">
        <v>26</v>
      </c>
      <c r="BK789" s="200">
        <f>ROUND(I789*H789,2)</f>
        <v>0</v>
      </c>
      <c r="BL789" s="19" t="s">
        <v>150</v>
      </c>
      <c r="BM789" s="199" t="s">
        <v>956</v>
      </c>
    </row>
    <row r="790" spans="1:65" s="2" customFormat="1" ht="10.199999999999999">
      <c r="A790" s="36"/>
      <c r="B790" s="37"/>
      <c r="C790" s="38"/>
      <c r="D790" s="201" t="s">
        <v>152</v>
      </c>
      <c r="E790" s="38"/>
      <c r="F790" s="202" t="s">
        <v>955</v>
      </c>
      <c r="G790" s="38"/>
      <c r="H790" s="38"/>
      <c r="I790" s="110"/>
      <c r="J790" s="38"/>
      <c r="K790" s="38"/>
      <c r="L790" s="41"/>
      <c r="M790" s="203"/>
      <c r="N790" s="204"/>
      <c r="O790" s="66"/>
      <c r="P790" s="66"/>
      <c r="Q790" s="66"/>
      <c r="R790" s="66"/>
      <c r="S790" s="66"/>
      <c r="T790" s="67"/>
      <c r="U790" s="36"/>
      <c r="V790" s="36"/>
      <c r="W790" s="36"/>
      <c r="X790" s="36"/>
      <c r="Y790" s="36"/>
      <c r="Z790" s="36"/>
      <c r="AA790" s="36"/>
      <c r="AB790" s="36"/>
      <c r="AC790" s="36"/>
      <c r="AD790" s="36"/>
      <c r="AE790" s="36"/>
      <c r="AT790" s="19" t="s">
        <v>152</v>
      </c>
      <c r="AU790" s="19" t="s">
        <v>80</v>
      </c>
    </row>
    <row r="791" spans="1:65" s="13" customFormat="1" ht="10.199999999999999">
      <c r="B791" s="206"/>
      <c r="C791" s="207"/>
      <c r="D791" s="201" t="s">
        <v>156</v>
      </c>
      <c r="E791" s="208" t="s">
        <v>19</v>
      </c>
      <c r="F791" s="209" t="s">
        <v>957</v>
      </c>
      <c r="G791" s="207"/>
      <c r="H791" s="210">
        <v>35.020000000000003</v>
      </c>
      <c r="I791" s="211"/>
      <c r="J791" s="207"/>
      <c r="K791" s="207"/>
      <c r="L791" s="212"/>
      <c r="M791" s="213"/>
      <c r="N791" s="214"/>
      <c r="O791" s="214"/>
      <c r="P791" s="214"/>
      <c r="Q791" s="214"/>
      <c r="R791" s="214"/>
      <c r="S791" s="214"/>
      <c r="T791" s="215"/>
      <c r="AT791" s="216" t="s">
        <v>156</v>
      </c>
      <c r="AU791" s="216" t="s">
        <v>80</v>
      </c>
      <c r="AV791" s="13" t="s">
        <v>80</v>
      </c>
      <c r="AW791" s="13" t="s">
        <v>32</v>
      </c>
      <c r="AX791" s="13" t="s">
        <v>26</v>
      </c>
      <c r="AY791" s="216" t="s">
        <v>144</v>
      </c>
    </row>
    <row r="792" spans="1:65" s="13" customFormat="1" ht="10.199999999999999">
      <c r="B792" s="206"/>
      <c r="C792" s="207"/>
      <c r="D792" s="201" t="s">
        <v>156</v>
      </c>
      <c r="E792" s="207"/>
      <c r="F792" s="209" t="s">
        <v>958</v>
      </c>
      <c r="G792" s="207"/>
      <c r="H792" s="210">
        <v>36.770000000000003</v>
      </c>
      <c r="I792" s="211"/>
      <c r="J792" s="207"/>
      <c r="K792" s="207"/>
      <c r="L792" s="212"/>
      <c r="M792" s="213"/>
      <c r="N792" s="214"/>
      <c r="O792" s="214"/>
      <c r="P792" s="214"/>
      <c r="Q792" s="214"/>
      <c r="R792" s="214"/>
      <c r="S792" s="214"/>
      <c r="T792" s="215"/>
      <c r="AT792" s="216" t="s">
        <v>156</v>
      </c>
      <c r="AU792" s="216" t="s">
        <v>80</v>
      </c>
      <c r="AV792" s="13" t="s">
        <v>80</v>
      </c>
      <c r="AW792" s="13" t="s">
        <v>4</v>
      </c>
      <c r="AX792" s="13" t="s">
        <v>26</v>
      </c>
      <c r="AY792" s="216" t="s">
        <v>144</v>
      </c>
    </row>
    <row r="793" spans="1:65" s="2" customFormat="1" ht="16.5" customHeight="1">
      <c r="A793" s="36"/>
      <c r="B793" s="37"/>
      <c r="C793" s="189" t="s">
        <v>959</v>
      </c>
      <c r="D793" s="189" t="s">
        <v>146</v>
      </c>
      <c r="E793" s="190" t="s">
        <v>960</v>
      </c>
      <c r="F793" s="191" t="s">
        <v>961</v>
      </c>
      <c r="G793" s="192" t="s">
        <v>149</v>
      </c>
      <c r="H793" s="193">
        <v>357.4</v>
      </c>
      <c r="I793" s="194"/>
      <c r="J793" s="193">
        <f>ROUND(I793*H793,2)</f>
        <v>0</v>
      </c>
      <c r="K793" s="191" t="s">
        <v>160</v>
      </c>
      <c r="L793" s="41"/>
      <c r="M793" s="195" t="s">
        <v>19</v>
      </c>
      <c r="N793" s="196" t="s">
        <v>42</v>
      </c>
      <c r="O793" s="66"/>
      <c r="P793" s="197">
        <f>O793*H793</f>
        <v>0</v>
      </c>
      <c r="Q793" s="197">
        <v>2.6360000000000001E-2</v>
      </c>
      <c r="R793" s="197">
        <f>Q793*H793</f>
        <v>9.4210639999999994</v>
      </c>
      <c r="S793" s="197">
        <v>0</v>
      </c>
      <c r="T793" s="198">
        <f>S793*H793</f>
        <v>0</v>
      </c>
      <c r="U793" s="36"/>
      <c r="V793" s="36"/>
      <c r="W793" s="36"/>
      <c r="X793" s="36"/>
      <c r="Y793" s="36"/>
      <c r="Z793" s="36"/>
      <c r="AA793" s="36"/>
      <c r="AB793" s="36"/>
      <c r="AC793" s="36"/>
      <c r="AD793" s="36"/>
      <c r="AE793" s="36"/>
      <c r="AR793" s="199" t="s">
        <v>150</v>
      </c>
      <c r="AT793" s="199" t="s">
        <v>146</v>
      </c>
      <c r="AU793" s="199" t="s">
        <v>80</v>
      </c>
      <c r="AY793" s="19" t="s">
        <v>144</v>
      </c>
      <c r="BE793" s="200">
        <f>IF(N793="základní",J793,0)</f>
        <v>0</v>
      </c>
      <c r="BF793" s="200">
        <f>IF(N793="snížená",J793,0)</f>
        <v>0</v>
      </c>
      <c r="BG793" s="200">
        <f>IF(N793="zákl. přenesená",J793,0)</f>
        <v>0</v>
      </c>
      <c r="BH793" s="200">
        <f>IF(N793="sníž. přenesená",J793,0)</f>
        <v>0</v>
      </c>
      <c r="BI793" s="200">
        <f>IF(N793="nulová",J793,0)</f>
        <v>0</v>
      </c>
      <c r="BJ793" s="19" t="s">
        <v>26</v>
      </c>
      <c r="BK793" s="200">
        <f>ROUND(I793*H793,2)</f>
        <v>0</v>
      </c>
      <c r="BL793" s="19" t="s">
        <v>150</v>
      </c>
      <c r="BM793" s="199" t="s">
        <v>962</v>
      </c>
    </row>
    <row r="794" spans="1:65" s="2" customFormat="1" ht="19.2">
      <c r="A794" s="36"/>
      <c r="B794" s="37"/>
      <c r="C794" s="38"/>
      <c r="D794" s="201" t="s">
        <v>152</v>
      </c>
      <c r="E794" s="38"/>
      <c r="F794" s="202" t="s">
        <v>963</v>
      </c>
      <c r="G794" s="38"/>
      <c r="H794" s="38"/>
      <c r="I794" s="110"/>
      <c r="J794" s="38"/>
      <c r="K794" s="38"/>
      <c r="L794" s="41"/>
      <c r="M794" s="203"/>
      <c r="N794" s="204"/>
      <c r="O794" s="66"/>
      <c r="P794" s="66"/>
      <c r="Q794" s="66"/>
      <c r="R794" s="66"/>
      <c r="S794" s="66"/>
      <c r="T794" s="67"/>
      <c r="U794" s="36"/>
      <c r="V794" s="36"/>
      <c r="W794" s="36"/>
      <c r="X794" s="36"/>
      <c r="Y794" s="36"/>
      <c r="Z794" s="36"/>
      <c r="AA794" s="36"/>
      <c r="AB794" s="36"/>
      <c r="AC794" s="36"/>
      <c r="AD794" s="36"/>
      <c r="AE794" s="36"/>
      <c r="AT794" s="19" t="s">
        <v>152</v>
      </c>
      <c r="AU794" s="19" t="s">
        <v>80</v>
      </c>
    </row>
    <row r="795" spans="1:65" s="2" customFormat="1" ht="48">
      <c r="A795" s="36"/>
      <c r="B795" s="37"/>
      <c r="C795" s="38"/>
      <c r="D795" s="201" t="s">
        <v>154</v>
      </c>
      <c r="E795" s="38"/>
      <c r="F795" s="205" t="s">
        <v>964</v>
      </c>
      <c r="G795" s="38"/>
      <c r="H795" s="38"/>
      <c r="I795" s="110"/>
      <c r="J795" s="38"/>
      <c r="K795" s="38"/>
      <c r="L795" s="41"/>
      <c r="M795" s="203"/>
      <c r="N795" s="204"/>
      <c r="O795" s="66"/>
      <c r="P795" s="66"/>
      <c r="Q795" s="66"/>
      <c r="R795" s="66"/>
      <c r="S795" s="66"/>
      <c r="T795" s="67"/>
      <c r="U795" s="36"/>
      <c r="V795" s="36"/>
      <c r="W795" s="36"/>
      <c r="X795" s="36"/>
      <c r="Y795" s="36"/>
      <c r="Z795" s="36"/>
      <c r="AA795" s="36"/>
      <c r="AB795" s="36"/>
      <c r="AC795" s="36"/>
      <c r="AD795" s="36"/>
      <c r="AE795" s="36"/>
      <c r="AT795" s="19" t="s">
        <v>154</v>
      </c>
      <c r="AU795" s="19" t="s">
        <v>80</v>
      </c>
    </row>
    <row r="796" spans="1:65" s="13" customFormat="1" ht="10.199999999999999">
      <c r="B796" s="206"/>
      <c r="C796" s="207"/>
      <c r="D796" s="201" t="s">
        <v>156</v>
      </c>
      <c r="E796" s="208" t="s">
        <v>19</v>
      </c>
      <c r="F796" s="209" t="s">
        <v>965</v>
      </c>
      <c r="G796" s="207"/>
      <c r="H796" s="210">
        <v>79.14</v>
      </c>
      <c r="I796" s="211"/>
      <c r="J796" s="207"/>
      <c r="K796" s="207"/>
      <c r="L796" s="212"/>
      <c r="M796" s="213"/>
      <c r="N796" s="214"/>
      <c r="O796" s="214"/>
      <c r="P796" s="214"/>
      <c r="Q796" s="214"/>
      <c r="R796" s="214"/>
      <c r="S796" s="214"/>
      <c r="T796" s="215"/>
      <c r="AT796" s="216" t="s">
        <v>156</v>
      </c>
      <c r="AU796" s="216" t="s">
        <v>80</v>
      </c>
      <c r="AV796" s="13" t="s">
        <v>80</v>
      </c>
      <c r="AW796" s="13" t="s">
        <v>32</v>
      </c>
      <c r="AX796" s="13" t="s">
        <v>71</v>
      </c>
      <c r="AY796" s="216" t="s">
        <v>144</v>
      </c>
    </row>
    <row r="797" spans="1:65" s="13" customFormat="1" ht="10.199999999999999">
      <c r="B797" s="206"/>
      <c r="C797" s="207"/>
      <c r="D797" s="201" t="s">
        <v>156</v>
      </c>
      <c r="E797" s="208" t="s">
        <v>19</v>
      </c>
      <c r="F797" s="209" t="s">
        <v>966</v>
      </c>
      <c r="G797" s="207"/>
      <c r="H797" s="210">
        <v>64.319999999999993</v>
      </c>
      <c r="I797" s="211"/>
      <c r="J797" s="207"/>
      <c r="K797" s="207"/>
      <c r="L797" s="212"/>
      <c r="M797" s="213"/>
      <c r="N797" s="214"/>
      <c r="O797" s="214"/>
      <c r="P797" s="214"/>
      <c r="Q797" s="214"/>
      <c r="R797" s="214"/>
      <c r="S797" s="214"/>
      <c r="T797" s="215"/>
      <c r="AT797" s="216" t="s">
        <v>156</v>
      </c>
      <c r="AU797" s="216" t="s">
        <v>80</v>
      </c>
      <c r="AV797" s="13" t="s">
        <v>80</v>
      </c>
      <c r="AW797" s="13" t="s">
        <v>32</v>
      </c>
      <c r="AX797" s="13" t="s">
        <v>71</v>
      </c>
      <c r="AY797" s="216" t="s">
        <v>144</v>
      </c>
    </row>
    <row r="798" spans="1:65" s="13" customFormat="1" ht="10.199999999999999">
      <c r="B798" s="206"/>
      <c r="C798" s="207"/>
      <c r="D798" s="201" t="s">
        <v>156</v>
      </c>
      <c r="E798" s="208" t="s">
        <v>19</v>
      </c>
      <c r="F798" s="209" t="s">
        <v>967</v>
      </c>
      <c r="G798" s="207"/>
      <c r="H798" s="210">
        <v>58.46</v>
      </c>
      <c r="I798" s="211"/>
      <c r="J798" s="207"/>
      <c r="K798" s="207"/>
      <c r="L798" s="212"/>
      <c r="M798" s="213"/>
      <c r="N798" s="214"/>
      <c r="O798" s="214"/>
      <c r="P798" s="214"/>
      <c r="Q798" s="214"/>
      <c r="R798" s="214"/>
      <c r="S798" s="214"/>
      <c r="T798" s="215"/>
      <c r="AT798" s="216" t="s">
        <v>156</v>
      </c>
      <c r="AU798" s="216" t="s">
        <v>80</v>
      </c>
      <c r="AV798" s="13" t="s">
        <v>80</v>
      </c>
      <c r="AW798" s="13" t="s">
        <v>32</v>
      </c>
      <c r="AX798" s="13" t="s">
        <v>71</v>
      </c>
      <c r="AY798" s="216" t="s">
        <v>144</v>
      </c>
    </row>
    <row r="799" spans="1:65" s="13" customFormat="1" ht="10.199999999999999">
      <c r="B799" s="206"/>
      <c r="C799" s="207"/>
      <c r="D799" s="201" t="s">
        <v>156</v>
      </c>
      <c r="E799" s="208" t="s">
        <v>19</v>
      </c>
      <c r="F799" s="209" t="s">
        <v>968</v>
      </c>
      <c r="G799" s="207"/>
      <c r="H799" s="210">
        <v>27.38</v>
      </c>
      <c r="I799" s="211"/>
      <c r="J799" s="207"/>
      <c r="K799" s="207"/>
      <c r="L799" s="212"/>
      <c r="M799" s="213"/>
      <c r="N799" s="214"/>
      <c r="O799" s="214"/>
      <c r="P799" s="214"/>
      <c r="Q799" s="214"/>
      <c r="R799" s="214"/>
      <c r="S799" s="214"/>
      <c r="T799" s="215"/>
      <c r="AT799" s="216" t="s">
        <v>156</v>
      </c>
      <c r="AU799" s="216" t="s">
        <v>80</v>
      </c>
      <c r="AV799" s="13" t="s">
        <v>80</v>
      </c>
      <c r="AW799" s="13" t="s">
        <v>32</v>
      </c>
      <c r="AX799" s="13" t="s">
        <v>71</v>
      </c>
      <c r="AY799" s="216" t="s">
        <v>144</v>
      </c>
    </row>
    <row r="800" spans="1:65" s="16" customFormat="1" ht="10.199999999999999">
      <c r="B800" s="247"/>
      <c r="C800" s="248"/>
      <c r="D800" s="201" t="s">
        <v>156</v>
      </c>
      <c r="E800" s="249" t="s">
        <v>19</v>
      </c>
      <c r="F800" s="250" t="s">
        <v>495</v>
      </c>
      <c r="G800" s="248"/>
      <c r="H800" s="251">
        <v>229.3</v>
      </c>
      <c r="I800" s="252"/>
      <c r="J800" s="248"/>
      <c r="K800" s="248"/>
      <c r="L800" s="253"/>
      <c r="M800" s="254"/>
      <c r="N800" s="255"/>
      <c r="O800" s="255"/>
      <c r="P800" s="255"/>
      <c r="Q800" s="255"/>
      <c r="R800" s="255"/>
      <c r="S800" s="255"/>
      <c r="T800" s="256"/>
      <c r="AT800" s="257" t="s">
        <v>156</v>
      </c>
      <c r="AU800" s="257" t="s">
        <v>80</v>
      </c>
      <c r="AV800" s="16" t="s">
        <v>165</v>
      </c>
      <c r="AW800" s="16" t="s">
        <v>32</v>
      </c>
      <c r="AX800" s="16" t="s">
        <v>71</v>
      </c>
      <c r="AY800" s="257" t="s">
        <v>144</v>
      </c>
    </row>
    <row r="801" spans="1:65" s="14" customFormat="1" ht="10.199999999999999">
      <c r="B801" s="217"/>
      <c r="C801" s="218"/>
      <c r="D801" s="201" t="s">
        <v>156</v>
      </c>
      <c r="E801" s="219" t="s">
        <v>19</v>
      </c>
      <c r="F801" s="220" t="s">
        <v>358</v>
      </c>
      <c r="G801" s="218"/>
      <c r="H801" s="219" t="s">
        <v>19</v>
      </c>
      <c r="I801" s="221"/>
      <c r="J801" s="218"/>
      <c r="K801" s="218"/>
      <c r="L801" s="222"/>
      <c r="M801" s="223"/>
      <c r="N801" s="224"/>
      <c r="O801" s="224"/>
      <c r="P801" s="224"/>
      <c r="Q801" s="224"/>
      <c r="R801" s="224"/>
      <c r="S801" s="224"/>
      <c r="T801" s="225"/>
      <c r="AT801" s="226" t="s">
        <v>156</v>
      </c>
      <c r="AU801" s="226" t="s">
        <v>80</v>
      </c>
      <c r="AV801" s="14" t="s">
        <v>26</v>
      </c>
      <c r="AW801" s="14" t="s">
        <v>32</v>
      </c>
      <c r="AX801" s="14" t="s">
        <v>71</v>
      </c>
      <c r="AY801" s="226" t="s">
        <v>144</v>
      </c>
    </row>
    <row r="802" spans="1:65" s="13" customFormat="1" ht="20.399999999999999">
      <c r="B802" s="206"/>
      <c r="C802" s="207"/>
      <c r="D802" s="201" t="s">
        <v>156</v>
      </c>
      <c r="E802" s="208" t="s">
        <v>19</v>
      </c>
      <c r="F802" s="209" t="s">
        <v>969</v>
      </c>
      <c r="G802" s="207"/>
      <c r="H802" s="210">
        <v>128.1</v>
      </c>
      <c r="I802" s="211"/>
      <c r="J802" s="207"/>
      <c r="K802" s="207"/>
      <c r="L802" s="212"/>
      <c r="M802" s="213"/>
      <c r="N802" s="214"/>
      <c r="O802" s="214"/>
      <c r="P802" s="214"/>
      <c r="Q802" s="214"/>
      <c r="R802" s="214"/>
      <c r="S802" s="214"/>
      <c r="T802" s="215"/>
      <c r="AT802" s="216" t="s">
        <v>156</v>
      </c>
      <c r="AU802" s="216" t="s">
        <v>80</v>
      </c>
      <c r="AV802" s="13" t="s">
        <v>80</v>
      </c>
      <c r="AW802" s="13" t="s">
        <v>32</v>
      </c>
      <c r="AX802" s="13" t="s">
        <v>71</v>
      </c>
      <c r="AY802" s="216" t="s">
        <v>144</v>
      </c>
    </row>
    <row r="803" spans="1:65" s="16" customFormat="1" ht="10.199999999999999">
      <c r="B803" s="247"/>
      <c r="C803" s="248"/>
      <c r="D803" s="201" t="s">
        <v>156</v>
      </c>
      <c r="E803" s="249" t="s">
        <v>19</v>
      </c>
      <c r="F803" s="250" t="s">
        <v>495</v>
      </c>
      <c r="G803" s="248"/>
      <c r="H803" s="251">
        <v>128.1</v>
      </c>
      <c r="I803" s="252"/>
      <c r="J803" s="248"/>
      <c r="K803" s="248"/>
      <c r="L803" s="253"/>
      <c r="M803" s="254"/>
      <c r="N803" s="255"/>
      <c r="O803" s="255"/>
      <c r="P803" s="255"/>
      <c r="Q803" s="255"/>
      <c r="R803" s="255"/>
      <c r="S803" s="255"/>
      <c r="T803" s="256"/>
      <c r="AT803" s="257" t="s">
        <v>156</v>
      </c>
      <c r="AU803" s="257" t="s">
        <v>80</v>
      </c>
      <c r="AV803" s="16" t="s">
        <v>165</v>
      </c>
      <c r="AW803" s="16" t="s">
        <v>32</v>
      </c>
      <c r="AX803" s="16" t="s">
        <v>71</v>
      </c>
      <c r="AY803" s="257" t="s">
        <v>144</v>
      </c>
    </row>
    <row r="804" spans="1:65" s="15" customFormat="1" ht="10.199999999999999">
      <c r="B804" s="227"/>
      <c r="C804" s="228"/>
      <c r="D804" s="201" t="s">
        <v>156</v>
      </c>
      <c r="E804" s="229" t="s">
        <v>19</v>
      </c>
      <c r="F804" s="230" t="s">
        <v>191</v>
      </c>
      <c r="G804" s="228"/>
      <c r="H804" s="231">
        <v>357.4</v>
      </c>
      <c r="I804" s="232"/>
      <c r="J804" s="228"/>
      <c r="K804" s="228"/>
      <c r="L804" s="233"/>
      <c r="M804" s="234"/>
      <c r="N804" s="235"/>
      <c r="O804" s="235"/>
      <c r="P804" s="235"/>
      <c r="Q804" s="235"/>
      <c r="R804" s="235"/>
      <c r="S804" s="235"/>
      <c r="T804" s="236"/>
      <c r="AT804" s="237" t="s">
        <v>156</v>
      </c>
      <c r="AU804" s="237" t="s">
        <v>80</v>
      </c>
      <c r="AV804" s="15" t="s">
        <v>150</v>
      </c>
      <c r="AW804" s="15" t="s">
        <v>32</v>
      </c>
      <c r="AX804" s="15" t="s">
        <v>26</v>
      </c>
      <c r="AY804" s="237" t="s">
        <v>144</v>
      </c>
    </row>
    <row r="805" spans="1:65" s="2" customFormat="1" ht="16.5" customHeight="1">
      <c r="A805" s="36"/>
      <c r="B805" s="37"/>
      <c r="C805" s="189" t="s">
        <v>970</v>
      </c>
      <c r="D805" s="189" t="s">
        <v>146</v>
      </c>
      <c r="E805" s="190" t="s">
        <v>971</v>
      </c>
      <c r="F805" s="191" t="s">
        <v>972</v>
      </c>
      <c r="G805" s="192" t="s">
        <v>149</v>
      </c>
      <c r="H805" s="193">
        <v>73.64</v>
      </c>
      <c r="I805" s="194"/>
      <c r="J805" s="193">
        <f>ROUND(I805*H805,2)</f>
        <v>0</v>
      </c>
      <c r="K805" s="191" t="s">
        <v>160</v>
      </c>
      <c r="L805" s="41"/>
      <c r="M805" s="195" t="s">
        <v>19</v>
      </c>
      <c r="N805" s="196" t="s">
        <v>42</v>
      </c>
      <c r="O805" s="66"/>
      <c r="P805" s="197">
        <f>O805*H805</f>
        <v>0</v>
      </c>
      <c r="Q805" s="197">
        <v>3.15E-2</v>
      </c>
      <c r="R805" s="197">
        <f>Q805*H805</f>
        <v>2.3196599999999998</v>
      </c>
      <c r="S805" s="197">
        <v>0</v>
      </c>
      <c r="T805" s="198">
        <f>S805*H805</f>
        <v>0</v>
      </c>
      <c r="U805" s="36"/>
      <c r="V805" s="36"/>
      <c r="W805" s="36"/>
      <c r="X805" s="36"/>
      <c r="Y805" s="36"/>
      <c r="Z805" s="36"/>
      <c r="AA805" s="36"/>
      <c r="AB805" s="36"/>
      <c r="AC805" s="36"/>
      <c r="AD805" s="36"/>
      <c r="AE805" s="36"/>
      <c r="AR805" s="199" t="s">
        <v>150</v>
      </c>
      <c r="AT805" s="199" t="s">
        <v>146</v>
      </c>
      <c r="AU805" s="199" t="s">
        <v>80</v>
      </c>
      <c r="AY805" s="19" t="s">
        <v>144</v>
      </c>
      <c r="BE805" s="200">
        <f>IF(N805="základní",J805,0)</f>
        <v>0</v>
      </c>
      <c r="BF805" s="200">
        <f>IF(N805="snížená",J805,0)</f>
        <v>0</v>
      </c>
      <c r="BG805" s="200">
        <f>IF(N805="zákl. přenesená",J805,0)</f>
        <v>0</v>
      </c>
      <c r="BH805" s="200">
        <f>IF(N805="sníž. přenesená",J805,0)</f>
        <v>0</v>
      </c>
      <c r="BI805" s="200">
        <f>IF(N805="nulová",J805,0)</f>
        <v>0</v>
      </c>
      <c r="BJ805" s="19" t="s">
        <v>26</v>
      </c>
      <c r="BK805" s="200">
        <f>ROUND(I805*H805,2)</f>
        <v>0</v>
      </c>
      <c r="BL805" s="19" t="s">
        <v>150</v>
      </c>
      <c r="BM805" s="199" t="s">
        <v>973</v>
      </c>
    </row>
    <row r="806" spans="1:65" s="2" customFormat="1" ht="10.199999999999999">
      <c r="A806" s="36"/>
      <c r="B806" s="37"/>
      <c r="C806" s="38"/>
      <c r="D806" s="201" t="s">
        <v>152</v>
      </c>
      <c r="E806" s="38"/>
      <c r="F806" s="202" t="s">
        <v>974</v>
      </c>
      <c r="G806" s="38"/>
      <c r="H806" s="38"/>
      <c r="I806" s="110"/>
      <c r="J806" s="38"/>
      <c r="K806" s="38"/>
      <c r="L806" s="41"/>
      <c r="M806" s="203"/>
      <c r="N806" s="204"/>
      <c r="O806" s="66"/>
      <c r="P806" s="66"/>
      <c r="Q806" s="66"/>
      <c r="R806" s="66"/>
      <c r="S806" s="66"/>
      <c r="T806" s="67"/>
      <c r="U806" s="36"/>
      <c r="V806" s="36"/>
      <c r="W806" s="36"/>
      <c r="X806" s="36"/>
      <c r="Y806" s="36"/>
      <c r="Z806" s="36"/>
      <c r="AA806" s="36"/>
      <c r="AB806" s="36"/>
      <c r="AC806" s="36"/>
      <c r="AD806" s="36"/>
      <c r="AE806" s="36"/>
      <c r="AT806" s="19" t="s">
        <v>152</v>
      </c>
      <c r="AU806" s="19" t="s">
        <v>80</v>
      </c>
    </row>
    <row r="807" spans="1:65" s="2" customFormat="1" ht="48">
      <c r="A807" s="36"/>
      <c r="B807" s="37"/>
      <c r="C807" s="38"/>
      <c r="D807" s="201" t="s">
        <v>154</v>
      </c>
      <c r="E807" s="38"/>
      <c r="F807" s="205" t="s">
        <v>964</v>
      </c>
      <c r="G807" s="38"/>
      <c r="H807" s="38"/>
      <c r="I807" s="110"/>
      <c r="J807" s="38"/>
      <c r="K807" s="38"/>
      <c r="L807" s="41"/>
      <c r="M807" s="203"/>
      <c r="N807" s="204"/>
      <c r="O807" s="66"/>
      <c r="P807" s="66"/>
      <c r="Q807" s="66"/>
      <c r="R807" s="66"/>
      <c r="S807" s="66"/>
      <c r="T807" s="67"/>
      <c r="U807" s="36"/>
      <c r="V807" s="36"/>
      <c r="W807" s="36"/>
      <c r="X807" s="36"/>
      <c r="Y807" s="36"/>
      <c r="Z807" s="36"/>
      <c r="AA807" s="36"/>
      <c r="AB807" s="36"/>
      <c r="AC807" s="36"/>
      <c r="AD807" s="36"/>
      <c r="AE807" s="36"/>
      <c r="AT807" s="19" t="s">
        <v>154</v>
      </c>
      <c r="AU807" s="19" t="s">
        <v>80</v>
      </c>
    </row>
    <row r="808" spans="1:65" s="14" customFormat="1" ht="10.199999999999999">
      <c r="B808" s="217"/>
      <c r="C808" s="218"/>
      <c r="D808" s="201" t="s">
        <v>156</v>
      </c>
      <c r="E808" s="219" t="s">
        <v>19</v>
      </c>
      <c r="F808" s="220" t="s">
        <v>272</v>
      </c>
      <c r="G808" s="218"/>
      <c r="H808" s="219" t="s">
        <v>19</v>
      </c>
      <c r="I808" s="221"/>
      <c r="J808" s="218"/>
      <c r="K808" s="218"/>
      <c r="L808" s="222"/>
      <c r="M808" s="223"/>
      <c r="N808" s="224"/>
      <c r="O808" s="224"/>
      <c r="P808" s="224"/>
      <c r="Q808" s="224"/>
      <c r="R808" s="224"/>
      <c r="S808" s="224"/>
      <c r="T808" s="225"/>
      <c r="AT808" s="226" t="s">
        <v>156</v>
      </c>
      <c r="AU808" s="226" t="s">
        <v>80</v>
      </c>
      <c r="AV808" s="14" t="s">
        <v>26</v>
      </c>
      <c r="AW808" s="14" t="s">
        <v>32</v>
      </c>
      <c r="AX808" s="14" t="s">
        <v>71</v>
      </c>
      <c r="AY808" s="226" t="s">
        <v>144</v>
      </c>
    </row>
    <row r="809" spans="1:65" s="13" customFormat="1" ht="10.199999999999999">
      <c r="B809" s="206"/>
      <c r="C809" s="207"/>
      <c r="D809" s="201" t="s">
        <v>156</v>
      </c>
      <c r="E809" s="208" t="s">
        <v>19</v>
      </c>
      <c r="F809" s="209" t="s">
        <v>273</v>
      </c>
      <c r="G809" s="207"/>
      <c r="H809" s="210">
        <v>73.64</v>
      </c>
      <c r="I809" s="211"/>
      <c r="J809" s="207"/>
      <c r="K809" s="207"/>
      <c r="L809" s="212"/>
      <c r="M809" s="213"/>
      <c r="N809" s="214"/>
      <c r="O809" s="214"/>
      <c r="P809" s="214"/>
      <c r="Q809" s="214"/>
      <c r="R809" s="214"/>
      <c r="S809" s="214"/>
      <c r="T809" s="215"/>
      <c r="AT809" s="216" t="s">
        <v>156</v>
      </c>
      <c r="AU809" s="216" t="s">
        <v>80</v>
      </c>
      <c r="AV809" s="13" t="s">
        <v>80</v>
      </c>
      <c r="AW809" s="13" t="s">
        <v>32</v>
      </c>
      <c r="AX809" s="13" t="s">
        <v>26</v>
      </c>
      <c r="AY809" s="216" t="s">
        <v>144</v>
      </c>
    </row>
    <row r="810" spans="1:65" s="2" customFormat="1" ht="16.5" customHeight="1">
      <c r="A810" s="36"/>
      <c r="B810" s="37"/>
      <c r="C810" s="189" t="s">
        <v>975</v>
      </c>
      <c r="D810" s="189" t="s">
        <v>146</v>
      </c>
      <c r="E810" s="190" t="s">
        <v>976</v>
      </c>
      <c r="F810" s="191" t="s">
        <v>977</v>
      </c>
      <c r="G810" s="192" t="s">
        <v>149</v>
      </c>
      <c r="H810" s="193">
        <v>128.1</v>
      </c>
      <c r="I810" s="194"/>
      <c r="J810" s="193">
        <f>ROUND(I810*H810,2)</f>
        <v>0</v>
      </c>
      <c r="K810" s="191" t="s">
        <v>160</v>
      </c>
      <c r="L810" s="41"/>
      <c r="M810" s="195" t="s">
        <v>19</v>
      </c>
      <c r="N810" s="196" t="s">
        <v>42</v>
      </c>
      <c r="O810" s="66"/>
      <c r="P810" s="197">
        <f>O810*H810</f>
        <v>0</v>
      </c>
      <c r="Q810" s="197">
        <v>3.48E-3</v>
      </c>
      <c r="R810" s="197">
        <f>Q810*H810</f>
        <v>0.44578799999999996</v>
      </c>
      <c r="S810" s="197">
        <v>0</v>
      </c>
      <c r="T810" s="198">
        <f>S810*H810</f>
        <v>0</v>
      </c>
      <c r="U810" s="36"/>
      <c r="V810" s="36"/>
      <c r="W810" s="36"/>
      <c r="X810" s="36"/>
      <c r="Y810" s="36"/>
      <c r="Z810" s="36"/>
      <c r="AA810" s="36"/>
      <c r="AB810" s="36"/>
      <c r="AC810" s="36"/>
      <c r="AD810" s="36"/>
      <c r="AE810" s="36"/>
      <c r="AR810" s="199" t="s">
        <v>150</v>
      </c>
      <c r="AT810" s="199" t="s">
        <v>146</v>
      </c>
      <c r="AU810" s="199" t="s">
        <v>80</v>
      </c>
      <c r="AY810" s="19" t="s">
        <v>144</v>
      </c>
      <c r="BE810" s="200">
        <f>IF(N810="základní",J810,0)</f>
        <v>0</v>
      </c>
      <c r="BF810" s="200">
        <f>IF(N810="snížená",J810,0)</f>
        <v>0</v>
      </c>
      <c r="BG810" s="200">
        <f>IF(N810="zákl. přenesená",J810,0)</f>
        <v>0</v>
      </c>
      <c r="BH810" s="200">
        <f>IF(N810="sníž. přenesená",J810,0)</f>
        <v>0</v>
      </c>
      <c r="BI810" s="200">
        <f>IF(N810="nulová",J810,0)</f>
        <v>0</v>
      </c>
      <c r="BJ810" s="19" t="s">
        <v>26</v>
      </c>
      <c r="BK810" s="200">
        <f>ROUND(I810*H810,2)</f>
        <v>0</v>
      </c>
      <c r="BL810" s="19" t="s">
        <v>150</v>
      </c>
      <c r="BM810" s="199" t="s">
        <v>978</v>
      </c>
    </row>
    <row r="811" spans="1:65" s="2" customFormat="1" ht="10.199999999999999">
      <c r="A811" s="36"/>
      <c r="B811" s="37"/>
      <c r="C811" s="38"/>
      <c r="D811" s="201" t="s">
        <v>152</v>
      </c>
      <c r="E811" s="38"/>
      <c r="F811" s="202" t="s">
        <v>979</v>
      </c>
      <c r="G811" s="38"/>
      <c r="H811" s="38"/>
      <c r="I811" s="110"/>
      <c r="J811" s="38"/>
      <c r="K811" s="38"/>
      <c r="L811" s="41"/>
      <c r="M811" s="203"/>
      <c r="N811" s="204"/>
      <c r="O811" s="66"/>
      <c r="P811" s="66"/>
      <c r="Q811" s="66"/>
      <c r="R811" s="66"/>
      <c r="S811" s="66"/>
      <c r="T811" s="67"/>
      <c r="U811" s="36"/>
      <c r="V811" s="36"/>
      <c r="W811" s="36"/>
      <c r="X811" s="36"/>
      <c r="Y811" s="36"/>
      <c r="Z811" s="36"/>
      <c r="AA811" s="36"/>
      <c r="AB811" s="36"/>
      <c r="AC811" s="36"/>
      <c r="AD811" s="36"/>
      <c r="AE811" s="36"/>
      <c r="AT811" s="19" t="s">
        <v>152</v>
      </c>
      <c r="AU811" s="19" t="s">
        <v>80</v>
      </c>
    </row>
    <row r="812" spans="1:65" s="14" customFormat="1" ht="10.199999999999999">
      <c r="B812" s="217"/>
      <c r="C812" s="218"/>
      <c r="D812" s="201" t="s">
        <v>156</v>
      </c>
      <c r="E812" s="219" t="s">
        <v>19</v>
      </c>
      <c r="F812" s="220" t="s">
        <v>358</v>
      </c>
      <c r="G812" s="218"/>
      <c r="H812" s="219" t="s">
        <v>19</v>
      </c>
      <c r="I812" s="221"/>
      <c r="J812" s="218"/>
      <c r="K812" s="218"/>
      <c r="L812" s="222"/>
      <c r="M812" s="223"/>
      <c r="N812" s="224"/>
      <c r="O812" s="224"/>
      <c r="P812" s="224"/>
      <c r="Q812" s="224"/>
      <c r="R812" s="224"/>
      <c r="S812" s="224"/>
      <c r="T812" s="225"/>
      <c r="AT812" s="226" t="s">
        <v>156</v>
      </c>
      <c r="AU812" s="226" t="s">
        <v>80</v>
      </c>
      <c r="AV812" s="14" t="s">
        <v>26</v>
      </c>
      <c r="AW812" s="14" t="s">
        <v>32</v>
      </c>
      <c r="AX812" s="14" t="s">
        <v>71</v>
      </c>
      <c r="AY812" s="226" t="s">
        <v>144</v>
      </c>
    </row>
    <row r="813" spans="1:65" s="13" customFormat="1" ht="20.399999999999999">
      <c r="B813" s="206"/>
      <c r="C813" s="207"/>
      <c r="D813" s="201" t="s">
        <v>156</v>
      </c>
      <c r="E813" s="208" t="s">
        <v>19</v>
      </c>
      <c r="F813" s="209" t="s">
        <v>969</v>
      </c>
      <c r="G813" s="207"/>
      <c r="H813" s="210">
        <v>128.1</v>
      </c>
      <c r="I813" s="211"/>
      <c r="J813" s="207"/>
      <c r="K813" s="207"/>
      <c r="L813" s="212"/>
      <c r="M813" s="213"/>
      <c r="N813" s="214"/>
      <c r="O813" s="214"/>
      <c r="P813" s="214"/>
      <c r="Q813" s="214"/>
      <c r="R813" s="214"/>
      <c r="S813" s="214"/>
      <c r="T813" s="215"/>
      <c r="AT813" s="216" t="s">
        <v>156</v>
      </c>
      <c r="AU813" s="216" t="s">
        <v>80</v>
      </c>
      <c r="AV813" s="13" t="s">
        <v>80</v>
      </c>
      <c r="AW813" s="13" t="s">
        <v>32</v>
      </c>
      <c r="AX813" s="13" t="s">
        <v>26</v>
      </c>
      <c r="AY813" s="216" t="s">
        <v>144</v>
      </c>
    </row>
    <row r="814" spans="1:65" s="2" customFormat="1" ht="16.5" customHeight="1">
      <c r="A814" s="36"/>
      <c r="B814" s="37"/>
      <c r="C814" s="189" t="s">
        <v>980</v>
      </c>
      <c r="D814" s="189" t="s">
        <v>146</v>
      </c>
      <c r="E814" s="190" t="s">
        <v>981</v>
      </c>
      <c r="F814" s="191" t="s">
        <v>982</v>
      </c>
      <c r="G814" s="192" t="s">
        <v>149</v>
      </c>
      <c r="H814" s="193">
        <v>56.88</v>
      </c>
      <c r="I814" s="194"/>
      <c r="J814" s="193">
        <f>ROUND(I814*H814,2)</f>
        <v>0</v>
      </c>
      <c r="K814" s="191" t="s">
        <v>160</v>
      </c>
      <c r="L814" s="41"/>
      <c r="M814" s="195" t="s">
        <v>19</v>
      </c>
      <c r="N814" s="196" t="s">
        <v>42</v>
      </c>
      <c r="O814" s="66"/>
      <c r="P814" s="197">
        <f>O814*H814</f>
        <v>0</v>
      </c>
      <c r="Q814" s="197">
        <v>0</v>
      </c>
      <c r="R814" s="197">
        <f>Q814*H814</f>
        <v>0</v>
      </c>
      <c r="S814" s="197">
        <v>0</v>
      </c>
      <c r="T814" s="198">
        <f>S814*H814</f>
        <v>0</v>
      </c>
      <c r="U814" s="36"/>
      <c r="V814" s="36"/>
      <c r="W814" s="36"/>
      <c r="X814" s="36"/>
      <c r="Y814" s="36"/>
      <c r="Z814" s="36"/>
      <c r="AA814" s="36"/>
      <c r="AB814" s="36"/>
      <c r="AC814" s="36"/>
      <c r="AD814" s="36"/>
      <c r="AE814" s="36"/>
      <c r="AR814" s="199" t="s">
        <v>150</v>
      </c>
      <c r="AT814" s="199" t="s">
        <v>146</v>
      </c>
      <c r="AU814" s="199" t="s">
        <v>80</v>
      </c>
      <c r="AY814" s="19" t="s">
        <v>144</v>
      </c>
      <c r="BE814" s="200">
        <f>IF(N814="základní",J814,0)</f>
        <v>0</v>
      </c>
      <c r="BF814" s="200">
        <f>IF(N814="snížená",J814,0)</f>
        <v>0</v>
      </c>
      <c r="BG814" s="200">
        <f>IF(N814="zákl. přenesená",J814,0)</f>
        <v>0</v>
      </c>
      <c r="BH814" s="200">
        <f>IF(N814="sníž. přenesená",J814,0)</f>
        <v>0</v>
      </c>
      <c r="BI814" s="200">
        <f>IF(N814="nulová",J814,0)</f>
        <v>0</v>
      </c>
      <c r="BJ814" s="19" t="s">
        <v>26</v>
      </c>
      <c r="BK814" s="200">
        <f>ROUND(I814*H814,2)</f>
        <v>0</v>
      </c>
      <c r="BL814" s="19" t="s">
        <v>150</v>
      </c>
      <c r="BM814" s="199" t="s">
        <v>983</v>
      </c>
    </row>
    <row r="815" spans="1:65" s="2" customFormat="1" ht="10.199999999999999">
      <c r="A815" s="36"/>
      <c r="B815" s="37"/>
      <c r="C815" s="38"/>
      <c r="D815" s="201" t="s">
        <v>152</v>
      </c>
      <c r="E815" s="38"/>
      <c r="F815" s="202" t="s">
        <v>984</v>
      </c>
      <c r="G815" s="38"/>
      <c r="H815" s="38"/>
      <c r="I815" s="110"/>
      <c r="J815" s="38"/>
      <c r="K815" s="38"/>
      <c r="L815" s="41"/>
      <c r="M815" s="203"/>
      <c r="N815" s="204"/>
      <c r="O815" s="66"/>
      <c r="P815" s="66"/>
      <c r="Q815" s="66"/>
      <c r="R815" s="66"/>
      <c r="S815" s="66"/>
      <c r="T815" s="67"/>
      <c r="U815" s="36"/>
      <c r="V815" s="36"/>
      <c r="W815" s="36"/>
      <c r="X815" s="36"/>
      <c r="Y815" s="36"/>
      <c r="Z815" s="36"/>
      <c r="AA815" s="36"/>
      <c r="AB815" s="36"/>
      <c r="AC815" s="36"/>
      <c r="AD815" s="36"/>
      <c r="AE815" s="36"/>
      <c r="AT815" s="19" t="s">
        <v>152</v>
      </c>
      <c r="AU815" s="19" t="s">
        <v>80</v>
      </c>
    </row>
    <row r="816" spans="1:65" s="2" customFormat="1" ht="38.4">
      <c r="A816" s="36"/>
      <c r="B816" s="37"/>
      <c r="C816" s="38"/>
      <c r="D816" s="201" t="s">
        <v>154</v>
      </c>
      <c r="E816" s="38"/>
      <c r="F816" s="205" t="s">
        <v>985</v>
      </c>
      <c r="G816" s="38"/>
      <c r="H816" s="38"/>
      <c r="I816" s="110"/>
      <c r="J816" s="38"/>
      <c r="K816" s="38"/>
      <c r="L816" s="41"/>
      <c r="M816" s="203"/>
      <c r="N816" s="204"/>
      <c r="O816" s="66"/>
      <c r="P816" s="66"/>
      <c r="Q816" s="66"/>
      <c r="R816" s="66"/>
      <c r="S816" s="66"/>
      <c r="T816" s="67"/>
      <c r="U816" s="36"/>
      <c r="V816" s="36"/>
      <c r="W816" s="36"/>
      <c r="X816" s="36"/>
      <c r="Y816" s="36"/>
      <c r="Z816" s="36"/>
      <c r="AA816" s="36"/>
      <c r="AB816" s="36"/>
      <c r="AC816" s="36"/>
      <c r="AD816" s="36"/>
      <c r="AE816" s="36"/>
      <c r="AT816" s="19" t="s">
        <v>154</v>
      </c>
      <c r="AU816" s="19" t="s">
        <v>80</v>
      </c>
    </row>
    <row r="817" spans="1:65" s="13" customFormat="1" ht="10.199999999999999">
      <c r="B817" s="206"/>
      <c r="C817" s="207"/>
      <c r="D817" s="201" t="s">
        <v>156</v>
      </c>
      <c r="E817" s="208" t="s">
        <v>19</v>
      </c>
      <c r="F817" s="209" t="s">
        <v>881</v>
      </c>
      <c r="G817" s="207"/>
      <c r="H817" s="210">
        <v>56.88</v>
      </c>
      <c r="I817" s="211"/>
      <c r="J817" s="207"/>
      <c r="K817" s="207"/>
      <c r="L817" s="212"/>
      <c r="M817" s="213"/>
      <c r="N817" s="214"/>
      <c r="O817" s="214"/>
      <c r="P817" s="214"/>
      <c r="Q817" s="214"/>
      <c r="R817" s="214"/>
      <c r="S817" s="214"/>
      <c r="T817" s="215"/>
      <c r="AT817" s="216" t="s">
        <v>156</v>
      </c>
      <c r="AU817" s="216" t="s">
        <v>80</v>
      </c>
      <c r="AV817" s="13" t="s">
        <v>80</v>
      </c>
      <c r="AW817" s="13" t="s">
        <v>32</v>
      </c>
      <c r="AX817" s="13" t="s">
        <v>26</v>
      </c>
      <c r="AY817" s="216" t="s">
        <v>144</v>
      </c>
    </row>
    <row r="818" spans="1:65" s="2" customFormat="1" ht="16.5" customHeight="1">
      <c r="A818" s="36"/>
      <c r="B818" s="37"/>
      <c r="C818" s="189" t="s">
        <v>986</v>
      </c>
      <c r="D818" s="189" t="s">
        <v>146</v>
      </c>
      <c r="E818" s="190" t="s">
        <v>987</v>
      </c>
      <c r="F818" s="191" t="s">
        <v>988</v>
      </c>
      <c r="G818" s="192" t="s">
        <v>173</v>
      </c>
      <c r="H818" s="193">
        <v>15.65</v>
      </c>
      <c r="I818" s="194"/>
      <c r="J818" s="193">
        <f>ROUND(I818*H818,2)</f>
        <v>0</v>
      </c>
      <c r="K818" s="191" t="s">
        <v>160</v>
      </c>
      <c r="L818" s="41"/>
      <c r="M818" s="195" t="s">
        <v>19</v>
      </c>
      <c r="N818" s="196" t="s">
        <v>42</v>
      </c>
      <c r="O818" s="66"/>
      <c r="P818" s="197">
        <f>O818*H818</f>
        <v>0</v>
      </c>
      <c r="Q818" s="197">
        <v>2.45329</v>
      </c>
      <c r="R818" s="197">
        <f>Q818*H818</f>
        <v>38.393988499999999</v>
      </c>
      <c r="S818" s="197">
        <v>0</v>
      </c>
      <c r="T818" s="198">
        <f>S818*H818</f>
        <v>0</v>
      </c>
      <c r="U818" s="36"/>
      <c r="V818" s="36"/>
      <c r="W818" s="36"/>
      <c r="X818" s="36"/>
      <c r="Y818" s="36"/>
      <c r="Z818" s="36"/>
      <c r="AA818" s="36"/>
      <c r="AB818" s="36"/>
      <c r="AC818" s="36"/>
      <c r="AD818" s="36"/>
      <c r="AE818" s="36"/>
      <c r="AR818" s="199" t="s">
        <v>150</v>
      </c>
      <c r="AT818" s="199" t="s">
        <v>146</v>
      </c>
      <c r="AU818" s="199" t="s">
        <v>80</v>
      </c>
      <c r="AY818" s="19" t="s">
        <v>144</v>
      </c>
      <c r="BE818" s="200">
        <f>IF(N818="základní",J818,0)</f>
        <v>0</v>
      </c>
      <c r="BF818" s="200">
        <f>IF(N818="snížená",J818,0)</f>
        <v>0</v>
      </c>
      <c r="BG818" s="200">
        <f>IF(N818="zákl. přenesená",J818,0)</f>
        <v>0</v>
      </c>
      <c r="BH818" s="200">
        <f>IF(N818="sníž. přenesená",J818,0)</f>
        <v>0</v>
      </c>
      <c r="BI818" s="200">
        <f>IF(N818="nulová",J818,0)</f>
        <v>0</v>
      </c>
      <c r="BJ818" s="19" t="s">
        <v>26</v>
      </c>
      <c r="BK818" s="200">
        <f>ROUND(I818*H818,2)</f>
        <v>0</v>
      </c>
      <c r="BL818" s="19" t="s">
        <v>150</v>
      </c>
      <c r="BM818" s="199" t="s">
        <v>989</v>
      </c>
    </row>
    <row r="819" spans="1:65" s="2" customFormat="1" ht="10.199999999999999">
      <c r="A819" s="36"/>
      <c r="B819" s="37"/>
      <c r="C819" s="38"/>
      <c r="D819" s="201" t="s">
        <v>152</v>
      </c>
      <c r="E819" s="38"/>
      <c r="F819" s="202" t="s">
        <v>990</v>
      </c>
      <c r="G819" s="38"/>
      <c r="H819" s="38"/>
      <c r="I819" s="110"/>
      <c r="J819" s="38"/>
      <c r="K819" s="38"/>
      <c r="L819" s="41"/>
      <c r="M819" s="203"/>
      <c r="N819" s="204"/>
      <c r="O819" s="66"/>
      <c r="P819" s="66"/>
      <c r="Q819" s="66"/>
      <c r="R819" s="66"/>
      <c r="S819" s="66"/>
      <c r="T819" s="67"/>
      <c r="U819" s="36"/>
      <c r="V819" s="36"/>
      <c r="W819" s="36"/>
      <c r="X819" s="36"/>
      <c r="Y819" s="36"/>
      <c r="Z819" s="36"/>
      <c r="AA819" s="36"/>
      <c r="AB819" s="36"/>
      <c r="AC819" s="36"/>
      <c r="AD819" s="36"/>
      <c r="AE819" s="36"/>
      <c r="AT819" s="19" t="s">
        <v>152</v>
      </c>
      <c r="AU819" s="19" t="s">
        <v>80</v>
      </c>
    </row>
    <row r="820" spans="1:65" s="2" customFormat="1" ht="153.6">
      <c r="A820" s="36"/>
      <c r="B820" s="37"/>
      <c r="C820" s="38"/>
      <c r="D820" s="201" t="s">
        <v>154</v>
      </c>
      <c r="E820" s="38"/>
      <c r="F820" s="205" t="s">
        <v>991</v>
      </c>
      <c r="G820" s="38"/>
      <c r="H820" s="38"/>
      <c r="I820" s="110"/>
      <c r="J820" s="38"/>
      <c r="K820" s="38"/>
      <c r="L820" s="41"/>
      <c r="M820" s="203"/>
      <c r="N820" s="204"/>
      <c r="O820" s="66"/>
      <c r="P820" s="66"/>
      <c r="Q820" s="66"/>
      <c r="R820" s="66"/>
      <c r="S820" s="66"/>
      <c r="T820" s="67"/>
      <c r="U820" s="36"/>
      <c r="V820" s="36"/>
      <c r="W820" s="36"/>
      <c r="X820" s="36"/>
      <c r="Y820" s="36"/>
      <c r="Z820" s="36"/>
      <c r="AA820" s="36"/>
      <c r="AB820" s="36"/>
      <c r="AC820" s="36"/>
      <c r="AD820" s="36"/>
      <c r="AE820" s="36"/>
      <c r="AT820" s="19" t="s">
        <v>154</v>
      </c>
      <c r="AU820" s="19" t="s">
        <v>80</v>
      </c>
    </row>
    <row r="821" spans="1:65" s="14" customFormat="1" ht="10.199999999999999">
      <c r="B821" s="217"/>
      <c r="C821" s="218"/>
      <c r="D821" s="201" t="s">
        <v>156</v>
      </c>
      <c r="E821" s="219" t="s">
        <v>19</v>
      </c>
      <c r="F821" s="220" t="s">
        <v>992</v>
      </c>
      <c r="G821" s="218"/>
      <c r="H821" s="219" t="s">
        <v>19</v>
      </c>
      <c r="I821" s="221"/>
      <c r="J821" s="218"/>
      <c r="K821" s="218"/>
      <c r="L821" s="222"/>
      <c r="M821" s="223"/>
      <c r="N821" s="224"/>
      <c r="O821" s="224"/>
      <c r="P821" s="224"/>
      <c r="Q821" s="224"/>
      <c r="R821" s="224"/>
      <c r="S821" s="224"/>
      <c r="T821" s="225"/>
      <c r="AT821" s="226" t="s">
        <v>156</v>
      </c>
      <c r="AU821" s="226" t="s">
        <v>80</v>
      </c>
      <c r="AV821" s="14" t="s">
        <v>26</v>
      </c>
      <c r="AW821" s="14" t="s">
        <v>32</v>
      </c>
      <c r="AX821" s="14" t="s">
        <v>71</v>
      </c>
      <c r="AY821" s="226" t="s">
        <v>144</v>
      </c>
    </row>
    <row r="822" spans="1:65" s="13" customFormat="1" ht="10.199999999999999">
      <c r="B822" s="206"/>
      <c r="C822" s="207"/>
      <c r="D822" s="201" t="s">
        <v>156</v>
      </c>
      <c r="E822" s="208" t="s">
        <v>19</v>
      </c>
      <c r="F822" s="209" t="s">
        <v>993</v>
      </c>
      <c r="G822" s="207"/>
      <c r="H822" s="210">
        <v>7.7</v>
      </c>
      <c r="I822" s="211"/>
      <c r="J822" s="207"/>
      <c r="K822" s="207"/>
      <c r="L822" s="212"/>
      <c r="M822" s="213"/>
      <c r="N822" s="214"/>
      <c r="O822" s="214"/>
      <c r="P822" s="214"/>
      <c r="Q822" s="214"/>
      <c r="R822" s="214"/>
      <c r="S822" s="214"/>
      <c r="T822" s="215"/>
      <c r="AT822" s="216" t="s">
        <v>156</v>
      </c>
      <c r="AU822" s="216" t="s">
        <v>80</v>
      </c>
      <c r="AV822" s="13" t="s">
        <v>80</v>
      </c>
      <c r="AW822" s="13" t="s">
        <v>32</v>
      </c>
      <c r="AX822" s="13" t="s">
        <v>71</v>
      </c>
      <c r="AY822" s="216" t="s">
        <v>144</v>
      </c>
    </row>
    <row r="823" spans="1:65" s="14" customFormat="1" ht="10.199999999999999">
      <c r="B823" s="217"/>
      <c r="C823" s="218"/>
      <c r="D823" s="201" t="s">
        <v>156</v>
      </c>
      <c r="E823" s="219" t="s">
        <v>19</v>
      </c>
      <c r="F823" s="220" t="s">
        <v>994</v>
      </c>
      <c r="G823" s="218"/>
      <c r="H823" s="219" t="s">
        <v>19</v>
      </c>
      <c r="I823" s="221"/>
      <c r="J823" s="218"/>
      <c r="K823" s="218"/>
      <c r="L823" s="222"/>
      <c r="M823" s="223"/>
      <c r="N823" s="224"/>
      <c r="O823" s="224"/>
      <c r="P823" s="224"/>
      <c r="Q823" s="224"/>
      <c r="R823" s="224"/>
      <c r="S823" s="224"/>
      <c r="T823" s="225"/>
      <c r="AT823" s="226" t="s">
        <v>156</v>
      </c>
      <c r="AU823" s="226" t="s">
        <v>80</v>
      </c>
      <c r="AV823" s="14" t="s">
        <v>26</v>
      </c>
      <c r="AW823" s="14" t="s">
        <v>32</v>
      </c>
      <c r="AX823" s="14" t="s">
        <v>71</v>
      </c>
      <c r="AY823" s="226" t="s">
        <v>144</v>
      </c>
    </row>
    <row r="824" spans="1:65" s="13" customFormat="1" ht="10.199999999999999">
      <c r="B824" s="206"/>
      <c r="C824" s="207"/>
      <c r="D824" s="201" t="s">
        <v>156</v>
      </c>
      <c r="E824" s="208" t="s">
        <v>19</v>
      </c>
      <c r="F824" s="209" t="s">
        <v>995</v>
      </c>
      <c r="G824" s="207"/>
      <c r="H824" s="210">
        <v>6.57</v>
      </c>
      <c r="I824" s="211"/>
      <c r="J824" s="207"/>
      <c r="K824" s="207"/>
      <c r="L824" s="212"/>
      <c r="M824" s="213"/>
      <c r="N824" s="214"/>
      <c r="O824" s="214"/>
      <c r="P824" s="214"/>
      <c r="Q824" s="214"/>
      <c r="R824" s="214"/>
      <c r="S824" s="214"/>
      <c r="T824" s="215"/>
      <c r="AT824" s="216" t="s">
        <v>156</v>
      </c>
      <c r="AU824" s="216" t="s">
        <v>80</v>
      </c>
      <c r="AV824" s="13" t="s">
        <v>80</v>
      </c>
      <c r="AW824" s="13" t="s">
        <v>32</v>
      </c>
      <c r="AX824" s="13" t="s">
        <v>71</v>
      </c>
      <c r="AY824" s="216" t="s">
        <v>144</v>
      </c>
    </row>
    <row r="825" spans="1:65" s="14" customFormat="1" ht="10.199999999999999">
      <c r="B825" s="217"/>
      <c r="C825" s="218"/>
      <c r="D825" s="201" t="s">
        <v>156</v>
      </c>
      <c r="E825" s="219" t="s">
        <v>19</v>
      </c>
      <c r="F825" s="220" t="s">
        <v>996</v>
      </c>
      <c r="G825" s="218"/>
      <c r="H825" s="219" t="s">
        <v>19</v>
      </c>
      <c r="I825" s="221"/>
      <c r="J825" s="218"/>
      <c r="K825" s="218"/>
      <c r="L825" s="222"/>
      <c r="M825" s="223"/>
      <c r="N825" s="224"/>
      <c r="O825" s="224"/>
      <c r="P825" s="224"/>
      <c r="Q825" s="224"/>
      <c r="R825" s="224"/>
      <c r="S825" s="224"/>
      <c r="T825" s="225"/>
      <c r="AT825" s="226" t="s">
        <v>156</v>
      </c>
      <c r="AU825" s="226" t="s">
        <v>80</v>
      </c>
      <c r="AV825" s="14" t="s">
        <v>26</v>
      </c>
      <c r="AW825" s="14" t="s">
        <v>32</v>
      </c>
      <c r="AX825" s="14" t="s">
        <v>71</v>
      </c>
      <c r="AY825" s="226" t="s">
        <v>144</v>
      </c>
    </row>
    <row r="826" spans="1:65" s="13" customFormat="1" ht="10.199999999999999">
      <c r="B826" s="206"/>
      <c r="C826" s="207"/>
      <c r="D826" s="201" t="s">
        <v>156</v>
      </c>
      <c r="E826" s="208" t="s">
        <v>19</v>
      </c>
      <c r="F826" s="209" t="s">
        <v>997</v>
      </c>
      <c r="G826" s="207"/>
      <c r="H826" s="210">
        <v>0.13</v>
      </c>
      <c r="I826" s="211"/>
      <c r="J826" s="207"/>
      <c r="K826" s="207"/>
      <c r="L826" s="212"/>
      <c r="M826" s="213"/>
      <c r="N826" s="214"/>
      <c r="O826" s="214"/>
      <c r="P826" s="214"/>
      <c r="Q826" s="214"/>
      <c r="R826" s="214"/>
      <c r="S826" s="214"/>
      <c r="T826" s="215"/>
      <c r="AT826" s="216" t="s">
        <v>156</v>
      </c>
      <c r="AU826" s="216" t="s">
        <v>80</v>
      </c>
      <c r="AV826" s="13" t="s">
        <v>80</v>
      </c>
      <c r="AW826" s="13" t="s">
        <v>32</v>
      </c>
      <c r="AX826" s="13" t="s">
        <v>71</v>
      </c>
      <c r="AY826" s="216" t="s">
        <v>144</v>
      </c>
    </row>
    <row r="827" spans="1:65" s="14" customFormat="1" ht="10.199999999999999">
      <c r="B827" s="217"/>
      <c r="C827" s="218"/>
      <c r="D827" s="201" t="s">
        <v>156</v>
      </c>
      <c r="E827" s="219" t="s">
        <v>19</v>
      </c>
      <c r="F827" s="220" t="s">
        <v>998</v>
      </c>
      <c r="G827" s="218"/>
      <c r="H827" s="219" t="s">
        <v>19</v>
      </c>
      <c r="I827" s="221"/>
      <c r="J827" s="218"/>
      <c r="K827" s="218"/>
      <c r="L827" s="222"/>
      <c r="M827" s="223"/>
      <c r="N827" s="224"/>
      <c r="O827" s="224"/>
      <c r="P827" s="224"/>
      <c r="Q827" s="224"/>
      <c r="R827" s="224"/>
      <c r="S827" s="224"/>
      <c r="T827" s="225"/>
      <c r="AT827" s="226" t="s">
        <v>156</v>
      </c>
      <c r="AU827" s="226" t="s">
        <v>80</v>
      </c>
      <c r="AV827" s="14" t="s">
        <v>26</v>
      </c>
      <c r="AW827" s="14" t="s">
        <v>32</v>
      </c>
      <c r="AX827" s="14" t="s">
        <v>71</v>
      </c>
      <c r="AY827" s="226" t="s">
        <v>144</v>
      </c>
    </row>
    <row r="828" spans="1:65" s="13" customFormat="1" ht="10.199999999999999">
      <c r="B828" s="206"/>
      <c r="C828" s="207"/>
      <c r="D828" s="201" t="s">
        <v>156</v>
      </c>
      <c r="E828" s="208" t="s">
        <v>19</v>
      </c>
      <c r="F828" s="209" t="s">
        <v>999</v>
      </c>
      <c r="G828" s="207"/>
      <c r="H828" s="210">
        <v>1.25</v>
      </c>
      <c r="I828" s="211"/>
      <c r="J828" s="207"/>
      <c r="K828" s="207"/>
      <c r="L828" s="212"/>
      <c r="M828" s="213"/>
      <c r="N828" s="214"/>
      <c r="O828" s="214"/>
      <c r="P828" s="214"/>
      <c r="Q828" s="214"/>
      <c r="R828" s="214"/>
      <c r="S828" s="214"/>
      <c r="T828" s="215"/>
      <c r="AT828" s="216" t="s">
        <v>156</v>
      </c>
      <c r="AU828" s="216" t="s">
        <v>80</v>
      </c>
      <c r="AV828" s="13" t="s">
        <v>80</v>
      </c>
      <c r="AW828" s="13" t="s">
        <v>32</v>
      </c>
      <c r="AX828" s="13" t="s">
        <v>71</v>
      </c>
      <c r="AY828" s="216" t="s">
        <v>144</v>
      </c>
    </row>
    <row r="829" spans="1:65" s="15" customFormat="1" ht="10.199999999999999">
      <c r="B829" s="227"/>
      <c r="C829" s="228"/>
      <c r="D829" s="201" t="s">
        <v>156</v>
      </c>
      <c r="E829" s="229" t="s">
        <v>19</v>
      </c>
      <c r="F829" s="230" t="s">
        <v>191</v>
      </c>
      <c r="G829" s="228"/>
      <c r="H829" s="231">
        <v>15.65</v>
      </c>
      <c r="I829" s="232"/>
      <c r="J829" s="228"/>
      <c r="K829" s="228"/>
      <c r="L829" s="233"/>
      <c r="M829" s="234"/>
      <c r="N829" s="235"/>
      <c r="O829" s="235"/>
      <c r="P829" s="235"/>
      <c r="Q829" s="235"/>
      <c r="R829" s="235"/>
      <c r="S829" s="235"/>
      <c r="T829" s="236"/>
      <c r="AT829" s="237" t="s">
        <v>156</v>
      </c>
      <c r="AU829" s="237" t="s">
        <v>80</v>
      </c>
      <c r="AV829" s="15" t="s">
        <v>150</v>
      </c>
      <c r="AW829" s="15" t="s">
        <v>32</v>
      </c>
      <c r="AX829" s="15" t="s">
        <v>26</v>
      </c>
      <c r="AY829" s="237" t="s">
        <v>144</v>
      </c>
    </row>
    <row r="830" spans="1:65" s="2" customFormat="1" ht="16.5" customHeight="1">
      <c r="A830" s="36"/>
      <c r="B830" s="37"/>
      <c r="C830" s="189" t="s">
        <v>1000</v>
      </c>
      <c r="D830" s="189" t="s">
        <v>146</v>
      </c>
      <c r="E830" s="190" t="s">
        <v>1001</v>
      </c>
      <c r="F830" s="191" t="s">
        <v>1002</v>
      </c>
      <c r="G830" s="192" t="s">
        <v>173</v>
      </c>
      <c r="H830" s="193">
        <v>3.3</v>
      </c>
      <c r="I830" s="194"/>
      <c r="J830" s="193">
        <f>ROUND(I830*H830,2)</f>
        <v>0</v>
      </c>
      <c r="K830" s="191" t="s">
        <v>160</v>
      </c>
      <c r="L830" s="41"/>
      <c r="M830" s="195" t="s">
        <v>19</v>
      </c>
      <c r="N830" s="196" t="s">
        <v>42</v>
      </c>
      <c r="O830" s="66"/>
      <c r="P830" s="197">
        <f>O830*H830</f>
        <v>0</v>
      </c>
      <c r="Q830" s="197">
        <v>2.45329</v>
      </c>
      <c r="R830" s="197">
        <f>Q830*H830</f>
        <v>8.0958569999999987</v>
      </c>
      <c r="S830" s="197">
        <v>0</v>
      </c>
      <c r="T830" s="198">
        <f>S830*H830</f>
        <v>0</v>
      </c>
      <c r="U830" s="36"/>
      <c r="V830" s="36"/>
      <c r="W830" s="36"/>
      <c r="X830" s="36"/>
      <c r="Y830" s="36"/>
      <c r="Z830" s="36"/>
      <c r="AA830" s="36"/>
      <c r="AB830" s="36"/>
      <c r="AC830" s="36"/>
      <c r="AD830" s="36"/>
      <c r="AE830" s="36"/>
      <c r="AR830" s="199" t="s">
        <v>150</v>
      </c>
      <c r="AT830" s="199" t="s">
        <v>146</v>
      </c>
      <c r="AU830" s="199" t="s">
        <v>80</v>
      </c>
      <c r="AY830" s="19" t="s">
        <v>144</v>
      </c>
      <c r="BE830" s="200">
        <f>IF(N830="základní",J830,0)</f>
        <v>0</v>
      </c>
      <c r="BF830" s="200">
        <f>IF(N830="snížená",J830,0)</f>
        <v>0</v>
      </c>
      <c r="BG830" s="200">
        <f>IF(N830="zákl. přenesená",J830,0)</f>
        <v>0</v>
      </c>
      <c r="BH830" s="200">
        <f>IF(N830="sníž. přenesená",J830,0)</f>
        <v>0</v>
      </c>
      <c r="BI830" s="200">
        <f>IF(N830="nulová",J830,0)</f>
        <v>0</v>
      </c>
      <c r="BJ830" s="19" t="s">
        <v>26</v>
      </c>
      <c r="BK830" s="200">
        <f>ROUND(I830*H830,2)</f>
        <v>0</v>
      </c>
      <c r="BL830" s="19" t="s">
        <v>150</v>
      </c>
      <c r="BM830" s="199" t="s">
        <v>1003</v>
      </c>
    </row>
    <row r="831" spans="1:65" s="2" customFormat="1" ht="10.199999999999999">
      <c r="A831" s="36"/>
      <c r="B831" s="37"/>
      <c r="C831" s="38"/>
      <c r="D831" s="201" t="s">
        <v>152</v>
      </c>
      <c r="E831" s="38"/>
      <c r="F831" s="202" t="s">
        <v>1004</v>
      </c>
      <c r="G831" s="38"/>
      <c r="H831" s="38"/>
      <c r="I831" s="110"/>
      <c r="J831" s="38"/>
      <c r="K831" s="38"/>
      <c r="L831" s="41"/>
      <c r="M831" s="203"/>
      <c r="N831" s="204"/>
      <c r="O831" s="66"/>
      <c r="P831" s="66"/>
      <c r="Q831" s="66"/>
      <c r="R831" s="66"/>
      <c r="S831" s="66"/>
      <c r="T831" s="67"/>
      <c r="U831" s="36"/>
      <c r="V831" s="36"/>
      <c r="W831" s="36"/>
      <c r="X831" s="36"/>
      <c r="Y831" s="36"/>
      <c r="Z831" s="36"/>
      <c r="AA831" s="36"/>
      <c r="AB831" s="36"/>
      <c r="AC831" s="36"/>
      <c r="AD831" s="36"/>
      <c r="AE831" s="36"/>
      <c r="AT831" s="19" t="s">
        <v>152</v>
      </c>
      <c r="AU831" s="19" t="s">
        <v>80</v>
      </c>
    </row>
    <row r="832" spans="1:65" s="2" customFormat="1" ht="153.6">
      <c r="A832" s="36"/>
      <c r="B832" s="37"/>
      <c r="C832" s="38"/>
      <c r="D832" s="201" t="s">
        <v>154</v>
      </c>
      <c r="E832" s="38"/>
      <c r="F832" s="205" t="s">
        <v>991</v>
      </c>
      <c r="G832" s="38"/>
      <c r="H832" s="38"/>
      <c r="I832" s="110"/>
      <c r="J832" s="38"/>
      <c r="K832" s="38"/>
      <c r="L832" s="41"/>
      <c r="M832" s="203"/>
      <c r="N832" s="204"/>
      <c r="O832" s="66"/>
      <c r="P832" s="66"/>
      <c r="Q832" s="66"/>
      <c r="R832" s="66"/>
      <c r="S832" s="66"/>
      <c r="T832" s="67"/>
      <c r="U832" s="36"/>
      <c r="V832" s="36"/>
      <c r="W832" s="36"/>
      <c r="X832" s="36"/>
      <c r="Y832" s="36"/>
      <c r="Z832" s="36"/>
      <c r="AA832" s="36"/>
      <c r="AB832" s="36"/>
      <c r="AC832" s="36"/>
      <c r="AD832" s="36"/>
      <c r="AE832" s="36"/>
      <c r="AT832" s="19" t="s">
        <v>154</v>
      </c>
      <c r="AU832" s="19" t="s">
        <v>80</v>
      </c>
    </row>
    <row r="833" spans="1:65" s="14" customFormat="1" ht="10.199999999999999">
      <c r="B833" s="217"/>
      <c r="C833" s="218"/>
      <c r="D833" s="201" t="s">
        <v>156</v>
      </c>
      <c r="E833" s="219" t="s">
        <v>19</v>
      </c>
      <c r="F833" s="220" t="s">
        <v>1005</v>
      </c>
      <c r="G833" s="218"/>
      <c r="H833" s="219" t="s">
        <v>19</v>
      </c>
      <c r="I833" s="221"/>
      <c r="J833" s="218"/>
      <c r="K833" s="218"/>
      <c r="L833" s="222"/>
      <c r="M833" s="223"/>
      <c r="N833" s="224"/>
      <c r="O833" s="224"/>
      <c r="P833" s="224"/>
      <c r="Q833" s="224"/>
      <c r="R833" s="224"/>
      <c r="S833" s="224"/>
      <c r="T833" s="225"/>
      <c r="AT833" s="226" t="s">
        <v>156</v>
      </c>
      <c r="AU833" s="226" t="s">
        <v>80</v>
      </c>
      <c r="AV833" s="14" t="s">
        <v>26</v>
      </c>
      <c r="AW833" s="14" t="s">
        <v>32</v>
      </c>
      <c r="AX833" s="14" t="s">
        <v>71</v>
      </c>
      <c r="AY833" s="226" t="s">
        <v>144</v>
      </c>
    </row>
    <row r="834" spans="1:65" s="13" customFormat="1" ht="10.199999999999999">
      <c r="B834" s="206"/>
      <c r="C834" s="207"/>
      <c r="D834" s="201" t="s">
        <v>156</v>
      </c>
      <c r="E834" s="208" t="s">
        <v>19</v>
      </c>
      <c r="F834" s="209" t="s">
        <v>1006</v>
      </c>
      <c r="G834" s="207"/>
      <c r="H834" s="210">
        <v>1.62</v>
      </c>
      <c r="I834" s="211"/>
      <c r="J834" s="207"/>
      <c r="K834" s="207"/>
      <c r="L834" s="212"/>
      <c r="M834" s="213"/>
      <c r="N834" s="214"/>
      <c r="O834" s="214"/>
      <c r="P834" s="214"/>
      <c r="Q834" s="214"/>
      <c r="R834" s="214"/>
      <c r="S834" s="214"/>
      <c r="T834" s="215"/>
      <c r="AT834" s="216" t="s">
        <v>156</v>
      </c>
      <c r="AU834" s="216" t="s">
        <v>80</v>
      </c>
      <c r="AV834" s="13" t="s">
        <v>80</v>
      </c>
      <c r="AW834" s="13" t="s">
        <v>32</v>
      </c>
      <c r="AX834" s="13" t="s">
        <v>71</v>
      </c>
      <c r="AY834" s="216" t="s">
        <v>144</v>
      </c>
    </row>
    <row r="835" spans="1:65" s="14" customFormat="1" ht="10.199999999999999">
      <c r="B835" s="217"/>
      <c r="C835" s="218"/>
      <c r="D835" s="201" t="s">
        <v>156</v>
      </c>
      <c r="E835" s="219" t="s">
        <v>19</v>
      </c>
      <c r="F835" s="220" t="s">
        <v>1007</v>
      </c>
      <c r="G835" s="218"/>
      <c r="H835" s="219" t="s">
        <v>19</v>
      </c>
      <c r="I835" s="221"/>
      <c r="J835" s="218"/>
      <c r="K835" s="218"/>
      <c r="L835" s="222"/>
      <c r="M835" s="223"/>
      <c r="N835" s="224"/>
      <c r="O835" s="224"/>
      <c r="P835" s="224"/>
      <c r="Q835" s="224"/>
      <c r="R835" s="224"/>
      <c r="S835" s="224"/>
      <c r="T835" s="225"/>
      <c r="AT835" s="226" t="s">
        <v>156</v>
      </c>
      <c r="AU835" s="226" t="s">
        <v>80</v>
      </c>
      <c r="AV835" s="14" t="s">
        <v>26</v>
      </c>
      <c r="AW835" s="14" t="s">
        <v>32</v>
      </c>
      <c r="AX835" s="14" t="s">
        <v>71</v>
      </c>
      <c r="AY835" s="226" t="s">
        <v>144</v>
      </c>
    </row>
    <row r="836" spans="1:65" s="13" customFormat="1" ht="10.199999999999999">
      <c r="B836" s="206"/>
      <c r="C836" s="207"/>
      <c r="D836" s="201" t="s">
        <v>156</v>
      </c>
      <c r="E836" s="208" t="s">
        <v>19</v>
      </c>
      <c r="F836" s="209" t="s">
        <v>1008</v>
      </c>
      <c r="G836" s="207"/>
      <c r="H836" s="210">
        <v>1.68</v>
      </c>
      <c r="I836" s="211"/>
      <c r="J836" s="207"/>
      <c r="K836" s="207"/>
      <c r="L836" s="212"/>
      <c r="M836" s="213"/>
      <c r="N836" s="214"/>
      <c r="O836" s="214"/>
      <c r="P836" s="214"/>
      <c r="Q836" s="214"/>
      <c r="R836" s="214"/>
      <c r="S836" s="214"/>
      <c r="T836" s="215"/>
      <c r="AT836" s="216" t="s">
        <v>156</v>
      </c>
      <c r="AU836" s="216" t="s">
        <v>80</v>
      </c>
      <c r="AV836" s="13" t="s">
        <v>80</v>
      </c>
      <c r="AW836" s="13" t="s">
        <v>32</v>
      </c>
      <c r="AX836" s="13" t="s">
        <v>71</v>
      </c>
      <c r="AY836" s="216" t="s">
        <v>144</v>
      </c>
    </row>
    <row r="837" spans="1:65" s="15" customFormat="1" ht="10.199999999999999">
      <c r="B837" s="227"/>
      <c r="C837" s="228"/>
      <c r="D837" s="201" t="s">
        <v>156</v>
      </c>
      <c r="E837" s="229" t="s">
        <v>19</v>
      </c>
      <c r="F837" s="230" t="s">
        <v>191</v>
      </c>
      <c r="G837" s="228"/>
      <c r="H837" s="231">
        <v>3.3</v>
      </c>
      <c r="I837" s="232"/>
      <c r="J837" s="228"/>
      <c r="K837" s="228"/>
      <c r="L837" s="233"/>
      <c r="M837" s="234"/>
      <c r="N837" s="235"/>
      <c r="O837" s="235"/>
      <c r="P837" s="235"/>
      <c r="Q837" s="235"/>
      <c r="R837" s="235"/>
      <c r="S837" s="235"/>
      <c r="T837" s="236"/>
      <c r="AT837" s="237" t="s">
        <v>156</v>
      </c>
      <c r="AU837" s="237" t="s">
        <v>80</v>
      </c>
      <c r="AV837" s="15" t="s">
        <v>150</v>
      </c>
      <c r="AW837" s="15" t="s">
        <v>32</v>
      </c>
      <c r="AX837" s="15" t="s">
        <v>26</v>
      </c>
      <c r="AY837" s="237" t="s">
        <v>144</v>
      </c>
    </row>
    <row r="838" spans="1:65" s="2" customFormat="1" ht="16.5" customHeight="1">
      <c r="A838" s="36"/>
      <c r="B838" s="37"/>
      <c r="C838" s="189" t="s">
        <v>1009</v>
      </c>
      <c r="D838" s="189" t="s">
        <v>146</v>
      </c>
      <c r="E838" s="190" t="s">
        <v>1010</v>
      </c>
      <c r="F838" s="191" t="s">
        <v>1011</v>
      </c>
      <c r="G838" s="192" t="s">
        <v>173</v>
      </c>
      <c r="H838" s="193">
        <v>17.03</v>
      </c>
      <c r="I838" s="194"/>
      <c r="J838" s="193">
        <f>ROUND(I838*H838,2)</f>
        <v>0</v>
      </c>
      <c r="K838" s="191" t="s">
        <v>160</v>
      </c>
      <c r="L838" s="41"/>
      <c r="M838" s="195" t="s">
        <v>19</v>
      </c>
      <c r="N838" s="196" t="s">
        <v>42</v>
      </c>
      <c r="O838" s="66"/>
      <c r="P838" s="197">
        <f>O838*H838</f>
        <v>0</v>
      </c>
      <c r="Q838" s="197">
        <v>0</v>
      </c>
      <c r="R838" s="197">
        <f>Q838*H838</f>
        <v>0</v>
      </c>
      <c r="S838" s="197">
        <v>0</v>
      </c>
      <c r="T838" s="198">
        <f>S838*H838</f>
        <v>0</v>
      </c>
      <c r="U838" s="36"/>
      <c r="V838" s="36"/>
      <c r="W838" s="36"/>
      <c r="X838" s="36"/>
      <c r="Y838" s="36"/>
      <c r="Z838" s="36"/>
      <c r="AA838" s="36"/>
      <c r="AB838" s="36"/>
      <c r="AC838" s="36"/>
      <c r="AD838" s="36"/>
      <c r="AE838" s="36"/>
      <c r="AR838" s="199" t="s">
        <v>150</v>
      </c>
      <c r="AT838" s="199" t="s">
        <v>146</v>
      </c>
      <c r="AU838" s="199" t="s">
        <v>80</v>
      </c>
      <c r="AY838" s="19" t="s">
        <v>144</v>
      </c>
      <c r="BE838" s="200">
        <f>IF(N838="základní",J838,0)</f>
        <v>0</v>
      </c>
      <c r="BF838" s="200">
        <f>IF(N838="snížená",J838,0)</f>
        <v>0</v>
      </c>
      <c r="BG838" s="200">
        <f>IF(N838="zákl. přenesená",J838,0)</f>
        <v>0</v>
      </c>
      <c r="BH838" s="200">
        <f>IF(N838="sníž. přenesená",J838,0)</f>
        <v>0</v>
      </c>
      <c r="BI838" s="200">
        <f>IF(N838="nulová",J838,0)</f>
        <v>0</v>
      </c>
      <c r="BJ838" s="19" t="s">
        <v>26</v>
      </c>
      <c r="BK838" s="200">
        <f>ROUND(I838*H838,2)</f>
        <v>0</v>
      </c>
      <c r="BL838" s="19" t="s">
        <v>150</v>
      </c>
      <c r="BM838" s="199" t="s">
        <v>1012</v>
      </c>
    </row>
    <row r="839" spans="1:65" s="2" customFormat="1" ht="19.2">
      <c r="A839" s="36"/>
      <c r="B839" s="37"/>
      <c r="C839" s="38"/>
      <c r="D839" s="201" t="s">
        <v>152</v>
      </c>
      <c r="E839" s="38"/>
      <c r="F839" s="202" t="s">
        <v>1013</v>
      </c>
      <c r="G839" s="38"/>
      <c r="H839" s="38"/>
      <c r="I839" s="110"/>
      <c r="J839" s="38"/>
      <c r="K839" s="38"/>
      <c r="L839" s="41"/>
      <c r="M839" s="203"/>
      <c r="N839" s="204"/>
      <c r="O839" s="66"/>
      <c r="P839" s="66"/>
      <c r="Q839" s="66"/>
      <c r="R839" s="66"/>
      <c r="S839" s="66"/>
      <c r="T839" s="67"/>
      <c r="U839" s="36"/>
      <c r="V839" s="36"/>
      <c r="W839" s="36"/>
      <c r="X839" s="36"/>
      <c r="Y839" s="36"/>
      <c r="Z839" s="36"/>
      <c r="AA839" s="36"/>
      <c r="AB839" s="36"/>
      <c r="AC839" s="36"/>
      <c r="AD839" s="36"/>
      <c r="AE839" s="36"/>
      <c r="AT839" s="19" t="s">
        <v>152</v>
      </c>
      <c r="AU839" s="19" t="s">
        <v>80</v>
      </c>
    </row>
    <row r="840" spans="1:65" s="2" customFormat="1" ht="57.6">
      <c r="A840" s="36"/>
      <c r="B840" s="37"/>
      <c r="C840" s="38"/>
      <c r="D840" s="201" t="s">
        <v>154</v>
      </c>
      <c r="E840" s="38"/>
      <c r="F840" s="205" t="s">
        <v>1014</v>
      </c>
      <c r="G840" s="38"/>
      <c r="H840" s="38"/>
      <c r="I840" s="110"/>
      <c r="J840" s="38"/>
      <c r="K840" s="38"/>
      <c r="L840" s="41"/>
      <c r="M840" s="203"/>
      <c r="N840" s="204"/>
      <c r="O840" s="66"/>
      <c r="P840" s="66"/>
      <c r="Q840" s="66"/>
      <c r="R840" s="66"/>
      <c r="S840" s="66"/>
      <c r="T840" s="67"/>
      <c r="U840" s="36"/>
      <c r="V840" s="36"/>
      <c r="W840" s="36"/>
      <c r="X840" s="36"/>
      <c r="Y840" s="36"/>
      <c r="Z840" s="36"/>
      <c r="AA840" s="36"/>
      <c r="AB840" s="36"/>
      <c r="AC840" s="36"/>
      <c r="AD840" s="36"/>
      <c r="AE840" s="36"/>
      <c r="AT840" s="19" t="s">
        <v>154</v>
      </c>
      <c r="AU840" s="19" t="s">
        <v>80</v>
      </c>
    </row>
    <row r="841" spans="1:65" s="14" customFormat="1" ht="10.199999999999999">
      <c r="B841" s="217"/>
      <c r="C841" s="218"/>
      <c r="D841" s="201" t="s">
        <v>156</v>
      </c>
      <c r="E841" s="219" t="s">
        <v>19</v>
      </c>
      <c r="F841" s="220" t="s">
        <v>992</v>
      </c>
      <c r="G841" s="218"/>
      <c r="H841" s="219" t="s">
        <v>19</v>
      </c>
      <c r="I841" s="221"/>
      <c r="J841" s="218"/>
      <c r="K841" s="218"/>
      <c r="L841" s="222"/>
      <c r="M841" s="223"/>
      <c r="N841" s="224"/>
      <c r="O841" s="224"/>
      <c r="P841" s="224"/>
      <c r="Q841" s="224"/>
      <c r="R841" s="224"/>
      <c r="S841" s="224"/>
      <c r="T841" s="225"/>
      <c r="AT841" s="226" t="s">
        <v>156</v>
      </c>
      <c r="AU841" s="226" t="s">
        <v>80</v>
      </c>
      <c r="AV841" s="14" t="s">
        <v>26</v>
      </c>
      <c r="AW841" s="14" t="s">
        <v>32</v>
      </c>
      <c r="AX841" s="14" t="s">
        <v>71</v>
      </c>
      <c r="AY841" s="226" t="s">
        <v>144</v>
      </c>
    </row>
    <row r="842" spans="1:65" s="13" customFormat="1" ht="10.199999999999999">
      <c r="B842" s="206"/>
      <c r="C842" s="207"/>
      <c r="D842" s="201" t="s">
        <v>156</v>
      </c>
      <c r="E842" s="208" t="s">
        <v>19</v>
      </c>
      <c r="F842" s="209" t="s">
        <v>993</v>
      </c>
      <c r="G842" s="207"/>
      <c r="H842" s="210">
        <v>7.7</v>
      </c>
      <c r="I842" s="211"/>
      <c r="J842" s="207"/>
      <c r="K842" s="207"/>
      <c r="L842" s="212"/>
      <c r="M842" s="213"/>
      <c r="N842" s="214"/>
      <c r="O842" s="214"/>
      <c r="P842" s="214"/>
      <c r="Q842" s="214"/>
      <c r="R842" s="214"/>
      <c r="S842" s="214"/>
      <c r="T842" s="215"/>
      <c r="AT842" s="216" t="s">
        <v>156</v>
      </c>
      <c r="AU842" s="216" t="s">
        <v>80</v>
      </c>
      <c r="AV842" s="13" t="s">
        <v>80</v>
      </c>
      <c r="AW842" s="13" t="s">
        <v>32</v>
      </c>
      <c r="AX842" s="13" t="s">
        <v>71</v>
      </c>
      <c r="AY842" s="216" t="s">
        <v>144</v>
      </c>
    </row>
    <row r="843" spans="1:65" s="14" customFormat="1" ht="10.199999999999999">
      <c r="B843" s="217"/>
      <c r="C843" s="218"/>
      <c r="D843" s="201" t="s">
        <v>156</v>
      </c>
      <c r="E843" s="219" t="s">
        <v>19</v>
      </c>
      <c r="F843" s="220" t="s">
        <v>994</v>
      </c>
      <c r="G843" s="218"/>
      <c r="H843" s="219" t="s">
        <v>19</v>
      </c>
      <c r="I843" s="221"/>
      <c r="J843" s="218"/>
      <c r="K843" s="218"/>
      <c r="L843" s="222"/>
      <c r="M843" s="223"/>
      <c r="N843" s="224"/>
      <c r="O843" s="224"/>
      <c r="P843" s="224"/>
      <c r="Q843" s="224"/>
      <c r="R843" s="224"/>
      <c r="S843" s="224"/>
      <c r="T843" s="225"/>
      <c r="AT843" s="226" t="s">
        <v>156</v>
      </c>
      <c r="AU843" s="226" t="s">
        <v>80</v>
      </c>
      <c r="AV843" s="14" t="s">
        <v>26</v>
      </c>
      <c r="AW843" s="14" t="s">
        <v>32</v>
      </c>
      <c r="AX843" s="14" t="s">
        <v>71</v>
      </c>
      <c r="AY843" s="226" t="s">
        <v>144</v>
      </c>
    </row>
    <row r="844" spans="1:65" s="13" customFormat="1" ht="10.199999999999999">
      <c r="B844" s="206"/>
      <c r="C844" s="207"/>
      <c r="D844" s="201" t="s">
        <v>156</v>
      </c>
      <c r="E844" s="208" t="s">
        <v>19</v>
      </c>
      <c r="F844" s="209" t="s">
        <v>995</v>
      </c>
      <c r="G844" s="207"/>
      <c r="H844" s="210">
        <v>6.57</v>
      </c>
      <c r="I844" s="211"/>
      <c r="J844" s="207"/>
      <c r="K844" s="207"/>
      <c r="L844" s="212"/>
      <c r="M844" s="213"/>
      <c r="N844" s="214"/>
      <c r="O844" s="214"/>
      <c r="P844" s="214"/>
      <c r="Q844" s="214"/>
      <c r="R844" s="214"/>
      <c r="S844" s="214"/>
      <c r="T844" s="215"/>
      <c r="AT844" s="216" t="s">
        <v>156</v>
      </c>
      <c r="AU844" s="216" t="s">
        <v>80</v>
      </c>
      <c r="AV844" s="13" t="s">
        <v>80</v>
      </c>
      <c r="AW844" s="13" t="s">
        <v>32</v>
      </c>
      <c r="AX844" s="13" t="s">
        <v>71</v>
      </c>
      <c r="AY844" s="216" t="s">
        <v>144</v>
      </c>
    </row>
    <row r="845" spans="1:65" s="14" customFormat="1" ht="10.199999999999999">
      <c r="B845" s="217"/>
      <c r="C845" s="218"/>
      <c r="D845" s="201" t="s">
        <v>156</v>
      </c>
      <c r="E845" s="219" t="s">
        <v>19</v>
      </c>
      <c r="F845" s="220" t="s">
        <v>996</v>
      </c>
      <c r="G845" s="218"/>
      <c r="H845" s="219" t="s">
        <v>19</v>
      </c>
      <c r="I845" s="221"/>
      <c r="J845" s="218"/>
      <c r="K845" s="218"/>
      <c r="L845" s="222"/>
      <c r="M845" s="223"/>
      <c r="N845" s="224"/>
      <c r="O845" s="224"/>
      <c r="P845" s="224"/>
      <c r="Q845" s="224"/>
      <c r="R845" s="224"/>
      <c r="S845" s="224"/>
      <c r="T845" s="225"/>
      <c r="AT845" s="226" t="s">
        <v>156</v>
      </c>
      <c r="AU845" s="226" t="s">
        <v>80</v>
      </c>
      <c r="AV845" s="14" t="s">
        <v>26</v>
      </c>
      <c r="AW845" s="14" t="s">
        <v>32</v>
      </c>
      <c r="AX845" s="14" t="s">
        <v>71</v>
      </c>
      <c r="AY845" s="226" t="s">
        <v>144</v>
      </c>
    </row>
    <row r="846" spans="1:65" s="13" customFormat="1" ht="10.199999999999999">
      <c r="B846" s="206"/>
      <c r="C846" s="207"/>
      <c r="D846" s="201" t="s">
        <v>156</v>
      </c>
      <c r="E846" s="208" t="s">
        <v>19</v>
      </c>
      <c r="F846" s="209" t="s">
        <v>997</v>
      </c>
      <c r="G846" s="207"/>
      <c r="H846" s="210">
        <v>0.13</v>
      </c>
      <c r="I846" s="211"/>
      <c r="J846" s="207"/>
      <c r="K846" s="207"/>
      <c r="L846" s="212"/>
      <c r="M846" s="213"/>
      <c r="N846" s="214"/>
      <c r="O846" s="214"/>
      <c r="P846" s="214"/>
      <c r="Q846" s="214"/>
      <c r="R846" s="214"/>
      <c r="S846" s="214"/>
      <c r="T846" s="215"/>
      <c r="AT846" s="216" t="s">
        <v>156</v>
      </c>
      <c r="AU846" s="216" t="s">
        <v>80</v>
      </c>
      <c r="AV846" s="13" t="s">
        <v>80</v>
      </c>
      <c r="AW846" s="13" t="s">
        <v>32</v>
      </c>
      <c r="AX846" s="13" t="s">
        <v>71</v>
      </c>
      <c r="AY846" s="216" t="s">
        <v>144</v>
      </c>
    </row>
    <row r="847" spans="1:65" s="14" customFormat="1" ht="10.199999999999999">
      <c r="B847" s="217"/>
      <c r="C847" s="218"/>
      <c r="D847" s="201" t="s">
        <v>156</v>
      </c>
      <c r="E847" s="219" t="s">
        <v>19</v>
      </c>
      <c r="F847" s="220" t="s">
        <v>998</v>
      </c>
      <c r="G847" s="218"/>
      <c r="H847" s="219" t="s">
        <v>19</v>
      </c>
      <c r="I847" s="221"/>
      <c r="J847" s="218"/>
      <c r="K847" s="218"/>
      <c r="L847" s="222"/>
      <c r="M847" s="223"/>
      <c r="N847" s="224"/>
      <c r="O847" s="224"/>
      <c r="P847" s="224"/>
      <c r="Q847" s="224"/>
      <c r="R847" s="224"/>
      <c r="S847" s="224"/>
      <c r="T847" s="225"/>
      <c r="AT847" s="226" t="s">
        <v>156</v>
      </c>
      <c r="AU847" s="226" t="s">
        <v>80</v>
      </c>
      <c r="AV847" s="14" t="s">
        <v>26</v>
      </c>
      <c r="AW847" s="14" t="s">
        <v>32</v>
      </c>
      <c r="AX847" s="14" t="s">
        <v>71</v>
      </c>
      <c r="AY847" s="226" t="s">
        <v>144</v>
      </c>
    </row>
    <row r="848" spans="1:65" s="13" customFormat="1" ht="10.199999999999999">
      <c r="B848" s="206"/>
      <c r="C848" s="207"/>
      <c r="D848" s="201" t="s">
        <v>156</v>
      </c>
      <c r="E848" s="208" t="s">
        <v>19</v>
      </c>
      <c r="F848" s="209" t="s">
        <v>999</v>
      </c>
      <c r="G848" s="207"/>
      <c r="H848" s="210">
        <v>1.25</v>
      </c>
      <c r="I848" s="211"/>
      <c r="J848" s="207"/>
      <c r="K848" s="207"/>
      <c r="L848" s="212"/>
      <c r="M848" s="213"/>
      <c r="N848" s="214"/>
      <c r="O848" s="214"/>
      <c r="P848" s="214"/>
      <c r="Q848" s="214"/>
      <c r="R848" s="214"/>
      <c r="S848" s="214"/>
      <c r="T848" s="215"/>
      <c r="AT848" s="216" t="s">
        <v>156</v>
      </c>
      <c r="AU848" s="216" t="s">
        <v>80</v>
      </c>
      <c r="AV848" s="13" t="s">
        <v>80</v>
      </c>
      <c r="AW848" s="13" t="s">
        <v>32</v>
      </c>
      <c r="AX848" s="13" t="s">
        <v>71</v>
      </c>
      <c r="AY848" s="216" t="s">
        <v>144</v>
      </c>
    </row>
    <row r="849" spans="1:65" s="14" customFormat="1" ht="10.199999999999999">
      <c r="B849" s="217"/>
      <c r="C849" s="218"/>
      <c r="D849" s="201" t="s">
        <v>156</v>
      </c>
      <c r="E849" s="219" t="s">
        <v>19</v>
      </c>
      <c r="F849" s="220" t="s">
        <v>1015</v>
      </c>
      <c r="G849" s="218"/>
      <c r="H849" s="219" t="s">
        <v>19</v>
      </c>
      <c r="I849" s="221"/>
      <c r="J849" s="218"/>
      <c r="K849" s="218"/>
      <c r="L849" s="222"/>
      <c r="M849" s="223"/>
      <c r="N849" s="224"/>
      <c r="O849" s="224"/>
      <c r="P849" s="224"/>
      <c r="Q849" s="224"/>
      <c r="R849" s="224"/>
      <c r="S849" s="224"/>
      <c r="T849" s="225"/>
      <c r="AT849" s="226" t="s">
        <v>156</v>
      </c>
      <c r="AU849" s="226" t="s">
        <v>80</v>
      </c>
      <c r="AV849" s="14" t="s">
        <v>26</v>
      </c>
      <c r="AW849" s="14" t="s">
        <v>32</v>
      </c>
      <c r="AX849" s="14" t="s">
        <v>71</v>
      </c>
      <c r="AY849" s="226" t="s">
        <v>144</v>
      </c>
    </row>
    <row r="850" spans="1:65" s="13" customFormat="1" ht="10.199999999999999">
      <c r="B850" s="206"/>
      <c r="C850" s="207"/>
      <c r="D850" s="201" t="s">
        <v>156</v>
      </c>
      <c r="E850" s="208" t="s">
        <v>19</v>
      </c>
      <c r="F850" s="209" t="s">
        <v>1016</v>
      </c>
      <c r="G850" s="207"/>
      <c r="H850" s="210">
        <v>1.38</v>
      </c>
      <c r="I850" s="211"/>
      <c r="J850" s="207"/>
      <c r="K850" s="207"/>
      <c r="L850" s="212"/>
      <c r="M850" s="213"/>
      <c r="N850" s="214"/>
      <c r="O850" s="214"/>
      <c r="P850" s="214"/>
      <c r="Q850" s="214"/>
      <c r="R850" s="214"/>
      <c r="S850" s="214"/>
      <c r="T850" s="215"/>
      <c r="AT850" s="216" t="s">
        <v>156</v>
      </c>
      <c r="AU850" s="216" t="s">
        <v>80</v>
      </c>
      <c r="AV850" s="13" t="s">
        <v>80</v>
      </c>
      <c r="AW850" s="13" t="s">
        <v>32</v>
      </c>
      <c r="AX850" s="13" t="s">
        <v>71</v>
      </c>
      <c r="AY850" s="216" t="s">
        <v>144</v>
      </c>
    </row>
    <row r="851" spans="1:65" s="15" customFormat="1" ht="10.199999999999999">
      <c r="B851" s="227"/>
      <c r="C851" s="228"/>
      <c r="D851" s="201" t="s">
        <v>156</v>
      </c>
      <c r="E851" s="229" t="s">
        <v>19</v>
      </c>
      <c r="F851" s="230" t="s">
        <v>191</v>
      </c>
      <c r="G851" s="228"/>
      <c r="H851" s="231">
        <v>17.03</v>
      </c>
      <c r="I851" s="232"/>
      <c r="J851" s="228"/>
      <c r="K851" s="228"/>
      <c r="L851" s="233"/>
      <c r="M851" s="234"/>
      <c r="N851" s="235"/>
      <c r="O851" s="235"/>
      <c r="P851" s="235"/>
      <c r="Q851" s="235"/>
      <c r="R851" s="235"/>
      <c r="S851" s="235"/>
      <c r="T851" s="236"/>
      <c r="AT851" s="237" t="s">
        <v>156</v>
      </c>
      <c r="AU851" s="237" t="s">
        <v>80</v>
      </c>
      <c r="AV851" s="15" t="s">
        <v>150</v>
      </c>
      <c r="AW851" s="15" t="s">
        <v>32</v>
      </c>
      <c r="AX851" s="15" t="s">
        <v>26</v>
      </c>
      <c r="AY851" s="237" t="s">
        <v>144</v>
      </c>
    </row>
    <row r="852" spans="1:65" s="2" customFormat="1" ht="16.5" customHeight="1">
      <c r="A852" s="36"/>
      <c r="B852" s="37"/>
      <c r="C852" s="189" t="s">
        <v>1017</v>
      </c>
      <c r="D852" s="189" t="s">
        <v>146</v>
      </c>
      <c r="E852" s="190" t="s">
        <v>1018</v>
      </c>
      <c r="F852" s="191" t="s">
        <v>1019</v>
      </c>
      <c r="G852" s="192" t="s">
        <v>173</v>
      </c>
      <c r="H852" s="193">
        <v>17.03</v>
      </c>
      <c r="I852" s="194"/>
      <c r="J852" s="193">
        <f>ROUND(I852*H852,2)</f>
        <v>0</v>
      </c>
      <c r="K852" s="191" t="s">
        <v>160</v>
      </c>
      <c r="L852" s="41"/>
      <c r="M852" s="195" t="s">
        <v>19</v>
      </c>
      <c r="N852" s="196" t="s">
        <v>42</v>
      </c>
      <c r="O852" s="66"/>
      <c r="P852" s="197">
        <f>O852*H852</f>
        <v>0</v>
      </c>
      <c r="Q852" s="197">
        <v>0</v>
      </c>
      <c r="R852" s="197">
        <f>Q852*H852</f>
        <v>0</v>
      </c>
      <c r="S852" s="197">
        <v>0</v>
      </c>
      <c r="T852" s="198">
        <f>S852*H852</f>
        <v>0</v>
      </c>
      <c r="U852" s="36"/>
      <c r="V852" s="36"/>
      <c r="W852" s="36"/>
      <c r="X852" s="36"/>
      <c r="Y852" s="36"/>
      <c r="Z852" s="36"/>
      <c r="AA852" s="36"/>
      <c r="AB852" s="36"/>
      <c r="AC852" s="36"/>
      <c r="AD852" s="36"/>
      <c r="AE852" s="36"/>
      <c r="AR852" s="199" t="s">
        <v>150</v>
      </c>
      <c r="AT852" s="199" t="s">
        <v>146</v>
      </c>
      <c r="AU852" s="199" t="s">
        <v>80</v>
      </c>
      <c r="AY852" s="19" t="s">
        <v>144</v>
      </c>
      <c r="BE852" s="200">
        <f>IF(N852="základní",J852,0)</f>
        <v>0</v>
      </c>
      <c r="BF852" s="200">
        <f>IF(N852="snížená",J852,0)</f>
        <v>0</v>
      </c>
      <c r="BG852" s="200">
        <f>IF(N852="zákl. přenesená",J852,0)</f>
        <v>0</v>
      </c>
      <c r="BH852" s="200">
        <f>IF(N852="sníž. přenesená",J852,0)</f>
        <v>0</v>
      </c>
      <c r="BI852" s="200">
        <f>IF(N852="nulová",J852,0)</f>
        <v>0</v>
      </c>
      <c r="BJ852" s="19" t="s">
        <v>26</v>
      </c>
      <c r="BK852" s="200">
        <f>ROUND(I852*H852,2)</f>
        <v>0</v>
      </c>
      <c r="BL852" s="19" t="s">
        <v>150</v>
      </c>
      <c r="BM852" s="199" t="s">
        <v>1020</v>
      </c>
    </row>
    <row r="853" spans="1:65" s="2" customFormat="1" ht="19.2">
      <c r="A853" s="36"/>
      <c r="B853" s="37"/>
      <c r="C853" s="38"/>
      <c r="D853" s="201" t="s">
        <v>152</v>
      </c>
      <c r="E853" s="38"/>
      <c r="F853" s="202" t="s">
        <v>1021</v>
      </c>
      <c r="G853" s="38"/>
      <c r="H853" s="38"/>
      <c r="I853" s="110"/>
      <c r="J853" s="38"/>
      <c r="K853" s="38"/>
      <c r="L853" s="41"/>
      <c r="M853" s="203"/>
      <c r="N853" s="204"/>
      <c r="O853" s="66"/>
      <c r="P853" s="66"/>
      <c r="Q853" s="66"/>
      <c r="R853" s="66"/>
      <c r="S853" s="66"/>
      <c r="T853" s="67"/>
      <c r="U853" s="36"/>
      <c r="V853" s="36"/>
      <c r="W853" s="36"/>
      <c r="X853" s="36"/>
      <c r="Y853" s="36"/>
      <c r="Z853" s="36"/>
      <c r="AA853" s="36"/>
      <c r="AB853" s="36"/>
      <c r="AC853" s="36"/>
      <c r="AD853" s="36"/>
      <c r="AE853" s="36"/>
      <c r="AT853" s="19" t="s">
        <v>152</v>
      </c>
      <c r="AU853" s="19" t="s">
        <v>80</v>
      </c>
    </row>
    <row r="854" spans="1:65" s="2" customFormat="1" ht="57.6">
      <c r="A854" s="36"/>
      <c r="B854" s="37"/>
      <c r="C854" s="38"/>
      <c r="D854" s="201" t="s">
        <v>154</v>
      </c>
      <c r="E854" s="38"/>
      <c r="F854" s="205" t="s">
        <v>1014</v>
      </c>
      <c r="G854" s="38"/>
      <c r="H854" s="38"/>
      <c r="I854" s="110"/>
      <c r="J854" s="38"/>
      <c r="K854" s="38"/>
      <c r="L854" s="41"/>
      <c r="M854" s="203"/>
      <c r="N854" s="204"/>
      <c r="O854" s="66"/>
      <c r="P854" s="66"/>
      <c r="Q854" s="66"/>
      <c r="R854" s="66"/>
      <c r="S854" s="66"/>
      <c r="T854" s="67"/>
      <c r="U854" s="36"/>
      <c r="V854" s="36"/>
      <c r="W854" s="36"/>
      <c r="X854" s="36"/>
      <c r="Y854" s="36"/>
      <c r="Z854" s="36"/>
      <c r="AA854" s="36"/>
      <c r="AB854" s="36"/>
      <c r="AC854" s="36"/>
      <c r="AD854" s="36"/>
      <c r="AE854" s="36"/>
      <c r="AT854" s="19" t="s">
        <v>154</v>
      </c>
      <c r="AU854" s="19" t="s">
        <v>80</v>
      </c>
    </row>
    <row r="855" spans="1:65" s="14" customFormat="1" ht="10.199999999999999">
      <c r="B855" s="217"/>
      <c r="C855" s="218"/>
      <c r="D855" s="201" t="s">
        <v>156</v>
      </c>
      <c r="E855" s="219" t="s">
        <v>19</v>
      </c>
      <c r="F855" s="220" t="s">
        <v>992</v>
      </c>
      <c r="G855" s="218"/>
      <c r="H855" s="219" t="s">
        <v>19</v>
      </c>
      <c r="I855" s="221"/>
      <c r="J855" s="218"/>
      <c r="K855" s="218"/>
      <c r="L855" s="222"/>
      <c r="M855" s="223"/>
      <c r="N855" s="224"/>
      <c r="O855" s="224"/>
      <c r="P855" s="224"/>
      <c r="Q855" s="224"/>
      <c r="R855" s="224"/>
      <c r="S855" s="224"/>
      <c r="T855" s="225"/>
      <c r="AT855" s="226" t="s">
        <v>156</v>
      </c>
      <c r="AU855" s="226" t="s">
        <v>80</v>
      </c>
      <c r="AV855" s="14" t="s">
        <v>26</v>
      </c>
      <c r="AW855" s="14" t="s">
        <v>32</v>
      </c>
      <c r="AX855" s="14" t="s">
        <v>71</v>
      </c>
      <c r="AY855" s="226" t="s">
        <v>144</v>
      </c>
    </row>
    <row r="856" spans="1:65" s="13" customFormat="1" ht="10.199999999999999">
      <c r="B856" s="206"/>
      <c r="C856" s="207"/>
      <c r="D856" s="201" t="s">
        <v>156</v>
      </c>
      <c r="E856" s="208" t="s">
        <v>19</v>
      </c>
      <c r="F856" s="209" t="s">
        <v>993</v>
      </c>
      <c r="G856" s="207"/>
      <c r="H856" s="210">
        <v>7.7</v>
      </c>
      <c r="I856" s="211"/>
      <c r="J856" s="207"/>
      <c r="K856" s="207"/>
      <c r="L856" s="212"/>
      <c r="M856" s="213"/>
      <c r="N856" s="214"/>
      <c r="O856" s="214"/>
      <c r="P856" s="214"/>
      <c r="Q856" s="214"/>
      <c r="R856" s="214"/>
      <c r="S856" s="214"/>
      <c r="T856" s="215"/>
      <c r="AT856" s="216" t="s">
        <v>156</v>
      </c>
      <c r="AU856" s="216" t="s">
        <v>80</v>
      </c>
      <c r="AV856" s="13" t="s">
        <v>80</v>
      </c>
      <c r="AW856" s="13" t="s">
        <v>32</v>
      </c>
      <c r="AX856" s="13" t="s">
        <v>71</v>
      </c>
      <c r="AY856" s="216" t="s">
        <v>144</v>
      </c>
    </row>
    <row r="857" spans="1:65" s="14" customFormat="1" ht="10.199999999999999">
      <c r="B857" s="217"/>
      <c r="C857" s="218"/>
      <c r="D857" s="201" t="s">
        <v>156</v>
      </c>
      <c r="E857" s="219" t="s">
        <v>19</v>
      </c>
      <c r="F857" s="220" t="s">
        <v>994</v>
      </c>
      <c r="G857" s="218"/>
      <c r="H857" s="219" t="s">
        <v>19</v>
      </c>
      <c r="I857" s="221"/>
      <c r="J857" s="218"/>
      <c r="K857" s="218"/>
      <c r="L857" s="222"/>
      <c r="M857" s="223"/>
      <c r="N857" s="224"/>
      <c r="O857" s="224"/>
      <c r="P857" s="224"/>
      <c r="Q857" s="224"/>
      <c r="R857" s="224"/>
      <c r="S857" s="224"/>
      <c r="T857" s="225"/>
      <c r="AT857" s="226" t="s">
        <v>156</v>
      </c>
      <c r="AU857" s="226" t="s">
        <v>80</v>
      </c>
      <c r="AV857" s="14" t="s">
        <v>26</v>
      </c>
      <c r="AW857" s="14" t="s">
        <v>32</v>
      </c>
      <c r="AX857" s="14" t="s">
        <v>71</v>
      </c>
      <c r="AY857" s="226" t="s">
        <v>144</v>
      </c>
    </row>
    <row r="858" spans="1:65" s="13" customFormat="1" ht="10.199999999999999">
      <c r="B858" s="206"/>
      <c r="C858" s="207"/>
      <c r="D858" s="201" t="s">
        <v>156</v>
      </c>
      <c r="E858" s="208" t="s">
        <v>19</v>
      </c>
      <c r="F858" s="209" t="s">
        <v>995</v>
      </c>
      <c r="G858" s="207"/>
      <c r="H858" s="210">
        <v>6.57</v>
      </c>
      <c r="I858" s="211"/>
      <c r="J858" s="207"/>
      <c r="K858" s="207"/>
      <c r="L858" s="212"/>
      <c r="M858" s="213"/>
      <c r="N858" s="214"/>
      <c r="O858" s="214"/>
      <c r="P858" s="214"/>
      <c r="Q858" s="214"/>
      <c r="R858" s="214"/>
      <c r="S858" s="214"/>
      <c r="T858" s="215"/>
      <c r="AT858" s="216" t="s">
        <v>156</v>
      </c>
      <c r="AU858" s="216" t="s">
        <v>80</v>
      </c>
      <c r="AV858" s="13" t="s">
        <v>80</v>
      </c>
      <c r="AW858" s="13" t="s">
        <v>32</v>
      </c>
      <c r="AX858" s="13" t="s">
        <v>71</v>
      </c>
      <c r="AY858" s="216" t="s">
        <v>144</v>
      </c>
    </row>
    <row r="859" spans="1:65" s="14" customFormat="1" ht="10.199999999999999">
      <c r="B859" s="217"/>
      <c r="C859" s="218"/>
      <c r="D859" s="201" t="s">
        <v>156</v>
      </c>
      <c r="E859" s="219" t="s">
        <v>19</v>
      </c>
      <c r="F859" s="220" t="s">
        <v>996</v>
      </c>
      <c r="G859" s="218"/>
      <c r="H859" s="219" t="s">
        <v>19</v>
      </c>
      <c r="I859" s="221"/>
      <c r="J859" s="218"/>
      <c r="K859" s="218"/>
      <c r="L859" s="222"/>
      <c r="M859" s="223"/>
      <c r="N859" s="224"/>
      <c r="O859" s="224"/>
      <c r="P859" s="224"/>
      <c r="Q859" s="224"/>
      <c r="R859" s="224"/>
      <c r="S859" s="224"/>
      <c r="T859" s="225"/>
      <c r="AT859" s="226" t="s">
        <v>156</v>
      </c>
      <c r="AU859" s="226" t="s">
        <v>80</v>
      </c>
      <c r="AV859" s="14" t="s">
        <v>26</v>
      </c>
      <c r="AW859" s="14" t="s">
        <v>32</v>
      </c>
      <c r="AX859" s="14" t="s">
        <v>71</v>
      </c>
      <c r="AY859" s="226" t="s">
        <v>144</v>
      </c>
    </row>
    <row r="860" spans="1:65" s="13" customFormat="1" ht="10.199999999999999">
      <c r="B860" s="206"/>
      <c r="C860" s="207"/>
      <c r="D860" s="201" t="s">
        <v>156</v>
      </c>
      <c r="E860" s="208" t="s">
        <v>19</v>
      </c>
      <c r="F860" s="209" t="s">
        <v>997</v>
      </c>
      <c r="G860" s="207"/>
      <c r="H860" s="210">
        <v>0.13</v>
      </c>
      <c r="I860" s="211"/>
      <c r="J860" s="207"/>
      <c r="K860" s="207"/>
      <c r="L860" s="212"/>
      <c r="M860" s="213"/>
      <c r="N860" s="214"/>
      <c r="O860" s="214"/>
      <c r="P860" s="214"/>
      <c r="Q860" s="214"/>
      <c r="R860" s="214"/>
      <c r="S860" s="214"/>
      <c r="T860" s="215"/>
      <c r="AT860" s="216" t="s">
        <v>156</v>
      </c>
      <c r="AU860" s="216" t="s">
        <v>80</v>
      </c>
      <c r="AV860" s="13" t="s">
        <v>80</v>
      </c>
      <c r="AW860" s="13" t="s">
        <v>32</v>
      </c>
      <c r="AX860" s="13" t="s">
        <v>71</v>
      </c>
      <c r="AY860" s="216" t="s">
        <v>144</v>
      </c>
    </row>
    <row r="861" spans="1:65" s="14" customFormat="1" ht="10.199999999999999">
      <c r="B861" s="217"/>
      <c r="C861" s="218"/>
      <c r="D861" s="201" t="s">
        <v>156</v>
      </c>
      <c r="E861" s="219" t="s">
        <v>19</v>
      </c>
      <c r="F861" s="220" t="s">
        <v>998</v>
      </c>
      <c r="G861" s="218"/>
      <c r="H861" s="219" t="s">
        <v>19</v>
      </c>
      <c r="I861" s="221"/>
      <c r="J861" s="218"/>
      <c r="K861" s="218"/>
      <c r="L861" s="222"/>
      <c r="M861" s="223"/>
      <c r="N861" s="224"/>
      <c r="O861" s="224"/>
      <c r="P861" s="224"/>
      <c r="Q861" s="224"/>
      <c r="R861" s="224"/>
      <c r="S861" s="224"/>
      <c r="T861" s="225"/>
      <c r="AT861" s="226" t="s">
        <v>156</v>
      </c>
      <c r="AU861" s="226" t="s">
        <v>80</v>
      </c>
      <c r="AV861" s="14" t="s">
        <v>26</v>
      </c>
      <c r="AW861" s="14" t="s">
        <v>32</v>
      </c>
      <c r="AX861" s="14" t="s">
        <v>71</v>
      </c>
      <c r="AY861" s="226" t="s">
        <v>144</v>
      </c>
    </row>
    <row r="862" spans="1:65" s="13" customFormat="1" ht="10.199999999999999">
      <c r="B862" s="206"/>
      <c r="C862" s="207"/>
      <c r="D862" s="201" t="s">
        <v>156</v>
      </c>
      <c r="E862" s="208" t="s">
        <v>19</v>
      </c>
      <c r="F862" s="209" t="s">
        <v>999</v>
      </c>
      <c r="G862" s="207"/>
      <c r="H862" s="210">
        <v>1.25</v>
      </c>
      <c r="I862" s="211"/>
      <c r="J862" s="207"/>
      <c r="K862" s="207"/>
      <c r="L862" s="212"/>
      <c r="M862" s="213"/>
      <c r="N862" s="214"/>
      <c r="O862" s="214"/>
      <c r="P862" s="214"/>
      <c r="Q862" s="214"/>
      <c r="R862" s="214"/>
      <c r="S862" s="214"/>
      <c r="T862" s="215"/>
      <c r="AT862" s="216" t="s">
        <v>156</v>
      </c>
      <c r="AU862" s="216" t="s">
        <v>80</v>
      </c>
      <c r="AV862" s="13" t="s">
        <v>80</v>
      </c>
      <c r="AW862" s="13" t="s">
        <v>32</v>
      </c>
      <c r="AX862" s="13" t="s">
        <v>71</v>
      </c>
      <c r="AY862" s="216" t="s">
        <v>144</v>
      </c>
    </row>
    <row r="863" spans="1:65" s="14" customFormat="1" ht="10.199999999999999">
      <c r="B863" s="217"/>
      <c r="C863" s="218"/>
      <c r="D863" s="201" t="s">
        <v>156</v>
      </c>
      <c r="E863" s="219" t="s">
        <v>19</v>
      </c>
      <c r="F863" s="220" t="s">
        <v>1015</v>
      </c>
      <c r="G863" s="218"/>
      <c r="H863" s="219" t="s">
        <v>19</v>
      </c>
      <c r="I863" s="221"/>
      <c r="J863" s="218"/>
      <c r="K863" s="218"/>
      <c r="L863" s="222"/>
      <c r="M863" s="223"/>
      <c r="N863" s="224"/>
      <c r="O863" s="224"/>
      <c r="P863" s="224"/>
      <c r="Q863" s="224"/>
      <c r="R863" s="224"/>
      <c r="S863" s="224"/>
      <c r="T863" s="225"/>
      <c r="AT863" s="226" t="s">
        <v>156</v>
      </c>
      <c r="AU863" s="226" t="s">
        <v>80</v>
      </c>
      <c r="AV863" s="14" t="s">
        <v>26</v>
      </c>
      <c r="AW863" s="14" t="s">
        <v>32</v>
      </c>
      <c r="AX863" s="14" t="s">
        <v>71</v>
      </c>
      <c r="AY863" s="226" t="s">
        <v>144</v>
      </c>
    </row>
    <row r="864" spans="1:65" s="13" customFormat="1" ht="10.199999999999999">
      <c r="B864" s="206"/>
      <c r="C864" s="207"/>
      <c r="D864" s="201" t="s">
        <v>156</v>
      </c>
      <c r="E864" s="208" t="s">
        <v>19</v>
      </c>
      <c r="F864" s="209" t="s">
        <v>1016</v>
      </c>
      <c r="G864" s="207"/>
      <c r="H864" s="210">
        <v>1.38</v>
      </c>
      <c r="I864" s="211"/>
      <c r="J864" s="207"/>
      <c r="K864" s="207"/>
      <c r="L864" s="212"/>
      <c r="M864" s="213"/>
      <c r="N864" s="214"/>
      <c r="O864" s="214"/>
      <c r="P864" s="214"/>
      <c r="Q864" s="214"/>
      <c r="R864" s="214"/>
      <c r="S864" s="214"/>
      <c r="T864" s="215"/>
      <c r="AT864" s="216" t="s">
        <v>156</v>
      </c>
      <c r="AU864" s="216" t="s">
        <v>80</v>
      </c>
      <c r="AV864" s="13" t="s">
        <v>80</v>
      </c>
      <c r="AW864" s="13" t="s">
        <v>32</v>
      </c>
      <c r="AX864" s="13" t="s">
        <v>71</v>
      </c>
      <c r="AY864" s="216" t="s">
        <v>144</v>
      </c>
    </row>
    <row r="865" spans="1:65" s="15" customFormat="1" ht="10.199999999999999">
      <c r="B865" s="227"/>
      <c r="C865" s="228"/>
      <c r="D865" s="201" t="s">
        <v>156</v>
      </c>
      <c r="E865" s="229" t="s">
        <v>19</v>
      </c>
      <c r="F865" s="230" t="s">
        <v>191</v>
      </c>
      <c r="G865" s="228"/>
      <c r="H865" s="231">
        <v>17.03</v>
      </c>
      <c r="I865" s="232"/>
      <c r="J865" s="228"/>
      <c r="K865" s="228"/>
      <c r="L865" s="233"/>
      <c r="M865" s="234"/>
      <c r="N865" s="235"/>
      <c r="O865" s="235"/>
      <c r="P865" s="235"/>
      <c r="Q865" s="235"/>
      <c r="R865" s="235"/>
      <c r="S865" s="235"/>
      <c r="T865" s="236"/>
      <c r="AT865" s="237" t="s">
        <v>156</v>
      </c>
      <c r="AU865" s="237" t="s">
        <v>80</v>
      </c>
      <c r="AV865" s="15" t="s">
        <v>150</v>
      </c>
      <c r="AW865" s="15" t="s">
        <v>32</v>
      </c>
      <c r="AX865" s="15" t="s">
        <v>26</v>
      </c>
      <c r="AY865" s="237" t="s">
        <v>144</v>
      </c>
    </row>
    <row r="866" spans="1:65" s="2" customFormat="1" ht="16.5" customHeight="1">
      <c r="A866" s="36"/>
      <c r="B866" s="37"/>
      <c r="C866" s="189" t="s">
        <v>1022</v>
      </c>
      <c r="D866" s="189" t="s">
        <v>146</v>
      </c>
      <c r="E866" s="190" t="s">
        <v>1023</v>
      </c>
      <c r="F866" s="191" t="s">
        <v>1024</v>
      </c>
      <c r="G866" s="192" t="s">
        <v>234</v>
      </c>
      <c r="H866" s="193">
        <v>1.31</v>
      </c>
      <c r="I866" s="194"/>
      <c r="J866" s="193">
        <f>ROUND(I866*H866,2)</f>
        <v>0</v>
      </c>
      <c r="K866" s="191" t="s">
        <v>160</v>
      </c>
      <c r="L866" s="41"/>
      <c r="M866" s="195" t="s">
        <v>19</v>
      </c>
      <c r="N866" s="196" t="s">
        <v>42</v>
      </c>
      <c r="O866" s="66"/>
      <c r="P866" s="197">
        <f>O866*H866</f>
        <v>0</v>
      </c>
      <c r="Q866" s="197">
        <v>1.06277</v>
      </c>
      <c r="R866" s="197">
        <f>Q866*H866</f>
        <v>1.3922287</v>
      </c>
      <c r="S866" s="197">
        <v>0</v>
      </c>
      <c r="T866" s="198">
        <f>S866*H866</f>
        <v>0</v>
      </c>
      <c r="U866" s="36"/>
      <c r="V866" s="36"/>
      <c r="W866" s="36"/>
      <c r="X866" s="36"/>
      <c r="Y866" s="36"/>
      <c r="Z866" s="36"/>
      <c r="AA866" s="36"/>
      <c r="AB866" s="36"/>
      <c r="AC866" s="36"/>
      <c r="AD866" s="36"/>
      <c r="AE866" s="36"/>
      <c r="AR866" s="199" t="s">
        <v>150</v>
      </c>
      <c r="AT866" s="199" t="s">
        <v>146</v>
      </c>
      <c r="AU866" s="199" t="s">
        <v>80</v>
      </c>
      <c r="AY866" s="19" t="s">
        <v>144</v>
      </c>
      <c r="BE866" s="200">
        <f>IF(N866="základní",J866,0)</f>
        <v>0</v>
      </c>
      <c r="BF866" s="200">
        <f>IF(N866="snížená",J866,0)</f>
        <v>0</v>
      </c>
      <c r="BG866" s="200">
        <f>IF(N866="zákl. přenesená",J866,0)</f>
        <v>0</v>
      </c>
      <c r="BH866" s="200">
        <f>IF(N866="sníž. přenesená",J866,0)</f>
        <v>0</v>
      </c>
      <c r="BI866" s="200">
        <f>IF(N866="nulová",J866,0)</f>
        <v>0</v>
      </c>
      <c r="BJ866" s="19" t="s">
        <v>26</v>
      </c>
      <c r="BK866" s="200">
        <f>ROUND(I866*H866,2)</f>
        <v>0</v>
      </c>
      <c r="BL866" s="19" t="s">
        <v>150</v>
      </c>
      <c r="BM866" s="199" t="s">
        <v>1025</v>
      </c>
    </row>
    <row r="867" spans="1:65" s="2" customFormat="1" ht="10.199999999999999">
      <c r="A867" s="36"/>
      <c r="B867" s="37"/>
      <c r="C867" s="38"/>
      <c r="D867" s="201" t="s">
        <v>152</v>
      </c>
      <c r="E867" s="38"/>
      <c r="F867" s="202" t="s">
        <v>1026</v>
      </c>
      <c r="G867" s="38"/>
      <c r="H867" s="38"/>
      <c r="I867" s="110"/>
      <c r="J867" s="38"/>
      <c r="K867" s="38"/>
      <c r="L867" s="41"/>
      <c r="M867" s="203"/>
      <c r="N867" s="204"/>
      <c r="O867" s="66"/>
      <c r="P867" s="66"/>
      <c r="Q867" s="66"/>
      <c r="R867" s="66"/>
      <c r="S867" s="66"/>
      <c r="T867" s="67"/>
      <c r="U867" s="36"/>
      <c r="V867" s="36"/>
      <c r="W867" s="36"/>
      <c r="X867" s="36"/>
      <c r="Y867" s="36"/>
      <c r="Z867" s="36"/>
      <c r="AA867" s="36"/>
      <c r="AB867" s="36"/>
      <c r="AC867" s="36"/>
      <c r="AD867" s="36"/>
      <c r="AE867" s="36"/>
      <c r="AT867" s="19" t="s">
        <v>152</v>
      </c>
      <c r="AU867" s="19" t="s">
        <v>80</v>
      </c>
    </row>
    <row r="868" spans="1:65" s="2" customFormat="1" ht="38.4">
      <c r="A868" s="36"/>
      <c r="B868" s="37"/>
      <c r="C868" s="38"/>
      <c r="D868" s="201" t="s">
        <v>154</v>
      </c>
      <c r="E868" s="38"/>
      <c r="F868" s="205" t="s">
        <v>1027</v>
      </c>
      <c r="G868" s="38"/>
      <c r="H868" s="38"/>
      <c r="I868" s="110"/>
      <c r="J868" s="38"/>
      <c r="K868" s="38"/>
      <c r="L868" s="41"/>
      <c r="M868" s="203"/>
      <c r="N868" s="204"/>
      <c r="O868" s="66"/>
      <c r="P868" s="66"/>
      <c r="Q868" s="66"/>
      <c r="R868" s="66"/>
      <c r="S868" s="66"/>
      <c r="T868" s="67"/>
      <c r="U868" s="36"/>
      <c r="V868" s="36"/>
      <c r="W868" s="36"/>
      <c r="X868" s="36"/>
      <c r="Y868" s="36"/>
      <c r="Z868" s="36"/>
      <c r="AA868" s="36"/>
      <c r="AB868" s="36"/>
      <c r="AC868" s="36"/>
      <c r="AD868" s="36"/>
      <c r="AE868" s="36"/>
      <c r="AT868" s="19" t="s">
        <v>154</v>
      </c>
      <c r="AU868" s="19" t="s">
        <v>80</v>
      </c>
    </row>
    <row r="869" spans="1:65" s="14" customFormat="1" ht="10.199999999999999">
      <c r="B869" s="217"/>
      <c r="C869" s="218"/>
      <c r="D869" s="201" t="s">
        <v>156</v>
      </c>
      <c r="E869" s="219" t="s">
        <v>19</v>
      </c>
      <c r="F869" s="220" t="s">
        <v>992</v>
      </c>
      <c r="G869" s="218"/>
      <c r="H869" s="219" t="s">
        <v>19</v>
      </c>
      <c r="I869" s="221"/>
      <c r="J869" s="218"/>
      <c r="K869" s="218"/>
      <c r="L869" s="222"/>
      <c r="M869" s="223"/>
      <c r="N869" s="224"/>
      <c r="O869" s="224"/>
      <c r="P869" s="224"/>
      <c r="Q869" s="224"/>
      <c r="R869" s="224"/>
      <c r="S869" s="224"/>
      <c r="T869" s="225"/>
      <c r="AT869" s="226" t="s">
        <v>156</v>
      </c>
      <c r="AU869" s="226" t="s">
        <v>80</v>
      </c>
      <c r="AV869" s="14" t="s">
        <v>26</v>
      </c>
      <c r="AW869" s="14" t="s">
        <v>32</v>
      </c>
      <c r="AX869" s="14" t="s">
        <v>71</v>
      </c>
      <c r="AY869" s="226" t="s">
        <v>144</v>
      </c>
    </row>
    <row r="870" spans="1:65" s="13" customFormat="1" ht="10.199999999999999">
      <c r="B870" s="206"/>
      <c r="C870" s="207"/>
      <c r="D870" s="201" t="s">
        <v>156</v>
      </c>
      <c r="E870" s="208" t="s">
        <v>19</v>
      </c>
      <c r="F870" s="209" t="s">
        <v>1028</v>
      </c>
      <c r="G870" s="207"/>
      <c r="H870" s="210">
        <v>0.54</v>
      </c>
      <c r="I870" s="211"/>
      <c r="J870" s="207"/>
      <c r="K870" s="207"/>
      <c r="L870" s="212"/>
      <c r="M870" s="213"/>
      <c r="N870" s="214"/>
      <c r="O870" s="214"/>
      <c r="P870" s="214"/>
      <c r="Q870" s="214"/>
      <c r="R870" s="214"/>
      <c r="S870" s="214"/>
      <c r="T870" s="215"/>
      <c r="AT870" s="216" t="s">
        <v>156</v>
      </c>
      <c r="AU870" s="216" t="s">
        <v>80</v>
      </c>
      <c r="AV870" s="13" t="s">
        <v>80</v>
      </c>
      <c r="AW870" s="13" t="s">
        <v>32</v>
      </c>
      <c r="AX870" s="13" t="s">
        <v>71</v>
      </c>
      <c r="AY870" s="216" t="s">
        <v>144</v>
      </c>
    </row>
    <row r="871" spans="1:65" s="14" customFormat="1" ht="10.199999999999999">
      <c r="B871" s="217"/>
      <c r="C871" s="218"/>
      <c r="D871" s="201" t="s">
        <v>156</v>
      </c>
      <c r="E871" s="219" t="s">
        <v>19</v>
      </c>
      <c r="F871" s="220" t="s">
        <v>994</v>
      </c>
      <c r="G871" s="218"/>
      <c r="H871" s="219" t="s">
        <v>19</v>
      </c>
      <c r="I871" s="221"/>
      <c r="J871" s="218"/>
      <c r="K871" s="218"/>
      <c r="L871" s="222"/>
      <c r="M871" s="223"/>
      <c r="N871" s="224"/>
      <c r="O871" s="224"/>
      <c r="P871" s="224"/>
      <c r="Q871" s="224"/>
      <c r="R871" s="224"/>
      <c r="S871" s="224"/>
      <c r="T871" s="225"/>
      <c r="AT871" s="226" t="s">
        <v>156</v>
      </c>
      <c r="AU871" s="226" t="s">
        <v>80</v>
      </c>
      <c r="AV871" s="14" t="s">
        <v>26</v>
      </c>
      <c r="AW871" s="14" t="s">
        <v>32</v>
      </c>
      <c r="AX871" s="14" t="s">
        <v>71</v>
      </c>
      <c r="AY871" s="226" t="s">
        <v>144</v>
      </c>
    </row>
    <row r="872" spans="1:65" s="13" customFormat="1" ht="10.199999999999999">
      <c r="B872" s="206"/>
      <c r="C872" s="207"/>
      <c r="D872" s="201" t="s">
        <v>156</v>
      </c>
      <c r="E872" s="208" t="s">
        <v>19</v>
      </c>
      <c r="F872" s="209" t="s">
        <v>1029</v>
      </c>
      <c r="G872" s="207"/>
      <c r="H872" s="210">
        <v>0.46</v>
      </c>
      <c r="I872" s="211"/>
      <c r="J872" s="207"/>
      <c r="K872" s="207"/>
      <c r="L872" s="212"/>
      <c r="M872" s="213"/>
      <c r="N872" s="214"/>
      <c r="O872" s="214"/>
      <c r="P872" s="214"/>
      <c r="Q872" s="214"/>
      <c r="R872" s="214"/>
      <c r="S872" s="214"/>
      <c r="T872" s="215"/>
      <c r="AT872" s="216" t="s">
        <v>156</v>
      </c>
      <c r="AU872" s="216" t="s">
        <v>80</v>
      </c>
      <c r="AV872" s="13" t="s">
        <v>80</v>
      </c>
      <c r="AW872" s="13" t="s">
        <v>32</v>
      </c>
      <c r="AX872" s="13" t="s">
        <v>71</v>
      </c>
      <c r="AY872" s="216" t="s">
        <v>144</v>
      </c>
    </row>
    <row r="873" spans="1:65" s="14" customFormat="1" ht="10.199999999999999">
      <c r="B873" s="217"/>
      <c r="C873" s="218"/>
      <c r="D873" s="201" t="s">
        <v>156</v>
      </c>
      <c r="E873" s="219" t="s">
        <v>19</v>
      </c>
      <c r="F873" s="220" t="s">
        <v>996</v>
      </c>
      <c r="G873" s="218"/>
      <c r="H873" s="219" t="s">
        <v>19</v>
      </c>
      <c r="I873" s="221"/>
      <c r="J873" s="218"/>
      <c r="K873" s="218"/>
      <c r="L873" s="222"/>
      <c r="M873" s="223"/>
      <c r="N873" s="224"/>
      <c r="O873" s="224"/>
      <c r="P873" s="224"/>
      <c r="Q873" s="224"/>
      <c r="R873" s="224"/>
      <c r="S873" s="224"/>
      <c r="T873" s="225"/>
      <c r="AT873" s="226" t="s">
        <v>156</v>
      </c>
      <c r="AU873" s="226" t="s">
        <v>80</v>
      </c>
      <c r="AV873" s="14" t="s">
        <v>26</v>
      </c>
      <c r="AW873" s="14" t="s">
        <v>32</v>
      </c>
      <c r="AX873" s="14" t="s">
        <v>71</v>
      </c>
      <c r="AY873" s="226" t="s">
        <v>144</v>
      </c>
    </row>
    <row r="874" spans="1:65" s="13" customFormat="1" ht="10.199999999999999">
      <c r="B874" s="206"/>
      <c r="C874" s="207"/>
      <c r="D874" s="201" t="s">
        <v>156</v>
      </c>
      <c r="E874" s="208" t="s">
        <v>19</v>
      </c>
      <c r="F874" s="209" t="s">
        <v>1030</v>
      </c>
      <c r="G874" s="207"/>
      <c r="H874" s="210">
        <v>0.01</v>
      </c>
      <c r="I874" s="211"/>
      <c r="J874" s="207"/>
      <c r="K874" s="207"/>
      <c r="L874" s="212"/>
      <c r="M874" s="213"/>
      <c r="N874" s="214"/>
      <c r="O874" s="214"/>
      <c r="P874" s="214"/>
      <c r="Q874" s="214"/>
      <c r="R874" s="214"/>
      <c r="S874" s="214"/>
      <c r="T874" s="215"/>
      <c r="AT874" s="216" t="s">
        <v>156</v>
      </c>
      <c r="AU874" s="216" t="s">
        <v>80</v>
      </c>
      <c r="AV874" s="13" t="s">
        <v>80</v>
      </c>
      <c r="AW874" s="13" t="s">
        <v>32</v>
      </c>
      <c r="AX874" s="13" t="s">
        <v>71</v>
      </c>
      <c r="AY874" s="216" t="s">
        <v>144</v>
      </c>
    </row>
    <row r="875" spans="1:65" s="14" customFormat="1" ht="10.199999999999999">
      <c r="B875" s="217"/>
      <c r="C875" s="218"/>
      <c r="D875" s="201" t="s">
        <v>156</v>
      </c>
      <c r="E875" s="219" t="s">
        <v>19</v>
      </c>
      <c r="F875" s="220" t="s">
        <v>998</v>
      </c>
      <c r="G875" s="218"/>
      <c r="H875" s="219" t="s">
        <v>19</v>
      </c>
      <c r="I875" s="221"/>
      <c r="J875" s="218"/>
      <c r="K875" s="218"/>
      <c r="L875" s="222"/>
      <c r="M875" s="223"/>
      <c r="N875" s="224"/>
      <c r="O875" s="224"/>
      <c r="P875" s="224"/>
      <c r="Q875" s="224"/>
      <c r="R875" s="224"/>
      <c r="S875" s="224"/>
      <c r="T875" s="225"/>
      <c r="AT875" s="226" t="s">
        <v>156</v>
      </c>
      <c r="AU875" s="226" t="s">
        <v>80</v>
      </c>
      <c r="AV875" s="14" t="s">
        <v>26</v>
      </c>
      <c r="AW875" s="14" t="s">
        <v>32</v>
      </c>
      <c r="AX875" s="14" t="s">
        <v>71</v>
      </c>
      <c r="AY875" s="226" t="s">
        <v>144</v>
      </c>
    </row>
    <row r="876" spans="1:65" s="13" customFormat="1" ht="10.199999999999999">
      <c r="B876" s="206"/>
      <c r="C876" s="207"/>
      <c r="D876" s="201" t="s">
        <v>156</v>
      </c>
      <c r="E876" s="208" t="s">
        <v>19</v>
      </c>
      <c r="F876" s="209" t="s">
        <v>1031</v>
      </c>
      <c r="G876" s="207"/>
      <c r="H876" s="210">
        <v>0.11</v>
      </c>
      <c r="I876" s="211"/>
      <c r="J876" s="207"/>
      <c r="K876" s="207"/>
      <c r="L876" s="212"/>
      <c r="M876" s="213"/>
      <c r="N876" s="214"/>
      <c r="O876" s="214"/>
      <c r="P876" s="214"/>
      <c r="Q876" s="214"/>
      <c r="R876" s="214"/>
      <c r="S876" s="214"/>
      <c r="T876" s="215"/>
      <c r="AT876" s="216" t="s">
        <v>156</v>
      </c>
      <c r="AU876" s="216" t="s">
        <v>80</v>
      </c>
      <c r="AV876" s="13" t="s">
        <v>80</v>
      </c>
      <c r="AW876" s="13" t="s">
        <v>32</v>
      </c>
      <c r="AX876" s="13" t="s">
        <v>71</v>
      </c>
      <c r="AY876" s="216" t="s">
        <v>144</v>
      </c>
    </row>
    <row r="877" spans="1:65" s="14" customFormat="1" ht="10.199999999999999">
      <c r="B877" s="217"/>
      <c r="C877" s="218"/>
      <c r="D877" s="201" t="s">
        <v>156</v>
      </c>
      <c r="E877" s="219" t="s">
        <v>19</v>
      </c>
      <c r="F877" s="220" t="s">
        <v>1005</v>
      </c>
      <c r="G877" s="218"/>
      <c r="H877" s="219" t="s">
        <v>19</v>
      </c>
      <c r="I877" s="221"/>
      <c r="J877" s="218"/>
      <c r="K877" s="218"/>
      <c r="L877" s="222"/>
      <c r="M877" s="223"/>
      <c r="N877" s="224"/>
      <c r="O877" s="224"/>
      <c r="P877" s="224"/>
      <c r="Q877" s="224"/>
      <c r="R877" s="224"/>
      <c r="S877" s="224"/>
      <c r="T877" s="225"/>
      <c r="AT877" s="226" t="s">
        <v>156</v>
      </c>
      <c r="AU877" s="226" t="s">
        <v>80</v>
      </c>
      <c r="AV877" s="14" t="s">
        <v>26</v>
      </c>
      <c r="AW877" s="14" t="s">
        <v>32</v>
      </c>
      <c r="AX877" s="14" t="s">
        <v>71</v>
      </c>
      <c r="AY877" s="226" t="s">
        <v>144</v>
      </c>
    </row>
    <row r="878" spans="1:65" s="13" customFormat="1" ht="10.199999999999999">
      <c r="B878" s="206"/>
      <c r="C878" s="207"/>
      <c r="D878" s="201" t="s">
        <v>156</v>
      </c>
      <c r="E878" s="208" t="s">
        <v>19</v>
      </c>
      <c r="F878" s="209" t="s">
        <v>1032</v>
      </c>
      <c r="G878" s="207"/>
      <c r="H878" s="210">
        <v>0.04</v>
      </c>
      <c r="I878" s="211"/>
      <c r="J878" s="207"/>
      <c r="K878" s="207"/>
      <c r="L878" s="212"/>
      <c r="M878" s="213"/>
      <c r="N878" s="214"/>
      <c r="O878" s="214"/>
      <c r="P878" s="214"/>
      <c r="Q878" s="214"/>
      <c r="R878" s="214"/>
      <c r="S878" s="214"/>
      <c r="T878" s="215"/>
      <c r="AT878" s="216" t="s">
        <v>156</v>
      </c>
      <c r="AU878" s="216" t="s">
        <v>80</v>
      </c>
      <c r="AV878" s="13" t="s">
        <v>80</v>
      </c>
      <c r="AW878" s="13" t="s">
        <v>32</v>
      </c>
      <c r="AX878" s="13" t="s">
        <v>71</v>
      </c>
      <c r="AY878" s="216" t="s">
        <v>144</v>
      </c>
    </row>
    <row r="879" spans="1:65" s="14" customFormat="1" ht="10.199999999999999">
      <c r="B879" s="217"/>
      <c r="C879" s="218"/>
      <c r="D879" s="201" t="s">
        <v>156</v>
      </c>
      <c r="E879" s="219" t="s">
        <v>19</v>
      </c>
      <c r="F879" s="220" t="s">
        <v>1007</v>
      </c>
      <c r="G879" s="218"/>
      <c r="H879" s="219" t="s">
        <v>19</v>
      </c>
      <c r="I879" s="221"/>
      <c r="J879" s="218"/>
      <c r="K879" s="218"/>
      <c r="L879" s="222"/>
      <c r="M879" s="223"/>
      <c r="N879" s="224"/>
      <c r="O879" s="224"/>
      <c r="P879" s="224"/>
      <c r="Q879" s="224"/>
      <c r="R879" s="224"/>
      <c r="S879" s="224"/>
      <c r="T879" s="225"/>
      <c r="AT879" s="226" t="s">
        <v>156</v>
      </c>
      <c r="AU879" s="226" t="s">
        <v>80</v>
      </c>
      <c r="AV879" s="14" t="s">
        <v>26</v>
      </c>
      <c r="AW879" s="14" t="s">
        <v>32</v>
      </c>
      <c r="AX879" s="14" t="s">
        <v>71</v>
      </c>
      <c r="AY879" s="226" t="s">
        <v>144</v>
      </c>
    </row>
    <row r="880" spans="1:65" s="13" customFormat="1" ht="10.199999999999999">
      <c r="B880" s="206"/>
      <c r="C880" s="207"/>
      <c r="D880" s="201" t="s">
        <v>156</v>
      </c>
      <c r="E880" s="208" t="s">
        <v>19</v>
      </c>
      <c r="F880" s="209" t="s">
        <v>1033</v>
      </c>
      <c r="G880" s="207"/>
      <c r="H880" s="210">
        <v>0.05</v>
      </c>
      <c r="I880" s="211"/>
      <c r="J880" s="207"/>
      <c r="K880" s="207"/>
      <c r="L880" s="212"/>
      <c r="M880" s="213"/>
      <c r="N880" s="214"/>
      <c r="O880" s="214"/>
      <c r="P880" s="214"/>
      <c r="Q880" s="214"/>
      <c r="R880" s="214"/>
      <c r="S880" s="214"/>
      <c r="T880" s="215"/>
      <c r="AT880" s="216" t="s">
        <v>156</v>
      </c>
      <c r="AU880" s="216" t="s">
        <v>80</v>
      </c>
      <c r="AV880" s="13" t="s">
        <v>80</v>
      </c>
      <c r="AW880" s="13" t="s">
        <v>32</v>
      </c>
      <c r="AX880" s="13" t="s">
        <v>71</v>
      </c>
      <c r="AY880" s="216" t="s">
        <v>144</v>
      </c>
    </row>
    <row r="881" spans="1:65" s="14" customFormat="1" ht="10.199999999999999">
      <c r="B881" s="217"/>
      <c r="C881" s="218"/>
      <c r="D881" s="201" t="s">
        <v>156</v>
      </c>
      <c r="E881" s="219" t="s">
        <v>19</v>
      </c>
      <c r="F881" s="220" t="s">
        <v>1015</v>
      </c>
      <c r="G881" s="218"/>
      <c r="H881" s="219" t="s">
        <v>19</v>
      </c>
      <c r="I881" s="221"/>
      <c r="J881" s="218"/>
      <c r="K881" s="218"/>
      <c r="L881" s="222"/>
      <c r="M881" s="223"/>
      <c r="N881" s="224"/>
      <c r="O881" s="224"/>
      <c r="P881" s="224"/>
      <c r="Q881" s="224"/>
      <c r="R881" s="224"/>
      <c r="S881" s="224"/>
      <c r="T881" s="225"/>
      <c r="AT881" s="226" t="s">
        <v>156</v>
      </c>
      <c r="AU881" s="226" t="s">
        <v>80</v>
      </c>
      <c r="AV881" s="14" t="s">
        <v>26</v>
      </c>
      <c r="AW881" s="14" t="s">
        <v>32</v>
      </c>
      <c r="AX881" s="14" t="s">
        <v>71</v>
      </c>
      <c r="AY881" s="226" t="s">
        <v>144</v>
      </c>
    </row>
    <row r="882" spans="1:65" s="13" customFormat="1" ht="10.199999999999999">
      <c r="B882" s="206"/>
      <c r="C882" s="207"/>
      <c r="D882" s="201" t="s">
        <v>156</v>
      </c>
      <c r="E882" s="208" t="s">
        <v>19</v>
      </c>
      <c r="F882" s="209" t="s">
        <v>1034</v>
      </c>
      <c r="G882" s="207"/>
      <c r="H882" s="210">
        <v>0.1</v>
      </c>
      <c r="I882" s="211"/>
      <c r="J882" s="207"/>
      <c r="K882" s="207"/>
      <c r="L882" s="212"/>
      <c r="M882" s="213"/>
      <c r="N882" s="214"/>
      <c r="O882" s="214"/>
      <c r="P882" s="214"/>
      <c r="Q882" s="214"/>
      <c r="R882" s="214"/>
      <c r="S882" s="214"/>
      <c r="T882" s="215"/>
      <c r="AT882" s="216" t="s">
        <v>156</v>
      </c>
      <c r="AU882" s="216" t="s">
        <v>80</v>
      </c>
      <c r="AV882" s="13" t="s">
        <v>80</v>
      </c>
      <c r="AW882" s="13" t="s">
        <v>32</v>
      </c>
      <c r="AX882" s="13" t="s">
        <v>71</v>
      </c>
      <c r="AY882" s="216" t="s">
        <v>144</v>
      </c>
    </row>
    <row r="883" spans="1:65" s="15" customFormat="1" ht="10.199999999999999">
      <c r="B883" s="227"/>
      <c r="C883" s="228"/>
      <c r="D883" s="201" t="s">
        <v>156</v>
      </c>
      <c r="E883" s="229" t="s">
        <v>19</v>
      </c>
      <c r="F883" s="230" t="s">
        <v>191</v>
      </c>
      <c r="G883" s="228"/>
      <c r="H883" s="231">
        <v>1.31</v>
      </c>
      <c r="I883" s="232"/>
      <c r="J883" s="228"/>
      <c r="K883" s="228"/>
      <c r="L883" s="233"/>
      <c r="M883" s="234"/>
      <c r="N883" s="235"/>
      <c r="O883" s="235"/>
      <c r="P883" s="235"/>
      <c r="Q883" s="235"/>
      <c r="R883" s="235"/>
      <c r="S883" s="235"/>
      <c r="T883" s="236"/>
      <c r="AT883" s="237" t="s">
        <v>156</v>
      </c>
      <c r="AU883" s="237" t="s">
        <v>80</v>
      </c>
      <c r="AV883" s="15" t="s">
        <v>150</v>
      </c>
      <c r="AW883" s="15" t="s">
        <v>32</v>
      </c>
      <c r="AX883" s="15" t="s">
        <v>26</v>
      </c>
      <c r="AY883" s="237" t="s">
        <v>144</v>
      </c>
    </row>
    <row r="884" spans="1:65" s="2" customFormat="1" ht="16.5" customHeight="1">
      <c r="A884" s="36"/>
      <c r="B884" s="37"/>
      <c r="C884" s="189" t="s">
        <v>1035</v>
      </c>
      <c r="D884" s="189" t="s">
        <v>146</v>
      </c>
      <c r="E884" s="190" t="s">
        <v>1036</v>
      </c>
      <c r="F884" s="191" t="s">
        <v>1037</v>
      </c>
      <c r="G884" s="192" t="s">
        <v>149</v>
      </c>
      <c r="H884" s="193">
        <v>130.41999999999999</v>
      </c>
      <c r="I884" s="194"/>
      <c r="J884" s="193">
        <f>ROUND(I884*H884,2)</f>
        <v>0</v>
      </c>
      <c r="K884" s="191" t="s">
        <v>160</v>
      </c>
      <c r="L884" s="41"/>
      <c r="M884" s="195" t="s">
        <v>19</v>
      </c>
      <c r="N884" s="196" t="s">
        <v>42</v>
      </c>
      <c r="O884" s="66"/>
      <c r="P884" s="197">
        <f>O884*H884</f>
        <v>0</v>
      </c>
      <c r="Q884" s="197">
        <v>3.3E-4</v>
      </c>
      <c r="R884" s="197">
        <f>Q884*H884</f>
        <v>4.3038599999999996E-2</v>
      </c>
      <c r="S884" s="197">
        <v>0</v>
      </c>
      <c r="T884" s="198">
        <f>S884*H884</f>
        <v>0</v>
      </c>
      <c r="U884" s="36"/>
      <c r="V884" s="36"/>
      <c r="W884" s="36"/>
      <c r="X884" s="36"/>
      <c r="Y884" s="36"/>
      <c r="Z884" s="36"/>
      <c r="AA884" s="36"/>
      <c r="AB884" s="36"/>
      <c r="AC884" s="36"/>
      <c r="AD884" s="36"/>
      <c r="AE884" s="36"/>
      <c r="AR884" s="199" t="s">
        <v>150</v>
      </c>
      <c r="AT884" s="199" t="s">
        <v>146</v>
      </c>
      <c r="AU884" s="199" t="s">
        <v>80</v>
      </c>
      <c r="AY884" s="19" t="s">
        <v>144</v>
      </c>
      <c r="BE884" s="200">
        <f>IF(N884="základní",J884,0)</f>
        <v>0</v>
      </c>
      <c r="BF884" s="200">
        <f>IF(N884="snížená",J884,0)</f>
        <v>0</v>
      </c>
      <c r="BG884" s="200">
        <f>IF(N884="zákl. přenesená",J884,0)</f>
        <v>0</v>
      </c>
      <c r="BH884" s="200">
        <f>IF(N884="sníž. přenesená",J884,0)</f>
        <v>0</v>
      </c>
      <c r="BI884" s="200">
        <f>IF(N884="nulová",J884,0)</f>
        <v>0</v>
      </c>
      <c r="BJ884" s="19" t="s">
        <v>26</v>
      </c>
      <c r="BK884" s="200">
        <f>ROUND(I884*H884,2)</f>
        <v>0</v>
      </c>
      <c r="BL884" s="19" t="s">
        <v>150</v>
      </c>
      <c r="BM884" s="199" t="s">
        <v>1038</v>
      </c>
    </row>
    <row r="885" spans="1:65" s="2" customFormat="1" ht="10.199999999999999">
      <c r="A885" s="36"/>
      <c r="B885" s="37"/>
      <c r="C885" s="38"/>
      <c r="D885" s="201" t="s">
        <v>152</v>
      </c>
      <c r="E885" s="38"/>
      <c r="F885" s="202" t="s">
        <v>1039</v>
      </c>
      <c r="G885" s="38"/>
      <c r="H885" s="38"/>
      <c r="I885" s="110"/>
      <c r="J885" s="38"/>
      <c r="K885" s="38"/>
      <c r="L885" s="41"/>
      <c r="M885" s="203"/>
      <c r="N885" s="204"/>
      <c r="O885" s="66"/>
      <c r="P885" s="66"/>
      <c r="Q885" s="66"/>
      <c r="R885" s="66"/>
      <c r="S885" s="66"/>
      <c r="T885" s="67"/>
      <c r="U885" s="36"/>
      <c r="V885" s="36"/>
      <c r="W885" s="36"/>
      <c r="X885" s="36"/>
      <c r="Y885" s="36"/>
      <c r="Z885" s="36"/>
      <c r="AA885" s="36"/>
      <c r="AB885" s="36"/>
      <c r="AC885" s="36"/>
      <c r="AD885" s="36"/>
      <c r="AE885" s="36"/>
      <c r="AT885" s="19" t="s">
        <v>152</v>
      </c>
      <c r="AU885" s="19" t="s">
        <v>80</v>
      </c>
    </row>
    <row r="886" spans="1:65" s="14" customFormat="1" ht="10.199999999999999">
      <c r="B886" s="217"/>
      <c r="C886" s="218"/>
      <c r="D886" s="201" t="s">
        <v>156</v>
      </c>
      <c r="E886" s="219" t="s">
        <v>19</v>
      </c>
      <c r="F886" s="220" t="s">
        <v>1040</v>
      </c>
      <c r="G886" s="218"/>
      <c r="H886" s="219" t="s">
        <v>19</v>
      </c>
      <c r="I886" s="221"/>
      <c r="J886" s="218"/>
      <c r="K886" s="218"/>
      <c r="L886" s="222"/>
      <c r="M886" s="223"/>
      <c r="N886" s="224"/>
      <c r="O886" s="224"/>
      <c r="P886" s="224"/>
      <c r="Q886" s="224"/>
      <c r="R886" s="224"/>
      <c r="S886" s="224"/>
      <c r="T886" s="225"/>
      <c r="AT886" s="226" t="s">
        <v>156</v>
      </c>
      <c r="AU886" s="226" t="s">
        <v>80</v>
      </c>
      <c r="AV886" s="14" t="s">
        <v>26</v>
      </c>
      <c r="AW886" s="14" t="s">
        <v>32</v>
      </c>
      <c r="AX886" s="14" t="s">
        <v>71</v>
      </c>
      <c r="AY886" s="226" t="s">
        <v>144</v>
      </c>
    </row>
    <row r="887" spans="1:65" s="13" customFormat="1" ht="10.199999999999999">
      <c r="B887" s="206"/>
      <c r="C887" s="207"/>
      <c r="D887" s="201" t="s">
        <v>156</v>
      </c>
      <c r="E887" s="208" t="s">
        <v>19</v>
      </c>
      <c r="F887" s="209" t="s">
        <v>1041</v>
      </c>
      <c r="G887" s="207"/>
      <c r="H887" s="210">
        <v>26.58</v>
      </c>
      <c r="I887" s="211"/>
      <c r="J887" s="207"/>
      <c r="K887" s="207"/>
      <c r="L887" s="212"/>
      <c r="M887" s="213"/>
      <c r="N887" s="214"/>
      <c r="O887" s="214"/>
      <c r="P887" s="214"/>
      <c r="Q887" s="214"/>
      <c r="R887" s="214"/>
      <c r="S887" s="214"/>
      <c r="T887" s="215"/>
      <c r="AT887" s="216" t="s">
        <v>156</v>
      </c>
      <c r="AU887" s="216" t="s">
        <v>80</v>
      </c>
      <c r="AV887" s="13" t="s">
        <v>80</v>
      </c>
      <c r="AW887" s="13" t="s">
        <v>32</v>
      </c>
      <c r="AX887" s="13" t="s">
        <v>71</v>
      </c>
      <c r="AY887" s="216" t="s">
        <v>144</v>
      </c>
    </row>
    <row r="888" spans="1:65" s="13" customFormat="1" ht="10.199999999999999">
      <c r="B888" s="206"/>
      <c r="C888" s="207"/>
      <c r="D888" s="201" t="s">
        <v>156</v>
      </c>
      <c r="E888" s="208" t="s">
        <v>19</v>
      </c>
      <c r="F888" s="209" t="s">
        <v>1042</v>
      </c>
      <c r="G888" s="207"/>
      <c r="H888" s="210">
        <v>53.21</v>
      </c>
      <c r="I888" s="211"/>
      <c r="J888" s="207"/>
      <c r="K888" s="207"/>
      <c r="L888" s="212"/>
      <c r="M888" s="213"/>
      <c r="N888" s="214"/>
      <c r="O888" s="214"/>
      <c r="P888" s="214"/>
      <c r="Q888" s="214"/>
      <c r="R888" s="214"/>
      <c r="S888" s="214"/>
      <c r="T888" s="215"/>
      <c r="AT888" s="216" t="s">
        <v>156</v>
      </c>
      <c r="AU888" s="216" t="s">
        <v>80</v>
      </c>
      <c r="AV888" s="13" t="s">
        <v>80</v>
      </c>
      <c r="AW888" s="13" t="s">
        <v>32</v>
      </c>
      <c r="AX888" s="13" t="s">
        <v>71</v>
      </c>
      <c r="AY888" s="216" t="s">
        <v>144</v>
      </c>
    </row>
    <row r="889" spans="1:65" s="13" customFormat="1" ht="10.199999999999999">
      <c r="B889" s="206"/>
      <c r="C889" s="207"/>
      <c r="D889" s="201" t="s">
        <v>156</v>
      </c>
      <c r="E889" s="208" t="s">
        <v>19</v>
      </c>
      <c r="F889" s="209" t="s">
        <v>1043</v>
      </c>
      <c r="G889" s="207"/>
      <c r="H889" s="210">
        <v>50.63</v>
      </c>
      <c r="I889" s="211"/>
      <c r="J889" s="207"/>
      <c r="K889" s="207"/>
      <c r="L889" s="212"/>
      <c r="M889" s="213"/>
      <c r="N889" s="214"/>
      <c r="O889" s="214"/>
      <c r="P889" s="214"/>
      <c r="Q889" s="214"/>
      <c r="R889" s="214"/>
      <c r="S889" s="214"/>
      <c r="T889" s="215"/>
      <c r="AT889" s="216" t="s">
        <v>156</v>
      </c>
      <c r="AU889" s="216" t="s">
        <v>80</v>
      </c>
      <c r="AV889" s="13" t="s">
        <v>80</v>
      </c>
      <c r="AW889" s="13" t="s">
        <v>32</v>
      </c>
      <c r="AX889" s="13" t="s">
        <v>71</v>
      </c>
      <c r="AY889" s="216" t="s">
        <v>144</v>
      </c>
    </row>
    <row r="890" spans="1:65" s="15" customFormat="1" ht="10.199999999999999">
      <c r="B890" s="227"/>
      <c r="C890" s="228"/>
      <c r="D890" s="201" t="s">
        <v>156</v>
      </c>
      <c r="E890" s="229" t="s">
        <v>19</v>
      </c>
      <c r="F890" s="230" t="s">
        <v>191</v>
      </c>
      <c r="G890" s="228"/>
      <c r="H890" s="231">
        <v>130.41999999999999</v>
      </c>
      <c r="I890" s="232"/>
      <c r="J890" s="228"/>
      <c r="K890" s="228"/>
      <c r="L890" s="233"/>
      <c r="M890" s="234"/>
      <c r="N890" s="235"/>
      <c r="O890" s="235"/>
      <c r="P890" s="235"/>
      <c r="Q890" s="235"/>
      <c r="R890" s="235"/>
      <c r="S890" s="235"/>
      <c r="T890" s="236"/>
      <c r="AT890" s="237" t="s">
        <v>156</v>
      </c>
      <c r="AU890" s="237" t="s">
        <v>80</v>
      </c>
      <c r="AV890" s="15" t="s">
        <v>150</v>
      </c>
      <c r="AW890" s="15" t="s">
        <v>32</v>
      </c>
      <c r="AX890" s="15" t="s">
        <v>26</v>
      </c>
      <c r="AY890" s="237" t="s">
        <v>144</v>
      </c>
    </row>
    <row r="891" spans="1:65" s="2" customFormat="1" ht="16.5" customHeight="1">
      <c r="A891" s="36"/>
      <c r="B891" s="37"/>
      <c r="C891" s="189" t="s">
        <v>1044</v>
      </c>
      <c r="D891" s="189" t="s">
        <v>146</v>
      </c>
      <c r="E891" s="190" t="s">
        <v>1045</v>
      </c>
      <c r="F891" s="191" t="s">
        <v>1046</v>
      </c>
      <c r="G891" s="192" t="s">
        <v>173</v>
      </c>
      <c r="H891" s="193">
        <v>13.04</v>
      </c>
      <c r="I891" s="194"/>
      <c r="J891" s="193">
        <f>ROUND(I891*H891,2)</f>
        <v>0</v>
      </c>
      <c r="K891" s="191" t="s">
        <v>160</v>
      </c>
      <c r="L891" s="41"/>
      <c r="M891" s="195" t="s">
        <v>19</v>
      </c>
      <c r="N891" s="196" t="s">
        <v>42</v>
      </c>
      <c r="O891" s="66"/>
      <c r="P891" s="197">
        <f>O891*H891</f>
        <v>0</v>
      </c>
      <c r="Q891" s="197">
        <v>1.98</v>
      </c>
      <c r="R891" s="197">
        <f>Q891*H891</f>
        <v>25.819199999999999</v>
      </c>
      <c r="S891" s="197">
        <v>0</v>
      </c>
      <c r="T891" s="198">
        <f>S891*H891</f>
        <v>0</v>
      </c>
      <c r="U891" s="36"/>
      <c r="V891" s="36"/>
      <c r="W891" s="36"/>
      <c r="X891" s="36"/>
      <c r="Y891" s="36"/>
      <c r="Z891" s="36"/>
      <c r="AA891" s="36"/>
      <c r="AB891" s="36"/>
      <c r="AC891" s="36"/>
      <c r="AD891" s="36"/>
      <c r="AE891" s="36"/>
      <c r="AR891" s="199" t="s">
        <v>150</v>
      </c>
      <c r="AT891" s="199" t="s">
        <v>146</v>
      </c>
      <c r="AU891" s="199" t="s">
        <v>80</v>
      </c>
      <c r="AY891" s="19" t="s">
        <v>144</v>
      </c>
      <c r="BE891" s="200">
        <f>IF(N891="základní",J891,0)</f>
        <v>0</v>
      </c>
      <c r="BF891" s="200">
        <f>IF(N891="snížená",J891,0)</f>
        <v>0</v>
      </c>
      <c r="BG891" s="200">
        <f>IF(N891="zákl. přenesená",J891,0)</f>
        <v>0</v>
      </c>
      <c r="BH891" s="200">
        <f>IF(N891="sníž. přenesená",J891,0)</f>
        <v>0</v>
      </c>
      <c r="BI891" s="200">
        <f>IF(N891="nulová",J891,0)</f>
        <v>0</v>
      </c>
      <c r="BJ891" s="19" t="s">
        <v>26</v>
      </c>
      <c r="BK891" s="200">
        <f>ROUND(I891*H891,2)</f>
        <v>0</v>
      </c>
      <c r="BL891" s="19" t="s">
        <v>150</v>
      </c>
      <c r="BM891" s="199" t="s">
        <v>1047</v>
      </c>
    </row>
    <row r="892" spans="1:65" s="2" customFormat="1" ht="10.199999999999999">
      <c r="A892" s="36"/>
      <c r="B892" s="37"/>
      <c r="C892" s="38"/>
      <c r="D892" s="201" t="s">
        <v>152</v>
      </c>
      <c r="E892" s="38"/>
      <c r="F892" s="202" t="s">
        <v>1048</v>
      </c>
      <c r="G892" s="38"/>
      <c r="H892" s="38"/>
      <c r="I892" s="110"/>
      <c r="J892" s="38"/>
      <c r="K892" s="38"/>
      <c r="L892" s="41"/>
      <c r="M892" s="203"/>
      <c r="N892" s="204"/>
      <c r="O892" s="66"/>
      <c r="P892" s="66"/>
      <c r="Q892" s="66"/>
      <c r="R892" s="66"/>
      <c r="S892" s="66"/>
      <c r="T892" s="67"/>
      <c r="U892" s="36"/>
      <c r="V892" s="36"/>
      <c r="W892" s="36"/>
      <c r="X892" s="36"/>
      <c r="Y892" s="36"/>
      <c r="Z892" s="36"/>
      <c r="AA892" s="36"/>
      <c r="AB892" s="36"/>
      <c r="AC892" s="36"/>
      <c r="AD892" s="36"/>
      <c r="AE892" s="36"/>
      <c r="AT892" s="19" t="s">
        <v>152</v>
      </c>
      <c r="AU892" s="19" t="s">
        <v>80</v>
      </c>
    </row>
    <row r="893" spans="1:65" s="2" customFormat="1" ht="38.4">
      <c r="A893" s="36"/>
      <c r="B893" s="37"/>
      <c r="C893" s="38"/>
      <c r="D893" s="201" t="s">
        <v>154</v>
      </c>
      <c r="E893" s="38"/>
      <c r="F893" s="205" t="s">
        <v>1049</v>
      </c>
      <c r="G893" s="38"/>
      <c r="H893" s="38"/>
      <c r="I893" s="110"/>
      <c r="J893" s="38"/>
      <c r="K893" s="38"/>
      <c r="L893" s="41"/>
      <c r="M893" s="203"/>
      <c r="N893" s="204"/>
      <c r="O893" s="66"/>
      <c r="P893" s="66"/>
      <c r="Q893" s="66"/>
      <c r="R893" s="66"/>
      <c r="S893" s="66"/>
      <c r="T893" s="67"/>
      <c r="U893" s="36"/>
      <c r="V893" s="36"/>
      <c r="W893" s="36"/>
      <c r="X893" s="36"/>
      <c r="Y893" s="36"/>
      <c r="Z893" s="36"/>
      <c r="AA893" s="36"/>
      <c r="AB893" s="36"/>
      <c r="AC893" s="36"/>
      <c r="AD893" s="36"/>
      <c r="AE893" s="36"/>
      <c r="AT893" s="19" t="s">
        <v>154</v>
      </c>
      <c r="AU893" s="19" t="s">
        <v>80</v>
      </c>
    </row>
    <row r="894" spans="1:65" s="14" customFormat="1" ht="10.199999999999999">
      <c r="B894" s="217"/>
      <c r="C894" s="218"/>
      <c r="D894" s="201" t="s">
        <v>156</v>
      </c>
      <c r="E894" s="219" t="s">
        <v>19</v>
      </c>
      <c r="F894" s="220" t="s">
        <v>1040</v>
      </c>
      <c r="G894" s="218"/>
      <c r="H894" s="219" t="s">
        <v>19</v>
      </c>
      <c r="I894" s="221"/>
      <c r="J894" s="218"/>
      <c r="K894" s="218"/>
      <c r="L894" s="222"/>
      <c r="M894" s="223"/>
      <c r="N894" s="224"/>
      <c r="O894" s="224"/>
      <c r="P894" s="224"/>
      <c r="Q894" s="224"/>
      <c r="R894" s="224"/>
      <c r="S894" s="224"/>
      <c r="T894" s="225"/>
      <c r="AT894" s="226" t="s">
        <v>156</v>
      </c>
      <c r="AU894" s="226" t="s">
        <v>80</v>
      </c>
      <c r="AV894" s="14" t="s">
        <v>26</v>
      </c>
      <c r="AW894" s="14" t="s">
        <v>32</v>
      </c>
      <c r="AX894" s="14" t="s">
        <v>71</v>
      </c>
      <c r="AY894" s="226" t="s">
        <v>144</v>
      </c>
    </row>
    <row r="895" spans="1:65" s="13" customFormat="1" ht="10.199999999999999">
      <c r="B895" s="206"/>
      <c r="C895" s="207"/>
      <c r="D895" s="201" t="s">
        <v>156</v>
      </c>
      <c r="E895" s="208" t="s">
        <v>19</v>
      </c>
      <c r="F895" s="209" t="s">
        <v>1050</v>
      </c>
      <c r="G895" s="207"/>
      <c r="H895" s="210">
        <v>2.66</v>
      </c>
      <c r="I895" s="211"/>
      <c r="J895" s="207"/>
      <c r="K895" s="207"/>
      <c r="L895" s="212"/>
      <c r="M895" s="213"/>
      <c r="N895" s="214"/>
      <c r="O895" s="214"/>
      <c r="P895" s="214"/>
      <c r="Q895" s="214"/>
      <c r="R895" s="214"/>
      <c r="S895" s="214"/>
      <c r="T895" s="215"/>
      <c r="AT895" s="216" t="s">
        <v>156</v>
      </c>
      <c r="AU895" s="216" t="s">
        <v>80</v>
      </c>
      <c r="AV895" s="13" t="s">
        <v>80</v>
      </c>
      <c r="AW895" s="13" t="s">
        <v>32</v>
      </c>
      <c r="AX895" s="13" t="s">
        <v>71</v>
      </c>
      <c r="AY895" s="216" t="s">
        <v>144</v>
      </c>
    </row>
    <row r="896" spans="1:65" s="13" customFormat="1" ht="10.199999999999999">
      <c r="B896" s="206"/>
      <c r="C896" s="207"/>
      <c r="D896" s="201" t="s">
        <v>156</v>
      </c>
      <c r="E896" s="208" t="s">
        <v>19</v>
      </c>
      <c r="F896" s="209" t="s">
        <v>1051</v>
      </c>
      <c r="G896" s="207"/>
      <c r="H896" s="210">
        <v>5.32</v>
      </c>
      <c r="I896" s="211"/>
      <c r="J896" s="207"/>
      <c r="K896" s="207"/>
      <c r="L896" s="212"/>
      <c r="M896" s="213"/>
      <c r="N896" s="214"/>
      <c r="O896" s="214"/>
      <c r="P896" s="214"/>
      <c r="Q896" s="214"/>
      <c r="R896" s="214"/>
      <c r="S896" s="214"/>
      <c r="T896" s="215"/>
      <c r="AT896" s="216" t="s">
        <v>156</v>
      </c>
      <c r="AU896" s="216" t="s">
        <v>80</v>
      </c>
      <c r="AV896" s="13" t="s">
        <v>80</v>
      </c>
      <c r="AW896" s="13" t="s">
        <v>32</v>
      </c>
      <c r="AX896" s="13" t="s">
        <v>71</v>
      </c>
      <c r="AY896" s="216" t="s">
        <v>144</v>
      </c>
    </row>
    <row r="897" spans="1:65" s="13" customFormat="1" ht="10.199999999999999">
      <c r="B897" s="206"/>
      <c r="C897" s="207"/>
      <c r="D897" s="201" t="s">
        <v>156</v>
      </c>
      <c r="E897" s="208" t="s">
        <v>19</v>
      </c>
      <c r="F897" s="209" t="s">
        <v>1052</v>
      </c>
      <c r="G897" s="207"/>
      <c r="H897" s="210">
        <v>5.0599999999999996</v>
      </c>
      <c r="I897" s="211"/>
      <c r="J897" s="207"/>
      <c r="K897" s="207"/>
      <c r="L897" s="212"/>
      <c r="M897" s="213"/>
      <c r="N897" s="214"/>
      <c r="O897" s="214"/>
      <c r="P897" s="214"/>
      <c r="Q897" s="214"/>
      <c r="R897" s="214"/>
      <c r="S897" s="214"/>
      <c r="T897" s="215"/>
      <c r="AT897" s="216" t="s">
        <v>156</v>
      </c>
      <c r="AU897" s="216" t="s">
        <v>80</v>
      </c>
      <c r="AV897" s="13" t="s">
        <v>80</v>
      </c>
      <c r="AW897" s="13" t="s">
        <v>32</v>
      </c>
      <c r="AX897" s="13" t="s">
        <v>71</v>
      </c>
      <c r="AY897" s="216" t="s">
        <v>144</v>
      </c>
    </row>
    <row r="898" spans="1:65" s="15" customFormat="1" ht="10.199999999999999">
      <c r="B898" s="227"/>
      <c r="C898" s="228"/>
      <c r="D898" s="201" t="s">
        <v>156</v>
      </c>
      <c r="E898" s="229" t="s">
        <v>19</v>
      </c>
      <c r="F898" s="230" t="s">
        <v>191</v>
      </c>
      <c r="G898" s="228"/>
      <c r="H898" s="231">
        <v>13.04</v>
      </c>
      <c r="I898" s="232"/>
      <c r="J898" s="228"/>
      <c r="K898" s="228"/>
      <c r="L898" s="233"/>
      <c r="M898" s="234"/>
      <c r="N898" s="235"/>
      <c r="O898" s="235"/>
      <c r="P898" s="235"/>
      <c r="Q898" s="235"/>
      <c r="R898" s="235"/>
      <c r="S898" s="235"/>
      <c r="T898" s="236"/>
      <c r="AT898" s="237" t="s">
        <v>156</v>
      </c>
      <c r="AU898" s="237" t="s">
        <v>80</v>
      </c>
      <c r="AV898" s="15" t="s">
        <v>150</v>
      </c>
      <c r="AW898" s="15" t="s">
        <v>32</v>
      </c>
      <c r="AX898" s="15" t="s">
        <v>26</v>
      </c>
      <c r="AY898" s="237" t="s">
        <v>144</v>
      </c>
    </row>
    <row r="899" spans="1:65" s="2" customFormat="1" ht="16.5" customHeight="1">
      <c r="A899" s="36"/>
      <c r="B899" s="37"/>
      <c r="C899" s="189" t="s">
        <v>1053</v>
      </c>
      <c r="D899" s="189" t="s">
        <v>146</v>
      </c>
      <c r="E899" s="190" t="s">
        <v>1054</v>
      </c>
      <c r="F899" s="191" t="s">
        <v>1055</v>
      </c>
      <c r="G899" s="192" t="s">
        <v>443</v>
      </c>
      <c r="H899" s="193">
        <v>13</v>
      </c>
      <c r="I899" s="194"/>
      <c r="J899" s="193">
        <f>ROUND(I899*H899,2)</f>
        <v>0</v>
      </c>
      <c r="K899" s="191" t="s">
        <v>160</v>
      </c>
      <c r="L899" s="41"/>
      <c r="M899" s="195" t="s">
        <v>19</v>
      </c>
      <c r="N899" s="196" t="s">
        <v>42</v>
      </c>
      <c r="O899" s="66"/>
      <c r="P899" s="197">
        <f>O899*H899</f>
        <v>0</v>
      </c>
      <c r="Q899" s="197">
        <v>1.7770000000000001E-2</v>
      </c>
      <c r="R899" s="197">
        <f>Q899*H899</f>
        <v>0.23101000000000002</v>
      </c>
      <c r="S899" s="197">
        <v>0</v>
      </c>
      <c r="T899" s="198">
        <f>S899*H899</f>
        <v>0</v>
      </c>
      <c r="U899" s="36"/>
      <c r="V899" s="36"/>
      <c r="W899" s="36"/>
      <c r="X899" s="36"/>
      <c r="Y899" s="36"/>
      <c r="Z899" s="36"/>
      <c r="AA899" s="36"/>
      <c r="AB899" s="36"/>
      <c r="AC899" s="36"/>
      <c r="AD899" s="36"/>
      <c r="AE899" s="36"/>
      <c r="AR899" s="199" t="s">
        <v>150</v>
      </c>
      <c r="AT899" s="199" t="s">
        <v>146</v>
      </c>
      <c r="AU899" s="199" t="s">
        <v>80</v>
      </c>
      <c r="AY899" s="19" t="s">
        <v>144</v>
      </c>
      <c r="BE899" s="200">
        <f>IF(N899="základní",J899,0)</f>
        <v>0</v>
      </c>
      <c r="BF899" s="200">
        <f>IF(N899="snížená",J899,0)</f>
        <v>0</v>
      </c>
      <c r="BG899" s="200">
        <f>IF(N899="zákl. přenesená",J899,0)</f>
        <v>0</v>
      </c>
      <c r="BH899" s="200">
        <f>IF(N899="sníž. přenesená",J899,0)</f>
        <v>0</v>
      </c>
      <c r="BI899" s="200">
        <f>IF(N899="nulová",J899,0)</f>
        <v>0</v>
      </c>
      <c r="BJ899" s="19" t="s">
        <v>26</v>
      </c>
      <c r="BK899" s="200">
        <f>ROUND(I899*H899,2)</f>
        <v>0</v>
      </c>
      <c r="BL899" s="19" t="s">
        <v>150</v>
      </c>
      <c r="BM899" s="199" t="s">
        <v>1056</v>
      </c>
    </row>
    <row r="900" spans="1:65" s="2" customFormat="1" ht="19.2">
      <c r="A900" s="36"/>
      <c r="B900" s="37"/>
      <c r="C900" s="38"/>
      <c r="D900" s="201" t="s">
        <v>152</v>
      </c>
      <c r="E900" s="38"/>
      <c r="F900" s="202" t="s">
        <v>1057</v>
      </c>
      <c r="G900" s="38"/>
      <c r="H900" s="38"/>
      <c r="I900" s="110"/>
      <c r="J900" s="38"/>
      <c r="K900" s="38"/>
      <c r="L900" s="41"/>
      <c r="M900" s="203"/>
      <c r="N900" s="204"/>
      <c r="O900" s="66"/>
      <c r="P900" s="66"/>
      <c r="Q900" s="66"/>
      <c r="R900" s="66"/>
      <c r="S900" s="66"/>
      <c r="T900" s="67"/>
      <c r="U900" s="36"/>
      <c r="V900" s="36"/>
      <c r="W900" s="36"/>
      <c r="X900" s="36"/>
      <c r="Y900" s="36"/>
      <c r="Z900" s="36"/>
      <c r="AA900" s="36"/>
      <c r="AB900" s="36"/>
      <c r="AC900" s="36"/>
      <c r="AD900" s="36"/>
      <c r="AE900" s="36"/>
      <c r="AT900" s="19" t="s">
        <v>152</v>
      </c>
      <c r="AU900" s="19" t="s">
        <v>80</v>
      </c>
    </row>
    <row r="901" spans="1:65" s="2" customFormat="1" ht="134.4">
      <c r="A901" s="36"/>
      <c r="B901" s="37"/>
      <c r="C901" s="38"/>
      <c r="D901" s="201" t="s">
        <v>154</v>
      </c>
      <c r="E901" s="38"/>
      <c r="F901" s="205" t="s">
        <v>1058</v>
      </c>
      <c r="G901" s="38"/>
      <c r="H901" s="38"/>
      <c r="I901" s="110"/>
      <c r="J901" s="38"/>
      <c r="K901" s="38"/>
      <c r="L901" s="41"/>
      <c r="M901" s="203"/>
      <c r="N901" s="204"/>
      <c r="O901" s="66"/>
      <c r="P901" s="66"/>
      <c r="Q901" s="66"/>
      <c r="R901" s="66"/>
      <c r="S901" s="66"/>
      <c r="T901" s="67"/>
      <c r="U901" s="36"/>
      <c r="V901" s="36"/>
      <c r="W901" s="36"/>
      <c r="X901" s="36"/>
      <c r="Y901" s="36"/>
      <c r="Z901" s="36"/>
      <c r="AA901" s="36"/>
      <c r="AB901" s="36"/>
      <c r="AC901" s="36"/>
      <c r="AD901" s="36"/>
      <c r="AE901" s="36"/>
      <c r="AT901" s="19" t="s">
        <v>154</v>
      </c>
      <c r="AU901" s="19" t="s">
        <v>80</v>
      </c>
    </row>
    <row r="902" spans="1:65" s="13" customFormat="1" ht="10.199999999999999">
      <c r="B902" s="206"/>
      <c r="C902" s="207"/>
      <c r="D902" s="201" t="s">
        <v>156</v>
      </c>
      <c r="E902" s="208" t="s">
        <v>19</v>
      </c>
      <c r="F902" s="209" t="s">
        <v>1059</v>
      </c>
      <c r="G902" s="207"/>
      <c r="H902" s="210">
        <v>13</v>
      </c>
      <c r="I902" s="211"/>
      <c r="J902" s="207"/>
      <c r="K902" s="207"/>
      <c r="L902" s="212"/>
      <c r="M902" s="213"/>
      <c r="N902" s="214"/>
      <c r="O902" s="214"/>
      <c r="P902" s="214"/>
      <c r="Q902" s="214"/>
      <c r="R902" s="214"/>
      <c r="S902" s="214"/>
      <c r="T902" s="215"/>
      <c r="AT902" s="216" t="s">
        <v>156</v>
      </c>
      <c r="AU902" s="216" t="s">
        <v>80</v>
      </c>
      <c r="AV902" s="13" t="s">
        <v>80</v>
      </c>
      <c r="AW902" s="13" t="s">
        <v>32</v>
      </c>
      <c r="AX902" s="13" t="s">
        <v>26</v>
      </c>
      <c r="AY902" s="216" t="s">
        <v>144</v>
      </c>
    </row>
    <row r="903" spans="1:65" s="2" customFormat="1" ht="16.5" customHeight="1">
      <c r="A903" s="36"/>
      <c r="B903" s="37"/>
      <c r="C903" s="238" t="s">
        <v>1060</v>
      </c>
      <c r="D903" s="238" t="s">
        <v>253</v>
      </c>
      <c r="E903" s="239" t="s">
        <v>1061</v>
      </c>
      <c r="F903" s="240" t="s">
        <v>1062</v>
      </c>
      <c r="G903" s="241" t="s">
        <v>443</v>
      </c>
      <c r="H903" s="242">
        <v>2</v>
      </c>
      <c r="I903" s="243"/>
      <c r="J903" s="242">
        <f>ROUND(I903*H903,2)</f>
        <v>0</v>
      </c>
      <c r="K903" s="240" t="s">
        <v>160</v>
      </c>
      <c r="L903" s="244"/>
      <c r="M903" s="245" t="s">
        <v>19</v>
      </c>
      <c r="N903" s="246" t="s">
        <v>42</v>
      </c>
      <c r="O903" s="66"/>
      <c r="P903" s="197">
        <f>O903*H903</f>
        <v>0</v>
      </c>
      <c r="Q903" s="197">
        <v>1.225E-2</v>
      </c>
      <c r="R903" s="197">
        <f>Q903*H903</f>
        <v>2.4500000000000001E-2</v>
      </c>
      <c r="S903" s="197">
        <v>0</v>
      </c>
      <c r="T903" s="198">
        <f>S903*H903</f>
        <v>0</v>
      </c>
      <c r="U903" s="36"/>
      <c r="V903" s="36"/>
      <c r="W903" s="36"/>
      <c r="X903" s="36"/>
      <c r="Y903" s="36"/>
      <c r="Z903" s="36"/>
      <c r="AA903" s="36"/>
      <c r="AB903" s="36"/>
      <c r="AC903" s="36"/>
      <c r="AD903" s="36"/>
      <c r="AE903" s="36"/>
      <c r="AR903" s="199" t="s">
        <v>207</v>
      </c>
      <c r="AT903" s="199" t="s">
        <v>253</v>
      </c>
      <c r="AU903" s="199" t="s">
        <v>80</v>
      </c>
      <c r="AY903" s="19" t="s">
        <v>144</v>
      </c>
      <c r="BE903" s="200">
        <f>IF(N903="základní",J903,0)</f>
        <v>0</v>
      </c>
      <c r="BF903" s="200">
        <f>IF(N903="snížená",J903,0)</f>
        <v>0</v>
      </c>
      <c r="BG903" s="200">
        <f>IF(N903="zákl. přenesená",J903,0)</f>
        <v>0</v>
      </c>
      <c r="BH903" s="200">
        <f>IF(N903="sníž. přenesená",J903,0)</f>
        <v>0</v>
      </c>
      <c r="BI903" s="200">
        <f>IF(N903="nulová",J903,0)</f>
        <v>0</v>
      </c>
      <c r="BJ903" s="19" t="s">
        <v>26</v>
      </c>
      <c r="BK903" s="200">
        <f>ROUND(I903*H903,2)</f>
        <v>0</v>
      </c>
      <c r="BL903" s="19" t="s">
        <v>150</v>
      </c>
      <c r="BM903" s="199" t="s">
        <v>1063</v>
      </c>
    </row>
    <row r="904" spans="1:65" s="2" customFormat="1" ht="10.199999999999999">
      <c r="A904" s="36"/>
      <c r="B904" s="37"/>
      <c r="C904" s="38"/>
      <c r="D904" s="201" t="s">
        <v>152</v>
      </c>
      <c r="E904" s="38"/>
      <c r="F904" s="202" t="s">
        <v>1062</v>
      </c>
      <c r="G904" s="38"/>
      <c r="H904" s="38"/>
      <c r="I904" s="110"/>
      <c r="J904" s="38"/>
      <c r="K904" s="38"/>
      <c r="L904" s="41"/>
      <c r="M904" s="203"/>
      <c r="N904" s="204"/>
      <c r="O904" s="66"/>
      <c r="P904" s="66"/>
      <c r="Q904" s="66"/>
      <c r="R904" s="66"/>
      <c r="S904" s="66"/>
      <c r="T904" s="67"/>
      <c r="U904" s="36"/>
      <c r="V904" s="36"/>
      <c r="W904" s="36"/>
      <c r="X904" s="36"/>
      <c r="Y904" s="36"/>
      <c r="Z904" s="36"/>
      <c r="AA904" s="36"/>
      <c r="AB904" s="36"/>
      <c r="AC904" s="36"/>
      <c r="AD904" s="36"/>
      <c r="AE904" s="36"/>
      <c r="AT904" s="19" t="s">
        <v>152</v>
      </c>
      <c r="AU904" s="19" t="s">
        <v>80</v>
      </c>
    </row>
    <row r="905" spans="1:65" s="13" customFormat="1" ht="10.199999999999999">
      <c r="B905" s="206"/>
      <c r="C905" s="207"/>
      <c r="D905" s="201" t="s">
        <v>156</v>
      </c>
      <c r="E905" s="208" t="s">
        <v>19</v>
      </c>
      <c r="F905" s="209" t="s">
        <v>1064</v>
      </c>
      <c r="G905" s="207"/>
      <c r="H905" s="210">
        <v>2</v>
      </c>
      <c r="I905" s="211"/>
      <c r="J905" s="207"/>
      <c r="K905" s="207"/>
      <c r="L905" s="212"/>
      <c r="M905" s="213"/>
      <c r="N905" s="214"/>
      <c r="O905" s="214"/>
      <c r="P905" s="214"/>
      <c r="Q905" s="214"/>
      <c r="R905" s="214"/>
      <c r="S905" s="214"/>
      <c r="T905" s="215"/>
      <c r="AT905" s="216" t="s">
        <v>156</v>
      </c>
      <c r="AU905" s="216" t="s">
        <v>80</v>
      </c>
      <c r="AV905" s="13" t="s">
        <v>80</v>
      </c>
      <c r="AW905" s="13" t="s">
        <v>32</v>
      </c>
      <c r="AX905" s="13" t="s">
        <v>26</v>
      </c>
      <c r="AY905" s="216" t="s">
        <v>144</v>
      </c>
    </row>
    <row r="906" spans="1:65" s="2" customFormat="1" ht="16.5" customHeight="1">
      <c r="A906" s="36"/>
      <c r="B906" s="37"/>
      <c r="C906" s="238" t="s">
        <v>1065</v>
      </c>
      <c r="D906" s="238" t="s">
        <v>253</v>
      </c>
      <c r="E906" s="239" t="s">
        <v>1066</v>
      </c>
      <c r="F906" s="240" t="s">
        <v>1067</v>
      </c>
      <c r="G906" s="241" t="s">
        <v>443</v>
      </c>
      <c r="H906" s="242">
        <v>2</v>
      </c>
      <c r="I906" s="243"/>
      <c r="J906" s="242">
        <f>ROUND(I906*H906,2)</f>
        <v>0</v>
      </c>
      <c r="K906" s="240" t="s">
        <v>160</v>
      </c>
      <c r="L906" s="244"/>
      <c r="M906" s="245" t="s">
        <v>19</v>
      </c>
      <c r="N906" s="246" t="s">
        <v>42</v>
      </c>
      <c r="O906" s="66"/>
      <c r="P906" s="197">
        <f>O906*H906</f>
        <v>0</v>
      </c>
      <c r="Q906" s="197">
        <v>1.9359999999999999E-2</v>
      </c>
      <c r="R906" s="197">
        <f>Q906*H906</f>
        <v>3.8719999999999997E-2</v>
      </c>
      <c r="S906" s="197">
        <v>0</v>
      </c>
      <c r="T906" s="198">
        <f>S906*H906</f>
        <v>0</v>
      </c>
      <c r="U906" s="36"/>
      <c r="V906" s="36"/>
      <c r="W906" s="36"/>
      <c r="X906" s="36"/>
      <c r="Y906" s="36"/>
      <c r="Z906" s="36"/>
      <c r="AA906" s="36"/>
      <c r="AB906" s="36"/>
      <c r="AC906" s="36"/>
      <c r="AD906" s="36"/>
      <c r="AE906" s="36"/>
      <c r="AR906" s="199" t="s">
        <v>207</v>
      </c>
      <c r="AT906" s="199" t="s">
        <v>253</v>
      </c>
      <c r="AU906" s="199" t="s">
        <v>80</v>
      </c>
      <c r="AY906" s="19" t="s">
        <v>144</v>
      </c>
      <c r="BE906" s="200">
        <f>IF(N906="základní",J906,0)</f>
        <v>0</v>
      </c>
      <c r="BF906" s="200">
        <f>IF(N906="snížená",J906,0)</f>
        <v>0</v>
      </c>
      <c r="BG906" s="200">
        <f>IF(N906="zákl. přenesená",J906,0)</f>
        <v>0</v>
      </c>
      <c r="BH906" s="200">
        <f>IF(N906="sníž. přenesená",J906,0)</f>
        <v>0</v>
      </c>
      <c r="BI906" s="200">
        <f>IF(N906="nulová",J906,0)</f>
        <v>0</v>
      </c>
      <c r="BJ906" s="19" t="s">
        <v>26</v>
      </c>
      <c r="BK906" s="200">
        <f>ROUND(I906*H906,2)</f>
        <v>0</v>
      </c>
      <c r="BL906" s="19" t="s">
        <v>150</v>
      </c>
      <c r="BM906" s="199" t="s">
        <v>1068</v>
      </c>
    </row>
    <row r="907" spans="1:65" s="2" customFormat="1" ht="10.199999999999999">
      <c r="A907" s="36"/>
      <c r="B907" s="37"/>
      <c r="C907" s="38"/>
      <c r="D907" s="201" t="s">
        <v>152</v>
      </c>
      <c r="E907" s="38"/>
      <c r="F907" s="202" t="s">
        <v>1067</v>
      </c>
      <c r="G907" s="38"/>
      <c r="H907" s="38"/>
      <c r="I907" s="110"/>
      <c r="J907" s="38"/>
      <c r="K907" s="38"/>
      <c r="L907" s="41"/>
      <c r="M907" s="203"/>
      <c r="N907" s="204"/>
      <c r="O907" s="66"/>
      <c r="P907" s="66"/>
      <c r="Q907" s="66"/>
      <c r="R907" s="66"/>
      <c r="S907" s="66"/>
      <c r="T907" s="67"/>
      <c r="U907" s="36"/>
      <c r="V907" s="36"/>
      <c r="W907" s="36"/>
      <c r="X907" s="36"/>
      <c r="Y907" s="36"/>
      <c r="Z907" s="36"/>
      <c r="AA907" s="36"/>
      <c r="AB907" s="36"/>
      <c r="AC907" s="36"/>
      <c r="AD907" s="36"/>
      <c r="AE907" s="36"/>
      <c r="AT907" s="19" t="s">
        <v>152</v>
      </c>
      <c r="AU907" s="19" t="s">
        <v>80</v>
      </c>
    </row>
    <row r="908" spans="1:65" s="13" customFormat="1" ht="10.199999999999999">
      <c r="B908" s="206"/>
      <c r="C908" s="207"/>
      <c r="D908" s="201" t="s">
        <v>156</v>
      </c>
      <c r="E908" s="208" t="s">
        <v>19</v>
      </c>
      <c r="F908" s="209" t="s">
        <v>80</v>
      </c>
      <c r="G908" s="207"/>
      <c r="H908" s="210">
        <v>2</v>
      </c>
      <c r="I908" s="211"/>
      <c r="J908" s="207"/>
      <c r="K908" s="207"/>
      <c r="L908" s="212"/>
      <c r="M908" s="213"/>
      <c r="N908" s="214"/>
      <c r="O908" s="214"/>
      <c r="P908" s="214"/>
      <c r="Q908" s="214"/>
      <c r="R908" s="214"/>
      <c r="S908" s="214"/>
      <c r="T908" s="215"/>
      <c r="AT908" s="216" t="s">
        <v>156</v>
      </c>
      <c r="AU908" s="216" t="s">
        <v>80</v>
      </c>
      <c r="AV908" s="13" t="s">
        <v>80</v>
      </c>
      <c r="AW908" s="13" t="s">
        <v>32</v>
      </c>
      <c r="AX908" s="13" t="s">
        <v>26</v>
      </c>
      <c r="AY908" s="216" t="s">
        <v>144</v>
      </c>
    </row>
    <row r="909" spans="1:65" s="2" customFormat="1" ht="16.5" customHeight="1">
      <c r="A909" s="36"/>
      <c r="B909" s="37"/>
      <c r="C909" s="238" t="s">
        <v>1069</v>
      </c>
      <c r="D909" s="238" t="s">
        <v>253</v>
      </c>
      <c r="E909" s="239" t="s">
        <v>1070</v>
      </c>
      <c r="F909" s="240" t="s">
        <v>1071</v>
      </c>
      <c r="G909" s="241" t="s">
        <v>443</v>
      </c>
      <c r="H909" s="242">
        <v>1</v>
      </c>
      <c r="I909" s="243"/>
      <c r="J909" s="242">
        <f>ROUND(I909*H909,2)</f>
        <v>0</v>
      </c>
      <c r="K909" s="240" t="s">
        <v>160</v>
      </c>
      <c r="L909" s="244"/>
      <c r="M909" s="245" t="s">
        <v>19</v>
      </c>
      <c r="N909" s="246" t="s">
        <v>42</v>
      </c>
      <c r="O909" s="66"/>
      <c r="P909" s="197">
        <f>O909*H909</f>
        <v>0</v>
      </c>
      <c r="Q909" s="197">
        <v>1.8759999999999999E-2</v>
      </c>
      <c r="R909" s="197">
        <f>Q909*H909</f>
        <v>1.8759999999999999E-2</v>
      </c>
      <c r="S909" s="197">
        <v>0</v>
      </c>
      <c r="T909" s="198">
        <f>S909*H909</f>
        <v>0</v>
      </c>
      <c r="U909" s="36"/>
      <c r="V909" s="36"/>
      <c r="W909" s="36"/>
      <c r="X909" s="36"/>
      <c r="Y909" s="36"/>
      <c r="Z909" s="36"/>
      <c r="AA909" s="36"/>
      <c r="AB909" s="36"/>
      <c r="AC909" s="36"/>
      <c r="AD909" s="36"/>
      <c r="AE909" s="36"/>
      <c r="AR909" s="199" t="s">
        <v>207</v>
      </c>
      <c r="AT909" s="199" t="s">
        <v>253</v>
      </c>
      <c r="AU909" s="199" t="s">
        <v>80</v>
      </c>
      <c r="AY909" s="19" t="s">
        <v>144</v>
      </c>
      <c r="BE909" s="200">
        <f>IF(N909="základní",J909,0)</f>
        <v>0</v>
      </c>
      <c r="BF909" s="200">
        <f>IF(N909="snížená",J909,0)</f>
        <v>0</v>
      </c>
      <c r="BG909" s="200">
        <f>IF(N909="zákl. přenesená",J909,0)</f>
        <v>0</v>
      </c>
      <c r="BH909" s="200">
        <f>IF(N909="sníž. přenesená",J909,0)</f>
        <v>0</v>
      </c>
      <c r="BI909" s="200">
        <f>IF(N909="nulová",J909,0)</f>
        <v>0</v>
      </c>
      <c r="BJ909" s="19" t="s">
        <v>26</v>
      </c>
      <c r="BK909" s="200">
        <f>ROUND(I909*H909,2)</f>
        <v>0</v>
      </c>
      <c r="BL909" s="19" t="s">
        <v>150</v>
      </c>
      <c r="BM909" s="199" t="s">
        <v>1072</v>
      </c>
    </row>
    <row r="910" spans="1:65" s="2" customFormat="1" ht="10.199999999999999">
      <c r="A910" s="36"/>
      <c r="B910" s="37"/>
      <c r="C910" s="38"/>
      <c r="D910" s="201" t="s">
        <v>152</v>
      </c>
      <c r="E910" s="38"/>
      <c r="F910" s="202" t="s">
        <v>1071</v>
      </c>
      <c r="G910" s="38"/>
      <c r="H910" s="38"/>
      <c r="I910" s="110"/>
      <c r="J910" s="38"/>
      <c r="K910" s="38"/>
      <c r="L910" s="41"/>
      <c r="M910" s="203"/>
      <c r="N910" s="204"/>
      <c r="O910" s="66"/>
      <c r="P910" s="66"/>
      <c r="Q910" s="66"/>
      <c r="R910" s="66"/>
      <c r="S910" s="66"/>
      <c r="T910" s="67"/>
      <c r="U910" s="36"/>
      <c r="V910" s="36"/>
      <c r="W910" s="36"/>
      <c r="X910" s="36"/>
      <c r="Y910" s="36"/>
      <c r="Z910" s="36"/>
      <c r="AA910" s="36"/>
      <c r="AB910" s="36"/>
      <c r="AC910" s="36"/>
      <c r="AD910" s="36"/>
      <c r="AE910" s="36"/>
      <c r="AT910" s="19" t="s">
        <v>152</v>
      </c>
      <c r="AU910" s="19" t="s">
        <v>80</v>
      </c>
    </row>
    <row r="911" spans="1:65" s="13" customFormat="1" ht="10.199999999999999">
      <c r="B911" s="206"/>
      <c r="C911" s="207"/>
      <c r="D911" s="201" t="s">
        <v>156</v>
      </c>
      <c r="E911" s="208" t="s">
        <v>19</v>
      </c>
      <c r="F911" s="209" t="s">
        <v>26</v>
      </c>
      <c r="G911" s="207"/>
      <c r="H911" s="210">
        <v>1</v>
      </c>
      <c r="I911" s="211"/>
      <c r="J911" s="207"/>
      <c r="K911" s="207"/>
      <c r="L911" s="212"/>
      <c r="M911" s="213"/>
      <c r="N911" s="214"/>
      <c r="O911" s="214"/>
      <c r="P911" s="214"/>
      <c r="Q911" s="214"/>
      <c r="R911" s="214"/>
      <c r="S911" s="214"/>
      <c r="T911" s="215"/>
      <c r="AT911" s="216" t="s">
        <v>156</v>
      </c>
      <c r="AU911" s="216" t="s">
        <v>80</v>
      </c>
      <c r="AV911" s="13" t="s">
        <v>80</v>
      </c>
      <c r="AW911" s="13" t="s">
        <v>32</v>
      </c>
      <c r="AX911" s="13" t="s">
        <v>26</v>
      </c>
      <c r="AY911" s="216" t="s">
        <v>144</v>
      </c>
    </row>
    <row r="912" spans="1:65" s="2" customFormat="1" ht="16.5" customHeight="1">
      <c r="A912" s="36"/>
      <c r="B912" s="37"/>
      <c r="C912" s="238" t="s">
        <v>1073</v>
      </c>
      <c r="D912" s="238" t="s">
        <v>253</v>
      </c>
      <c r="E912" s="239" t="s">
        <v>1074</v>
      </c>
      <c r="F912" s="240" t="s">
        <v>1075</v>
      </c>
      <c r="G912" s="241" t="s">
        <v>443</v>
      </c>
      <c r="H912" s="242">
        <v>3</v>
      </c>
      <c r="I912" s="243"/>
      <c r="J912" s="242">
        <f>ROUND(I912*H912,2)</f>
        <v>0</v>
      </c>
      <c r="K912" s="240" t="s">
        <v>160</v>
      </c>
      <c r="L912" s="244"/>
      <c r="M912" s="245" t="s">
        <v>19</v>
      </c>
      <c r="N912" s="246" t="s">
        <v>42</v>
      </c>
      <c r="O912" s="66"/>
      <c r="P912" s="197">
        <f>O912*H912</f>
        <v>0</v>
      </c>
      <c r="Q912" s="197">
        <v>1.2489999999999999E-2</v>
      </c>
      <c r="R912" s="197">
        <f>Q912*H912</f>
        <v>3.7469999999999996E-2</v>
      </c>
      <c r="S912" s="197">
        <v>0</v>
      </c>
      <c r="T912" s="198">
        <f>S912*H912</f>
        <v>0</v>
      </c>
      <c r="U912" s="36"/>
      <c r="V912" s="36"/>
      <c r="W912" s="36"/>
      <c r="X912" s="36"/>
      <c r="Y912" s="36"/>
      <c r="Z912" s="36"/>
      <c r="AA912" s="36"/>
      <c r="AB912" s="36"/>
      <c r="AC912" s="36"/>
      <c r="AD912" s="36"/>
      <c r="AE912" s="36"/>
      <c r="AR912" s="199" t="s">
        <v>207</v>
      </c>
      <c r="AT912" s="199" t="s">
        <v>253</v>
      </c>
      <c r="AU912" s="199" t="s">
        <v>80</v>
      </c>
      <c r="AY912" s="19" t="s">
        <v>144</v>
      </c>
      <c r="BE912" s="200">
        <f>IF(N912="základní",J912,0)</f>
        <v>0</v>
      </c>
      <c r="BF912" s="200">
        <f>IF(N912="snížená",J912,0)</f>
        <v>0</v>
      </c>
      <c r="BG912" s="200">
        <f>IF(N912="zákl. přenesená",J912,0)</f>
        <v>0</v>
      </c>
      <c r="BH912" s="200">
        <f>IF(N912="sníž. přenesená",J912,0)</f>
        <v>0</v>
      </c>
      <c r="BI912" s="200">
        <f>IF(N912="nulová",J912,0)</f>
        <v>0</v>
      </c>
      <c r="BJ912" s="19" t="s">
        <v>26</v>
      </c>
      <c r="BK912" s="200">
        <f>ROUND(I912*H912,2)</f>
        <v>0</v>
      </c>
      <c r="BL912" s="19" t="s">
        <v>150</v>
      </c>
      <c r="BM912" s="199" t="s">
        <v>1076</v>
      </c>
    </row>
    <row r="913" spans="1:65" s="2" customFormat="1" ht="10.199999999999999">
      <c r="A913" s="36"/>
      <c r="B913" s="37"/>
      <c r="C913" s="38"/>
      <c r="D913" s="201" t="s">
        <v>152</v>
      </c>
      <c r="E913" s="38"/>
      <c r="F913" s="202" t="s">
        <v>1075</v>
      </c>
      <c r="G913" s="38"/>
      <c r="H913" s="38"/>
      <c r="I913" s="110"/>
      <c r="J913" s="38"/>
      <c r="K913" s="38"/>
      <c r="L913" s="41"/>
      <c r="M913" s="203"/>
      <c r="N913" s="204"/>
      <c r="O913" s="66"/>
      <c r="P913" s="66"/>
      <c r="Q913" s="66"/>
      <c r="R913" s="66"/>
      <c r="S913" s="66"/>
      <c r="T913" s="67"/>
      <c r="U913" s="36"/>
      <c r="V913" s="36"/>
      <c r="W913" s="36"/>
      <c r="X913" s="36"/>
      <c r="Y913" s="36"/>
      <c r="Z913" s="36"/>
      <c r="AA913" s="36"/>
      <c r="AB913" s="36"/>
      <c r="AC913" s="36"/>
      <c r="AD913" s="36"/>
      <c r="AE913" s="36"/>
      <c r="AT913" s="19" t="s">
        <v>152</v>
      </c>
      <c r="AU913" s="19" t="s">
        <v>80</v>
      </c>
    </row>
    <row r="914" spans="1:65" s="13" customFormat="1" ht="10.199999999999999">
      <c r="B914" s="206"/>
      <c r="C914" s="207"/>
      <c r="D914" s="201" t="s">
        <v>156</v>
      </c>
      <c r="E914" s="208" t="s">
        <v>19</v>
      </c>
      <c r="F914" s="209" t="s">
        <v>1077</v>
      </c>
      <c r="G914" s="207"/>
      <c r="H914" s="210">
        <v>3</v>
      </c>
      <c r="I914" s="211"/>
      <c r="J914" s="207"/>
      <c r="K914" s="207"/>
      <c r="L914" s="212"/>
      <c r="M914" s="213"/>
      <c r="N914" s="214"/>
      <c r="O914" s="214"/>
      <c r="P914" s="214"/>
      <c r="Q914" s="214"/>
      <c r="R914" s="214"/>
      <c r="S914" s="214"/>
      <c r="T914" s="215"/>
      <c r="AT914" s="216" t="s">
        <v>156</v>
      </c>
      <c r="AU914" s="216" t="s">
        <v>80</v>
      </c>
      <c r="AV914" s="13" t="s">
        <v>80</v>
      </c>
      <c r="AW914" s="13" t="s">
        <v>32</v>
      </c>
      <c r="AX914" s="13" t="s">
        <v>26</v>
      </c>
      <c r="AY914" s="216" t="s">
        <v>144</v>
      </c>
    </row>
    <row r="915" spans="1:65" s="2" customFormat="1" ht="16.5" customHeight="1">
      <c r="A915" s="36"/>
      <c r="B915" s="37"/>
      <c r="C915" s="238" t="s">
        <v>1078</v>
      </c>
      <c r="D915" s="238" t="s">
        <v>253</v>
      </c>
      <c r="E915" s="239" t="s">
        <v>1079</v>
      </c>
      <c r="F915" s="240" t="s">
        <v>1080</v>
      </c>
      <c r="G915" s="241" t="s">
        <v>443</v>
      </c>
      <c r="H915" s="242">
        <v>1</v>
      </c>
      <c r="I915" s="243"/>
      <c r="J915" s="242">
        <f>ROUND(I915*H915,2)</f>
        <v>0</v>
      </c>
      <c r="K915" s="240" t="s">
        <v>160</v>
      </c>
      <c r="L915" s="244"/>
      <c r="M915" s="245" t="s">
        <v>19</v>
      </c>
      <c r="N915" s="246" t="s">
        <v>42</v>
      </c>
      <c r="O915" s="66"/>
      <c r="P915" s="197">
        <f>O915*H915</f>
        <v>0</v>
      </c>
      <c r="Q915" s="197">
        <v>1.992E-2</v>
      </c>
      <c r="R915" s="197">
        <f>Q915*H915</f>
        <v>1.992E-2</v>
      </c>
      <c r="S915" s="197">
        <v>0</v>
      </c>
      <c r="T915" s="198">
        <f>S915*H915</f>
        <v>0</v>
      </c>
      <c r="U915" s="36"/>
      <c r="V915" s="36"/>
      <c r="W915" s="36"/>
      <c r="X915" s="36"/>
      <c r="Y915" s="36"/>
      <c r="Z915" s="36"/>
      <c r="AA915" s="36"/>
      <c r="AB915" s="36"/>
      <c r="AC915" s="36"/>
      <c r="AD915" s="36"/>
      <c r="AE915" s="36"/>
      <c r="AR915" s="199" t="s">
        <v>207</v>
      </c>
      <c r="AT915" s="199" t="s">
        <v>253</v>
      </c>
      <c r="AU915" s="199" t="s">
        <v>80</v>
      </c>
      <c r="AY915" s="19" t="s">
        <v>144</v>
      </c>
      <c r="BE915" s="200">
        <f>IF(N915="základní",J915,0)</f>
        <v>0</v>
      </c>
      <c r="BF915" s="200">
        <f>IF(N915="snížená",J915,0)</f>
        <v>0</v>
      </c>
      <c r="BG915" s="200">
        <f>IF(N915="zákl. přenesená",J915,0)</f>
        <v>0</v>
      </c>
      <c r="BH915" s="200">
        <f>IF(N915="sníž. přenesená",J915,0)</f>
        <v>0</v>
      </c>
      <c r="BI915" s="200">
        <f>IF(N915="nulová",J915,0)</f>
        <v>0</v>
      </c>
      <c r="BJ915" s="19" t="s">
        <v>26</v>
      </c>
      <c r="BK915" s="200">
        <f>ROUND(I915*H915,2)</f>
        <v>0</v>
      </c>
      <c r="BL915" s="19" t="s">
        <v>150</v>
      </c>
      <c r="BM915" s="199" t="s">
        <v>1081</v>
      </c>
    </row>
    <row r="916" spans="1:65" s="2" customFormat="1" ht="10.199999999999999">
      <c r="A916" s="36"/>
      <c r="B916" s="37"/>
      <c r="C916" s="38"/>
      <c r="D916" s="201" t="s">
        <v>152</v>
      </c>
      <c r="E916" s="38"/>
      <c r="F916" s="202" t="s">
        <v>1080</v>
      </c>
      <c r="G916" s="38"/>
      <c r="H916" s="38"/>
      <c r="I916" s="110"/>
      <c r="J916" s="38"/>
      <c r="K916" s="38"/>
      <c r="L916" s="41"/>
      <c r="M916" s="203"/>
      <c r="N916" s="204"/>
      <c r="O916" s="66"/>
      <c r="P916" s="66"/>
      <c r="Q916" s="66"/>
      <c r="R916" s="66"/>
      <c r="S916" s="66"/>
      <c r="T916" s="67"/>
      <c r="U916" s="36"/>
      <c r="V916" s="36"/>
      <c r="W916" s="36"/>
      <c r="X916" s="36"/>
      <c r="Y916" s="36"/>
      <c r="Z916" s="36"/>
      <c r="AA916" s="36"/>
      <c r="AB916" s="36"/>
      <c r="AC916" s="36"/>
      <c r="AD916" s="36"/>
      <c r="AE916" s="36"/>
      <c r="AT916" s="19" t="s">
        <v>152</v>
      </c>
      <c r="AU916" s="19" t="s">
        <v>80</v>
      </c>
    </row>
    <row r="917" spans="1:65" s="13" customFormat="1" ht="10.199999999999999">
      <c r="B917" s="206"/>
      <c r="C917" s="207"/>
      <c r="D917" s="201" t="s">
        <v>156</v>
      </c>
      <c r="E917" s="208" t="s">
        <v>19</v>
      </c>
      <c r="F917" s="209" t="s">
        <v>26</v>
      </c>
      <c r="G917" s="207"/>
      <c r="H917" s="210">
        <v>1</v>
      </c>
      <c r="I917" s="211"/>
      <c r="J917" s="207"/>
      <c r="K917" s="207"/>
      <c r="L917" s="212"/>
      <c r="M917" s="213"/>
      <c r="N917" s="214"/>
      <c r="O917" s="214"/>
      <c r="P917" s="214"/>
      <c r="Q917" s="214"/>
      <c r="R917" s="214"/>
      <c r="S917" s="214"/>
      <c r="T917" s="215"/>
      <c r="AT917" s="216" t="s">
        <v>156</v>
      </c>
      <c r="AU917" s="216" t="s">
        <v>80</v>
      </c>
      <c r="AV917" s="13" t="s">
        <v>80</v>
      </c>
      <c r="AW917" s="13" t="s">
        <v>32</v>
      </c>
      <c r="AX917" s="13" t="s">
        <v>26</v>
      </c>
      <c r="AY917" s="216" t="s">
        <v>144</v>
      </c>
    </row>
    <row r="918" spans="1:65" s="2" customFormat="1" ht="16.5" customHeight="1">
      <c r="A918" s="36"/>
      <c r="B918" s="37"/>
      <c r="C918" s="238" t="s">
        <v>1082</v>
      </c>
      <c r="D918" s="238" t="s">
        <v>253</v>
      </c>
      <c r="E918" s="239" t="s">
        <v>1083</v>
      </c>
      <c r="F918" s="240" t="s">
        <v>1084</v>
      </c>
      <c r="G918" s="241" t="s">
        <v>443</v>
      </c>
      <c r="H918" s="242">
        <v>2</v>
      </c>
      <c r="I918" s="243"/>
      <c r="J918" s="242">
        <f>ROUND(I918*H918,2)</f>
        <v>0</v>
      </c>
      <c r="K918" s="240" t="s">
        <v>160</v>
      </c>
      <c r="L918" s="244"/>
      <c r="M918" s="245" t="s">
        <v>19</v>
      </c>
      <c r="N918" s="246" t="s">
        <v>42</v>
      </c>
      <c r="O918" s="66"/>
      <c r="P918" s="197">
        <f>O918*H918</f>
        <v>0</v>
      </c>
      <c r="Q918" s="197">
        <v>1.272E-2</v>
      </c>
      <c r="R918" s="197">
        <f>Q918*H918</f>
        <v>2.5440000000000001E-2</v>
      </c>
      <c r="S918" s="197">
        <v>0</v>
      </c>
      <c r="T918" s="198">
        <f>S918*H918</f>
        <v>0</v>
      </c>
      <c r="U918" s="36"/>
      <c r="V918" s="36"/>
      <c r="W918" s="36"/>
      <c r="X918" s="36"/>
      <c r="Y918" s="36"/>
      <c r="Z918" s="36"/>
      <c r="AA918" s="36"/>
      <c r="AB918" s="36"/>
      <c r="AC918" s="36"/>
      <c r="AD918" s="36"/>
      <c r="AE918" s="36"/>
      <c r="AR918" s="199" t="s">
        <v>207</v>
      </c>
      <c r="AT918" s="199" t="s">
        <v>253</v>
      </c>
      <c r="AU918" s="199" t="s">
        <v>80</v>
      </c>
      <c r="AY918" s="19" t="s">
        <v>144</v>
      </c>
      <c r="BE918" s="200">
        <f>IF(N918="základní",J918,0)</f>
        <v>0</v>
      </c>
      <c r="BF918" s="200">
        <f>IF(N918="snížená",J918,0)</f>
        <v>0</v>
      </c>
      <c r="BG918" s="200">
        <f>IF(N918="zákl. přenesená",J918,0)</f>
        <v>0</v>
      </c>
      <c r="BH918" s="200">
        <f>IF(N918="sníž. přenesená",J918,0)</f>
        <v>0</v>
      </c>
      <c r="BI918" s="200">
        <f>IF(N918="nulová",J918,0)</f>
        <v>0</v>
      </c>
      <c r="BJ918" s="19" t="s">
        <v>26</v>
      </c>
      <c r="BK918" s="200">
        <f>ROUND(I918*H918,2)</f>
        <v>0</v>
      </c>
      <c r="BL918" s="19" t="s">
        <v>150</v>
      </c>
      <c r="BM918" s="199" t="s">
        <v>1085</v>
      </c>
    </row>
    <row r="919" spans="1:65" s="2" customFormat="1" ht="10.199999999999999">
      <c r="A919" s="36"/>
      <c r="B919" s="37"/>
      <c r="C919" s="38"/>
      <c r="D919" s="201" t="s">
        <v>152</v>
      </c>
      <c r="E919" s="38"/>
      <c r="F919" s="202" t="s">
        <v>1084</v>
      </c>
      <c r="G919" s="38"/>
      <c r="H919" s="38"/>
      <c r="I919" s="110"/>
      <c r="J919" s="38"/>
      <c r="K919" s="38"/>
      <c r="L919" s="41"/>
      <c r="M919" s="203"/>
      <c r="N919" s="204"/>
      <c r="O919" s="66"/>
      <c r="P919" s="66"/>
      <c r="Q919" s="66"/>
      <c r="R919" s="66"/>
      <c r="S919" s="66"/>
      <c r="T919" s="67"/>
      <c r="U919" s="36"/>
      <c r="V919" s="36"/>
      <c r="W919" s="36"/>
      <c r="X919" s="36"/>
      <c r="Y919" s="36"/>
      <c r="Z919" s="36"/>
      <c r="AA919" s="36"/>
      <c r="AB919" s="36"/>
      <c r="AC919" s="36"/>
      <c r="AD919" s="36"/>
      <c r="AE919" s="36"/>
      <c r="AT919" s="19" t="s">
        <v>152</v>
      </c>
      <c r="AU919" s="19" t="s">
        <v>80</v>
      </c>
    </row>
    <row r="920" spans="1:65" s="13" customFormat="1" ht="10.199999999999999">
      <c r="B920" s="206"/>
      <c r="C920" s="207"/>
      <c r="D920" s="201" t="s">
        <v>156</v>
      </c>
      <c r="E920" s="208" t="s">
        <v>19</v>
      </c>
      <c r="F920" s="209" t="s">
        <v>1064</v>
      </c>
      <c r="G920" s="207"/>
      <c r="H920" s="210">
        <v>2</v>
      </c>
      <c r="I920" s="211"/>
      <c r="J920" s="207"/>
      <c r="K920" s="207"/>
      <c r="L920" s="212"/>
      <c r="M920" s="213"/>
      <c r="N920" s="214"/>
      <c r="O920" s="214"/>
      <c r="P920" s="214"/>
      <c r="Q920" s="214"/>
      <c r="R920" s="214"/>
      <c r="S920" s="214"/>
      <c r="T920" s="215"/>
      <c r="AT920" s="216" t="s">
        <v>156</v>
      </c>
      <c r="AU920" s="216" t="s">
        <v>80</v>
      </c>
      <c r="AV920" s="13" t="s">
        <v>80</v>
      </c>
      <c r="AW920" s="13" t="s">
        <v>32</v>
      </c>
      <c r="AX920" s="13" t="s">
        <v>26</v>
      </c>
      <c r="AY920" s="216" t="s">
        <v>144</v>
      </c>
    </row>
    <row r="921" spans="1:65" s="2" customFormat="1" ht="16.5" customHeight="1">
      <c r="A921" s="36"/>
      <c r="B921" s="37"/>
      <c r="C921" s="238" t="s">
        <v>1086</v>
      </c>
      <c r="D921" s="238" t="s">
        <v>253</v>
      </c>
      <c r="E921" s="239" t="s">
        <v>1087</v>
      </c>
      <c r="F921" s="240" t="s">
        <v>1088</v>
      </c>
      <c r="G921" s="241" t="s">
        <v>443</v>
      </c>
      <c r="H921" s="242">
        <v>2</v>
      </c>
      <c r="I921" s="243"/>
      <c r="J921" s="242">
        <f>ROUND(I921*H921,2)</f>
        <v>0</v>
      </c>
      <c r="K921" s="240" t="s">
        <v>160</v>
      </c>
      <c r="L921" s="244"/>
      <c r="M921" s="245" t="s">
        <v>19</v>
      </c>
      <c r="N921" s="246" t="s">
        <v>42</v>
      </c>
      <c r="O921" s="66"/>
      <c r="P921" s="197">
        <f>O921*H921</f>
        <v>0</v>
      </c>
      <c r="Q921" s="197">
        <v>2.053E-2</v>
      </c>
      <c r="R921" s="197">
        <f>Q921*H921</f>
        <v>4.1059999999999999E-2</v>
      </c>
      <c r="S921" s="197">
        <v>0</v>
      </c>
      <c r="T921" s="198">
        <f>S921*H921</f>
        <v>0</v>
      </c>
      <c r="U921" s="36"/>
      <c r="V921" s="36"/>
      <c r="W921" s="36"/>
      <c r="X921" s="36"/>
      <c r="Y921" s="36"/>
      <c r="Z921" s="36"/>
      <c r="AA921" s="36"/>
      <c r="AB921" s="36"/>
      <c r="AC921" s="36"/>
      <c r="AD921" s="36"/>
      <c r="AE921" s="36"/>
      <c r="AR921" s="199" t="s">
        <v>207</v>
      </c>
      <c r="AT921" s="199" t="s">
        <v>253</v>
      </c>
      <c r="AU921" s="199" t="s">
        <v>80</v>
      </c>
      <c r="AY921" s="19" t="s">
        <v>144</v>
      </c>
      <c r="BE921" s="200">
        <f>IF(N921="základní",J921,0)</f>
        <v>0</v>
      </c>
      <c r="BF921" s="200">
        <f>IF(N921="snížená",J921,0)</f>
        <v>0</v>
      </c>
      <c r="BG921" s="200">
        <f>IF(N921="zákl. přenesená",J921,0)</f>
        <v>0</v>
      </c>
      <c r="BH921" s="200">
        <f>IF(N921="sníž. přenesená",J921,0)</f>
        <v>0</v>
      </c>
      <c r="BI921" s="200">
        <f>IF(N921="nulová",J921,0)</f>
        <v>0</v>
      </c>
      <c r="BJ921" s="19" t="s">
        <v>26</v>
      </c>
      <c r="BK921" s="200">
        <f>ROUND(I921*H921,2)</f>
        <v>0</v>
      </c>
      <c r="BL921" s="19" t="s">
        <v>150</v>
      </c>
      <c r="BM921" s="199" t="s">
        <v>1089</v>
      </c>
    </row>
    <row r="922" spans="1:65" s="2" customFormat="1" ht="10.199999999999999">
      <c r="A922" s="36"/>
      <c r="B922" s="37"/>
      <c r="C922" s="38"/>
      <c r="D922" s="201" t="s">
        <v>152</v>
      </c>
      <c r="E922" s="38"/>
      <c r="F922" s="202" t="s">
        <v>1088</v>
      </c>
      <c r="G922" s="38"/>
      <c r="H922" s="38"/>
      <c r="I922" s="110"/>
      <c r="J922" s="38"/>
      <c r="K922" s="38"/>
      <c r="L922" s="41"/>
      <c r="M922" s="203"/>
      <c r="N922" s="204"/>
      <c r="O922" s="66"/>
      <c r="P922" s="66"/>
      <c r="Q922" s="66"/>
      <c r="R922" s="66"/>
      <c r="S922" s="66"/>
      <c r="T922" s="67"/>
      <c r="U922" s="36"/>
      <c r="V922" s="36"/>
      <c r="W922" s="36"/>
      <c r="X922" s="36"/>
      <c r="Y922" s="36"/>
      <c r="Z922" s="36"/>
      <c r="AA922" s="36"/>
      <c r="AB922" s="36"/>
      <c r="AC922" s="36"/>
      <c r="AD922" s="36"/>
      <c r="AE922" s="36"/>
      <c r="AT922" s="19" t="s">
        <v>152</v>
      </c>
      <c r="AU922" s="19" t="s">
        <v>80</v>
      </c>
    </row>
    <row r="923" spans="1:65" s="13" customFormat="1" ht="10.199999999999999">
      <c r="B923" s="206"/>
      <c r="C923" s="207"/>
      <c r="D923" s="201" t="s">
        <v>156</v>
      </c>
      <c r="E923" s="208" t="s">
        <v>19</v>
      </c>
      <c r="F923" s="209" t="s">
        <v>1064</v>
      </c>
      <c r="G923" s="207"/>
      <c r="H923" s="210">
        <v>2</v>
      </c>
      <c r="I923" s="211"/>
      <c r="J923" s="207"/>
      <c r="K923" s="207"/>
      <c r="L923" s="212"/>
      <c r="M923" s="213"/>
      <c r="N923" s="214"/>
      <c r="O923" s="214"/>
      <c r="P923" s="214"/>
      <c r="Q923" s="214"/>
      <c r="R923" s="214"/>
      <c r="S923" s="214"/>
      <c r="T923" s="215"/>
      <c r="AT923" s="216" t="s">
        <v>156</v>
      </c>
      <c r="AU923" s="216" t="s">
        <v>80</v>
      </c>
      <c r="AV923" s="13" t="s">
        <v>80</v>
      </c>
      <c r="AW923" s="13" t="s">
        <v>32</v>
      </c>
      <c r="AX923" s="13" t="s">
        <v>26</v>
      </c>
      <c r="AY923" s="216" t="s">
        <v>144</v>
      </c>
    </row>
    <row r="924" spans="1:65" s="12" customFormat="1" ht="22.8" customHeight="1">
      <c r="B924" s="173"/>
      <c r="C924" s="174"/>
      <c r="D924" s="175" t="s">
        <v>70</v>
      </c>
      <c r="E924" s="187" t="s">
        <v>213</v>
      </c>
      <c r="F924" s="187" t="s">
        <v>1090</v>
      </c>
      <c r="G924" s="174"/>
      <c r="H924" s="174"/>
      <c r="I924" s="177"/>
      <c r="J924" s="188">
        <f>BK924</f>
        <v>0</v>
      </c>
      <c r="K924" s="174"/>
      <c r="L924" s="179"/>
      <c r="M924" s="180"/>
      <c r="N924" s="181"/>
      <c r="O924" s="181"/>
      <c r="P924" s="182">
        <f>SUM(P925:P1089)</f>
        <v>0</v>
      </c>
      <c r="Q924" s="181"/>
      <c r="R924" s="182">
        <f>SUM(R925:R1089)</f>
        <v>11.743231600000001</v>
      </c>
      <c r="S924" s="181"/>
      <c r="T924" s="183">
        <f>SUM(T925:T1089)</f>
        <v>25.454169999999998</v>
      </c>
      <c r="AR924" s="184" t="s">
        <v>26</v>
      </c>
      <c r="AT924" s="185" t="s">
        <v>70</v>
      </c>
      <c r="AU924" s="185" t="s">
        <v>26</v>
      </c>
      <c r="AY924" s="184" t="s">
        <v>144</v>
      </c>
      <c r="BK924" s="186">
        <f>SUM(BK925:BK1089)</f>
        <v>0</v>
      </c>
    </row>
    <row r="925" spans="1:65" s="2" customFormat="1" ht="16.5" customHeight="1">
      <c r="A925" s="36"/>
      <c r="B925" s="37"/>
      <c r="C925" s="189" t="s">
        <v>1091</v>
      </c>
      <c r="D925" s="189" t="s">
        <v>146</v>
      </c>
      <c r="E925" s="190" t="s">
        <v>1092</v>
      </c>
      <c r="F925" s="191" t="s">
        <v>1093</v>
      </c>
      <c r="G925" s="192" t="s">
        <v>429</v>
      </c>
      <c r="H925" s="193">
        <v>32.4</v>
      </c>
      <c r="I925" s="194"/>
      <c r="J925" s="193">
        <f>ROUND(I925*H925,2)</f>
        <v>0</v>
      </c>
      <c r="K925" s="191" t="s">
        <v>160</v>
      </c>
      <c r="L925" s="41"/>
      <c r="M925" s="195" t="s">
        <v>19</v>
      </c>
      <c r="N925" s="196" t="s">
        <v>42</v>
      </c>
      <c r="O925" s="66"/>
      <c r="P925" s="197">
        <f>O925*H925</f>
        <v>0</v>
      </c>
      <c r="Q925" s="197">
        <v>4.4999999999999999E-4</v>
      </c>
      <c r="R925" s="197">
        <f>Q925*H925</f>
        <v>1.4579999999999999E-2</v>
      </c>
      <c r="S925" s="197">
        <v>0</v>
      </c>
      <c r="T925" s="198">
        <f>S925*H925</f>
        <v>0</v>
      </c>
      <c r="U925" s="36"/>
      <c r="V925" s="36"/>
      <c r="W925" s="36"/>
      <c r="X925" s="36"/>
      <c r="Y925" s="36"/>
      <c r="Z925" s="36"/>
      <c r="AA925" s="36"/>
      <c r="AB925" s="36"/>
      <c r="AC925" s="36"/>
      <c r="AD925" s="36"/>
      <c r="AE925" s="36"/>
      <c r="AR925" s="199" t="s">
        <v>150</v>
      </c>
      <c r="AT925" s="199" t="s">
        <v>146</v>
      </c>
      <c r="AU925" s="199" t="s">
        <v>80</v>
      </c>
      <c r="AY925" s="19" t="s">
        <v>144</v>
      </c>
      <c r="BE925" s="200">
        <f>IF(N925="základní",J925,0)</f>
        <v>0</v>
      </c>
      <c r="BF925" s="200">
        <f>IF(N925="snížená",J925,0)</f>
        <v>0</v>
      </c>
      <c r="BG925" s="200">
        <f>IF(N925="zákl. přenesená",J925,0)</f>
        <v>0</v>
      </c>
      <c r="BH925" s="200">
        <f>IF(N925="sníž. přenesená",J925,0)</f>
        <v>0</v>
      </c>
      <c r="BI925" s="200">
        <f>IF(N925="nulová",J925,0)</f>
        <v>0</v>
      </c>
      <c r="BJ925" s="19" t="s">
        <v>26</v>
      </c>
      <c r="BK925" s="200">
        <f>ROUND(I925*H925,2)</f>
        <v>0</v>
      </c>
      <c r="BL925" s="19" t="s">
        <v>150</v>
      </c>
      <c r="BM925" s="199" t="s">
        <v>1094</v>
      </c>
    </row>
    <row r="926" spans="1:65" s="2" customFormat="1" ht="10.199999999999999">
      <c r="A926" s="36"/>
      <c r="B926" s="37"/>
      <c r="C926" s="38"/>
      <c r="D926" s="201" t="s">
        <v>152</v>
      </c>
      <c r="E926" s="38"/>
      <c r="F926" s="202" t="s">
        <v>1095</v>
      </c>
      <c r="G926" s="38"/>
      <c r="H926" s="38"/>
      <c r="I926" s="110"/>
      <c r="J926" s="38"/>
      <c r="K926" s="38"/>
      <c r="L926" s="41"/>
      <c r="M926" s="203"/>
      <c r="N926" s="204"/>
      <c r="O926" s="66"/>
      <c r="P926" s="66"/>
      <c r="Q926" s="66"/>
      <c r="R926" s="66"/>
      <c r="S926" s="66"/>
      <c r="T926" s="67"/>
      <c r="U926" s="36"/>
      <c r="V926" s="36"/>
      <c r="W926" s="36"/>
      <c r="X926" s="36"/>
      <c r="Y926" s="36"/>
      <c r="Z926" s="36"/>
      <c r="AA926" s="36"/>
      <c r="AB926" s="36"/>
      <c r="AC926" s="36"/>
      <c r="AD926" s="36"/>
      <c r="AE926" s="36"/>
      <c r="AT926" s="19" t="s">
        <v>152</v>
      </c>
      <c r="AU926" s="19" t="s">
        <v>80</v>
      </c>
    </row>
    <row r="927" spans="1:65" s="2" customFormat="1" ht="67.2">
      <c r="A927" s="36"/>
      <c r="B927" s="37"/>
      <c r="C927" s="38"/>
      <c r="D927" s="201" t="s">
        <v>154</v>
      </c>
      <c r="E927" s="38"/>
      <c r="F927" s="205" t="s">
        <v>1096</v>
      </c>
      <c r="G927" s="38"/>
      <c r="H927" s="38"/>
      <c r="I927" s="110"/>
      <c r="J927" s="38"/>
      <c r="K927" s="38"/>
      <c r="L927" s="41"/>
      <c r="M927" s="203"/>
      <c r="N927" s="204"/>
      <c r="O927" s="66"/>
      <c r="P927" s="66"/>
      <c r="Q927" s="66"/>
      <c r="R927" s="66"/>
      <c r="S927" s="66"/>
      <c r="T927" s="67"/>
      <c r="U927" s="36"/>
      <c r="V927" s="36"/>
      <c r="W927" s="36"/>
      <c r="X927" s="36"/>
      <c r="Y927" s="36"/>
      <c r="Z927" s="36"/>
      <c r="AA927" s="36"/>
      <c r="AB927" s="36"/>
      <c r="AC927" s="36"/>
      <c r="AD927" s="36"/>
      <c r="AE927" s="36"/>
      <c r="AT927" s="19" t="s">
        <v>154</v>
      </c>
      <c r="AU927" s="19" t="s">
        <v>80</v>
      </c>
    </row>
    <row r="928" spans="1:65" s="13" customFormat="1" ht="10.199999999999999">
      <c r="B928" s="206"/>
      <c r="C928" s="207"/>
      <c r="D928" s="201" t="s">
        <v>156</v>
      </c>
      <c r="E928" s="208" t="s">
        <v>19</v>
      </c>
      <c r="F928" s="209" t="s">
        <v>1097</v>
      </c>
      <c r="G928" s="207"/>
      <c r="H928" s="210">
        <v>32.4</v>
      </c>
      <c r="I928" s="211"/>
      <c r="J928" s="207"/>
      <c r="K928" s="207"/>
      <c r="L928" s="212"/>
      <c r="M928" s="213"/>
      <c r="N928" s="214"/>
      <c r="O928" s="214"/>
      <c r="P928" s="214"/>
      <c r="Q928" s="214"/>
      <c r="R928" s="214"/>
      <c r="S928" s="214"/>
      <c r="T928" s="215"/>
      <c r="AT928" s="216" t="s">
        <v>156</v>
      </c>
      <c r="AU928" s="216" t="s">
        <v>80</v>
      </c>
      <c r="AV928" s="13" t="s">
        <v>80</v>
      </c>
      <c r="AW928" s="13" t="s">
        <v>32</v>
      </c>
      <c r="AX928" s="13" t="s">
        <v>26</v>
      </c>
      <c r="AY928" s="216" t="s">
        <v>144</v>
      </c>
    </row>
    <row r="929" spans="1:65" s="2" customFormat="1" ht="16.5" customHeight="1">
      <c r="A929" s="36"/>
      <c r="B929" s="37"/>
      <c r="C929" s="189" t="s">
        <v>1098</v>
      </c>
      <c r="D929" s="189" t="s">
        <v>146</v>
      </c>
      <c r="E929" s="190" t="s">
        <v>1099</v>
      </c>
      <c r="F929" s="191" t="s">
        <v>1100</v>
      </c>
      <c r="G929" s="192" t="s">
        <v>429</v>
      </c>
      <c r="H929" s="193">
        <v>32.4</v>
      </c>
      <c r="I929" s="194"/>
      <c r="J929" s="193">
        <f>ROUND(I929*H929,2)</f>
        <v>0</v>
      </c>
      <c r="K929" s="191" t="s">
        <v>160</v>
      </c>
      <c r="L929" s="41"/>
      <c r="M929" s="195" t="s">
        <v>19</v>
      </c>
      <c r="N929" s="196" t="s">
        <v>42</v>
      </c>
      <c r="O929" s="66"/>
      <c r="P929" s="197">
        <f>O929*H929</f>
        <v>0</v>
      </c>
      <c r="Q929" s="197">
        <v>0</v>
      </c>
      <c r="R929" s="197">
        <f>Q929*H929</f>
        <v>0</v>
      </c>
      <c r="S929" s="197">
        <v>0</v>
      </c>
      <c r="T929" s="198">
        <f>S929*H929</f>
        <v>0</v>
      </c>
      <c r="U929" s="36"/>
      <c r="V929" s="36"/>
      <c r="W929" s="36"/>
      <c r="X929" s="36"/>
      <c r="Y929" s="36"/>
      <c r="Z929" s="36"/>
      <c r="AA929" s="36"/>
      <c r="AB929" s="36"/>
      <c r="AC929" s="36"/>
      <c r="AD929" s="36"/>
      <c r="AE929" s="36"/>
      <c r="AR929" s="199" t="s">
        <v>150</v>
      </c>
      <c r="AT929" s="199" t="s">
        <v>146</v>
      </c>
      <c r="AU929" s="199" t="s">
        <v>80</v>
      </c>
      <c r="AY929" s="19" t="s">
        <v>144</v>
      </c>
      <c r="BE929" s="200">
        <f>IF(N929="základní",J929,0)</f>
        <v>0</v>
      </c>
      <c r="BF929" s="200">
        <f>IF(N929="snížená",J929,0)</f>
        <v>0</v>
      </c>
      <c r="BG929" s="200">
        <f>IF(N929="zákl. přenesená",J929,0)</f>
        <v>0</v>
      </c>
      <c r="BH929" s="200">
        <f>IF(N929="sníž. přenesená",J929,0)</f>
        <v>0</v>
      </c>
      <c r="BI929" s="200">
        <f>IF(N929="nulová",J929,0)</f>
        <v>0</v>
      </c>
      <c r="BJ929" s="19" t="s">
        <v>26</v>
      </c>
      <c r="BK929" s="200">
        <f>ROUND(I929*H929,2)</f>
        <v>0</v>
      </c>
      <c r="BL929" s="19" t="s">
        <v>150</v>
      </c>
      <c r="BM929" s="199" t="s">
        <v>1101</v>
      </c>
    </row>
    <row r="930" spans="1:65" s="2" customFormat="1" ht="10.199999999999999">
      <c r="A930" s="36"/>
      <c r="B930" s="37"/>
      <c r="C930" s="38"/>
      <c r="D930" s="201" t="s">
        <v>152</v>
      </c>
      <c r="E930" s="38"/>
      <c r="F930" s="202" t="s">
        <v>1102</v>
      </c>
      <c r="G930" s="38"/>
      <c r="H930" s="38"/>
      <c r="I930" s="110"/>
      <c r="J930" s="38"/>
      <c r="K930" s="38"/>
      <c r="L930" s="41"/>
      <c r="M930" s="203"/>
      <c r="N930" s="204"/>
      <c r="O930" s="66"/>
      <c r="P930" s="66"/>
      <c r="Q930" s="66"/>
      <c r="R930" s="66"/>
      <c r="S930" s="66"/>
      <c r="T930" s="67"/>
      <c r="U930" s="36"/>
      <c r="V930" s="36"/>
      <c r="W930" s="36"/>
      <c r="X930" s="36"/>
      <c r="Y930" s="36"/>
      <c r="Z930" s="36"/>
      <c r="AA930" s="36"/>
      <c r="AB930" s="36"/>
      <c r="AC930" s="36"/>
      <c r="AD930" s="36"/>
      <c r="AE930" s="36"/>
      <c r="AT930" s="19" t="s">
        <v>152</v>
      </c>
      <c r="AU930" s="19" t="s">
        <v>80</v>
      </c>
    </row>
    <row r="931" spans="1:65" s="2" customFormat="1" ht="28.8">
      <c r="A931" s="36"/>
      <c r="B931" s="37"/>
      <c r="C931" s="38"/>
      <c r="D931" s="201" t="s">
        <v>154</v>
      </c>
      <c r="E931" s="38"/>
      <c r="F931" s="205" t="s">
        <v>1103</v>
      </c>
      <c r="G931" s="38"/>
      <c r="H931" s="38"/>
      <c r="I931" s="110"/>
      <c r="J931" s="38"/>
      <c r="K931" s="38"/>
      <c r="L931" s="41"/>
      <c r="M931" s="203"/>
      <c r="N931" s="204"/>
      <c r="O931" s="66"/>
      <c r="P931" s="66"/>
      <c r="Q931" s="66"/>
      <c r="R931" s="66"/>
      <c r="S931" s="66"/>
      <c r="T931" s="67"/>
      <c r="U931" s="36"/>
      <c r="V931" s="36"/>
      <c r="W931" s="36"/>
      <c r="X931" s="36"/>
      <c r="Y931" s="36"/>
      <c r="Z931" s="36"/>
      <c r="AA931" s="36"/>
      <c r="AB931" s="36"/>
      <c r="AC931" s="36"/>
      <c r="AD931" s="36"/>
      <c r="AE931" s="36"/>
      <c r="AT931" s="19" t="s">
        <v>154</v>
      </c>
      <c r="AU931" s="19" t="s">
        <v>80</v>
      </c>
    </row>
    <row r="932" spans="1:65" s="13" customFormat="1" ht="10.199999999999999">
      <c r="B932" s="206"/>
      <c r="C932" s="207"/>
      <c r="D932" s="201" t="s">
        <v>156</v>
      </c>
      <c r="E932" s="208" t="s">
        <v>19</v>
      </c>
      <c r="F932" s="209" t="s">
        <v>1097</v>
      </c>
      <c r="G932" s="207"/>
      <c r="H932" s="210">
        <v>32.4</v>
      </c>
      <c r="I932" s="211"/>
      <c r="J932" s="207"/>
      <c r="K932" s="207"/>
      <c r="L932" s="212"/>
      <c r="M932" s="213"/>
      <c r="N932" s="214"/>
      <c r="O932" s="214"/>
      <c r="P932" s="214"/>
      <c r="Q932" s="214"/>
      <c r="R932" s="214"/>
      <c r="S932" s="214"/>
      <c r="T932" s="215"/>
      <c r="AT932" s="216" t="s">
        <v>156</v>
      </c>
      <c r="AU932" s="216" t="s">
        <v>80</v>
      </c>
      <c r="AV932" s="13" t="s">
        <v>80</v>
      </c>
      <c r="AW932" s="13" t="s">
        <v>32</v>
      </c>
      <c r="AX932" s="13" t="s">
        <v>26</v>
      </c>
      <c r="AY932" s="216" t="s">
        <v>144</v>
      </c>
    </row>
    <row r="933" spans="1:65" s="2" customFormat="1" ht="16.5" customHeight="1">
      <c r="A933" s="36"/>
      <c r="B933" s="37"/>
      <c r="C933" s="189" t="s">
        <v>1104</v>
      </c>
      <c r="D933" s="189" t="s">
        <v>146</v>
      </c>
      <c r="E933" s="190" t="s">
        <v>1105</v>
      </c>
      <c r="F933" s="191" t="s">
        <v>1106</v>
      </c>
      <c r="G933" s="192" t="s">
        <v>429</v>
      </c>
      <c r="H933" s="193">
        <v>18.100000000000001</v>
      </c>
      <c r="I933" s="194"/>
      <c r="J933" s="193">
        <f>ROUND(I933*H933,2)</f>
        <v>0</v>
      </c>
      <c r="K933" s="191" t="s">
        <v>160</v>
      </c>
      <c r="L933" s="41"/>
      <c r="M933" s="195" t="s">
        <v>19</v>
      </c>
      <c r="N933" s="196" t="s">
        <v>42</v>
      </c>
      <c r="O933" s="66"/>
      <c r="P933" s="197">
        <f>O933*H933</f>
        <v>0</v>
      </c>
      <c r="Q933" s="197">
        <v>0.63788</v>
      </c>
      <c r="R933" s="197">
        <f>Q933*H933</f>
        <v>11.545628000000001</v>
      </c>
      <c r="S933" s="197">
        <v>0</v>
      </c>
      <c r="T933" s="198">
        <f>S933*H933</f>
        <v>0</v>
      </c>
      <c r="U933" s="36"/>
      <c r="V933" s="36"/>
      <c r="W933" s="36"/>
      <c r="X933" s="36"/>
      <c r="Y933" s="36"/>
      <c r="Z933" s="36"/>
      <c r="AA933" s="36"/>
      <c r="AB933" s="36"/>
      <c r="AC933" s="36"/>
      <c r="AD933" s="36"/>
      <c r="AE933" s="36"/>
      <c r="AR933" s="199" t="s">
        <v>150</v>
      </c>
      <c r="AT933" s="199" t="s">
        <v>146</v>
      </c>
      <c r="AU933" s="199" t="s">
        <v>80</v>
      </c>
      <c r="AY933" s="19" t="s">
        <v>144</v>
      </c>
      <c r="BE933" s="200">
        <f>IF(N933="základní",J933,0)</f>
        <v>0</v>
      </c>
      <c r="BF933" s="200">
        <f>IF(N933="snížená",J933,0)</f>
        <v>0</v>
      </c>
      <c r="BG933" s="200">
        <f>IF(N933="zákl. přenesená",J933,0)</f>
        <v>0</v>
      </c>
      <c r="BH933" s="200">
        <f>IF(N933="sníž. přenesená",J933,0)</f>
        <v>0</v>
      </c>
      <c r="BI933" s="200">
        <f>IF(N933="nulová",J933,0)</f>
        <v>0</v>
      </c>
      <c r="BJ933" s="19" t="s">
        <v>26</v>
      </c>
      <c r="BK933" s="200">
        <f>ROUND(I933*H933,2)</f>
        <v>0</v>
      </c>
      <c r="BL933" s="19" t="s">
        <v>150</v>
      </c>
      <c r="BM933" s="199" t="s">
        <v>1107</v>
      </c>
    </row>
    <row r="934" spans="1:65" s="2" customFormat="1" ht="19.2">
      <c r="A934" s="36"/>
      <c r="B934" s="37"/>
      <c r="C934" s="38"/>
      <c r="D934" s="201" t="s">
        <v>152</v>
      </c>
      <c r="E934" s="38"/>
      <c r="F934" s="202" t="s">
        <v>1108</v>
      </c>
      <c r="G934" s="38"/>
      <c r="H934" s="38"/>
      <c r="I934" s="110"/>
      <c r="J934" s="38"/>
      <c r="K934" s="38"/>
      <c r="L934" s="41"/>
      <c r="M934" s="203"/>
      <c r="N934" s="204"/>
      <c r="O934" s="66"/>
      <c r="P934" s="66"/>
      <c r="Q934" s="66"/>
      <c r="R934" s="66"/>
      <c r="S934" s="66"/>
      <c r="T934" s="67"/>
      <c r="U934" s="36"/>
      <c r="V934" s="36"/>
      <c r="W934" s="36"/>
      <c r="X934" s="36"/>
      <c r="Y934" s="36"/>
      <c r="Z934" s="36"/>
      <c r="AA934" s="36"/>
      <c r="AB934" s="36"/>
      <c r="AC934" s="36"/>
      <c r="AD934" s="36"/>
      <c r="AE934" s="36"/>
      <c r="AT934" s="19" t="s">
        <v>152</v>
      </c>
      <c r="AU934" s="19" t="s">
        <v>80</v>
      </c>
    </row>
    <row r="935" spans="1:65" s="2" customFormat="1" ht="38.4">
      <c r="A935" s="36"/>
      <c r="B935" s="37"/>
      <c r="C935" s="38"/>
      <c r="D935" s="201" t="s">
        <v>154</v>
      </c>
      <c r="E935" s="38"/>
      <c r="F935" s="205" t="s">
        <v>1109</v>
      </c>
      <c r="G935" s="38"/>
      <c r="H935" s="38"/>
      <c r="I935" s="110"/>
      <c r="J935" s="38"/>
      <c r="K935" s="38"/>
      <c r="L935" s="41"/>
      <c r="M935" s="203"/>
      <c r="N935" s="204"/>
      <c r="O935" s="66"/>
      <c r="P935" s="66"/>
      <c r="Q935" s="66"/>
      <c r="R935" s="66"/>
      <c r="S935" s="66"/>
      <c r="T935" s="67"/>
      <c r="U935" s="36"/>
      <c r="V935" s="36"/>
      <c r="W935" s="36"/>
      <c r="X935" s="36"/>
      <c r="Y935" s="36"/>
      <c r="Z935" s="36"/>
      <c r="AA935" s="36"/>
      <c r="AB935" s="36"/>
      <c r="AC935" s="36"/>
      <c r="AD935" s="36"/>
      <c r="AE935" s="36"/>
      <c r="AT935" s="19" t="s">
        <v>154</v>
      </c>
      <c r="AU935" s="19" t="s">
        <v>80</v>
      </c>
    </row>
    <row r="936" spans="1:65" s="13" customFormat="1" ht="10.199999999999999">
      <c r="B936" s="206"/>
      <c r="C936" s="207"/>
      <c r="D936" s="201" t="s">
        <v>156</v>
      </c>
      <c r="E936" s="208" t="s">
        <v>19</v>
      </c>
      <c r="F936" s="209" t="s">
        <v>1110</v>
      </c>
      <c r="G936" s="207"/>
      <c r="H936" s="210">
        <v>18.100000000000001</v>
      </c>
      <c r="I936" s="211"/>
      <c r="J936" s="207"/>
      <c r="K936" s="207"/>
      <c r="L936" s="212"/>
      <c r="M936" s="213"/>
      <c r="N936" s="214"/>
      <c r="O936" s="214"/>
      <c r="P936" s="214"/>
      <c r="Q936" s="214"/>
      <c r="R936" s="214"/>
      <c r="S936" s="214"/>
      <c r="T936" s="215"/>
      <c r="AT936" s="216" t="s">
        <v>156</v>
      </c>
      <c r="AU936" s="216" t="s">
        <v>80</v>
      </c>
      <c r="AV936" s="13" t="s">
        <v>80</v>
      </c>
      <c r="AW936" s="13" t="s">
        <v>32</v>
      </c>
      <c r="AX936" s="13" t="s">
        <v>26</v>
      </c>
      <c r="AY936" s="216" t="s">
        <v>144</v>
      </c>
    </row>
    <row r="937" spans="1:65" s="2" customFormat="1" ht="16.5" customHeight="1">
      <c r="A937" s="36"/>
      <c r="B937" s="37"/>
      <c r="C937" s="189" t="s">
        <v>1111</v>
      </c>
      <c r="D937" s="189" t="s">
        <v>146</v>
      </c>
      <c r="E937" s="190" t="s">
        <v>1112</v>
      </c>
      <c r="F937" s="191" t="s">
        <v>1113</v>
      </c>
      <c r="G937" s="192" t="s">
        <v>149</v>
      </c>
      <c r="H937" s="193">
        <v>386.85</v>
      </c>
      <c r="I937" s="194"/>
      <c r="J937" s="193">
        <f>ROUND(I937*H937,2)</f>
        <v>0</v>
      </c>
      <c r="K937" s="191" t="s">
        <v>160</v>
      </c>
      <c r="L937" s="41"/>
      <c r="M937" s="195" t="s">
        <v>19</v>
      </c>
      <c r="N937" s="196" t="s">
        <v>42</v>
      </c>
      <c r="O937" s="66"/>
      <c r="P937" s="197">
        <f>O937*H937</f>
        <v>0</v>
      </c>
      <c r="Q937" s="197">
        <v>0</v>
      </c>
      <c r="R937" s="197">
        <f>Q937*H937</f>
        <v>0</v>
      </c>
      <c r="S937" s="197">
        <v>0</v>
      </c>
      <c r="T937" s="198">
        <f>S937*H937</f>
        <v>0</v>
      </c>
      <c r="U937" s="36"/>
      <c r="V937" s="36"/>
      <c r="W937" s="36"/>
      <c r="X937" s="36"/>
      <c r="Y937" s="36"/>
      <c r="Z937" s="36"/>
      <c r="AA937" s="36"/>
      <c r="AB937" s="36"/>
      <c r="AC937" s="36"/>
      <c r="AD937" s="36"/>
      <c r="AE937" s="36"/>
      <c r="AR937" s="199" t="s">
        <v>150</v>
      </c>
      <c r="AT937" s="199" t="s">
        <v>146</v>
      </c>
      <c r="AU937" s="199" t="s">
        <v>80</v>
      </c>
      <c r="AY937" s="19" t="s">
        <v>144</v>
      </c>
      <c r="BE937" s="200">
        <f>IF(N937="základní",J937,0)</f>
        <v>0</v>
      </c>
      <c r="BF937" s="200">
        <f>IF(N937="snížená",J937,0)</f>
        <v>0</v>
      </c>
      <c r="BG937" s="200">
        <f>IF(N937="zákl. přenesená",J937,0)</f>
        <v>0</v>
      </c>
      <c r="BH937" s="200">
        <f>IF(N937="sníž. přenesená",J937,0)</f>
        <v>0</v>
      </c>
      <c r="BI937" s="200">
        <f>IF(N937="nulová",J937,0)</f>
        <v>0</v>
      </c>
      <c r="BJ937" s="19" t="s">
        <v>26</v>
      </c>
      <c r="BK937" s="200">
        <f>ROUND(I937*H937,2)</f>
        <v>0</v>
      </c>
      <c r="BL937" s="19" t="s">
        <v>150</v>
      </c>
      <c r="BM937" s="199" t="s">
        <v>1114</v>
      </c>
    </row>
    <row r="938" spans="1:65" s="2" customFormat="1" ht="19.2">
      <c r="A938" s="36"/>
      <c r="B938" s="37"/>
      <c r="C938" s="38"/>
      <c r="D938" s="201" t="s">
        <v>152</v>
      </c>
      <c r="E938" s="38"/>
      <c r="F938" s="202" t="s">
        <v>1115</v>
      </c>
      <c r="G938" s="38"/>
      <c r="H938" s="38"/>
      <c r="I938" s="110"/>
      <c r="J938" s="38"/>
      <c r="K938" s="38"/>
      <c r="L938" s="41"/>
      <c r="M938" s="203"/>
      <c r="N938" s="204"/>
      <c r="O938" s="66"/>
      <c r="P938" s="66"/>
      <c r="Q938" s="66"/>
      <c r="R938" s="66"/>
      <c r="S938" s="66"/>
      <c r="T938" s="67"/>
      <c r="U938" s="36"/>
      <c r="V938" s="36"/>
      <c r="W938" s="36"/>
      <c r="X938" s="36"/>
      <c r="Y938" s="36"/>
      <c r="Z938" s="36"/>
      <c r="AA938" s="36"/>
      <c r="AB938" s="36"/>
      <c r="AC938" s="36"/>
      <c r="AD938" s="36"/>
      <c r="AE938" s="36"/>
      <c r="AT938" s="19" t="s">
        <v>152</v>
      </c>
      <c r="AU938" s="19" t="s">
        <v>80</v>
      </c>
    </row>
    <row r="939" spans="1:65" s="2" customFormat="1" ht="57.6">
      <c r="A939" s="36"/>
      <c r="B939" s="37"/>
      <c r="C939" s="38"/>
      <c r="D939" s="201" t="s">
        <v>154</v>
      </c>
      <c r="E939" s="38"/>
      <c r="F939" s="205" t="s">
        <v>1116</v>
      </c>
      <c r="G939" s="38"/>
      <c r="H939" s="38"/>
      <c r="I939" s="110"/>
      <c r="J939" s="38"/>
      <c r="K939" s="38"/>
      <c r="L939" s="41"/>
      <c r="M939" s="203"/>
      <c r="N939" s="204"/>
      <c r="O939" s="66"/>
      <c r="P939" s="66"/>
      <c r="Q939" s="66"/>
      <c r="R939" s="66"/>
      <c r="S939" s="66"/>
      <c r="T939" s="67"/>
      <c r="U939" s="36"/>
      <c r="V939" s="36"/>
      <c r="W939" s="36"/>
      <c r="X939" s="36"/>
      <c r="Y939" s="36"/>
      <c r="Z939" s="36"/>
      <c r="AA939" s="36"/>
      <c r="AB939" s="36"/>
      <c r="AC939" s="36"/>
      <c r="AD939" s="36"/>
      <c r="AE939" s="36"/>
      <c r="AT939" s="19" t="s">
        <v>154</v>
      </c>
      <c r="AU939" s="19" t="s">
        <v>80</v>
      </c>
    </row>
    <row r="940" spans="1:65" s="13" customFormat="1" ht="10.199999999999999">
      <c r="B940" s="206"/>
      <c r="C940" s="207"/>
      <c r="D940" s="201" t="s">
        <v>156</v>
      </c>
      <c r="E940" s="208" t="s">
        <v>19</v>
      </c>
      <c r="F940" s="209" t="s">
        <v>1117</v>
      </c>
      <c r="G940" s="207"/>
      <c r="H940" s="210">
        <v>139.55000000000001</v>
      </c>
      <c r="I940" s="211"/>
      <c r="J940" s="207"/>
      <c r="K940" s="207"/>
      <c r="L940" s="212"/>
      <c r="M940" s="213"/>
      <c r="N940" s="214"/>
      <c r="O940" s="214"/>
      <c r="P940" s="214"/>
      <c r="Q940" s="214"/>
      <c r="R940" s="214"/>
      <c r="S940" s="214"/>
      <c r="T940" s="215"/>
      <c r="AT940" s="216" t="s">
        <v>156</v>
      </c>
      <c r="AU940" s="216" t="s">
        <v>80</v>
      </c>
      <c r="AV940" s="13" t="s">
        <v>80</v>
      </c>
      <c r="AW940" s="13" t="s">
        <v>32</v>
      </c>
      <c r="AX940" s="13" t="s">
        <v>71</v>
      </c>
      <c r="AY940" s="216" t="s">
        <v>144</v>
      </c>
    </row>
    <row r="941" spans="1:65" s="13" customFormat="1" ht="10.199999999999999">
      <c r="B941" s="206"/>
      <c r="C941" s="207"/>
      <c r="D941" s="201" t="s">
        <v>156</v>
      </c>
      <c r="E941" s="208" t="s">
        <v>19</v>
      </c>
      <c r="F941" s="209" t="s">
        <v>1118</v>
      </c>
      <c r="G941" s="207"/>
      <c r="H941" s="210">
        <v>94.91</v>
      </c>
      <c r="I941" s="211"/>
      <c r="J941" s="207"/>
      <c r="K941" s="207"/>
      <c r="L941" s="212"/>
      <c r="M941" s="213"/>
      <c r="N941" s="214"/>
      <c r="O941" s="214"/>
      <c r="P941" s="214"/>
      <c r="Q941" s="214"/>
      <c r="R941" s="214"/>
      <c r="S941" s="214"/>
      <c r="T941" s="215"/>
      <c r="AT941" s="216" t="s">
        <v>156</v>
      </c>
      <c r="AU941" s="216" t="s">
        <v>80</v>
      </c>
      <c r="AV941" s="13" t="s">
        <v>80</v>
      </c>
      <c r="AW941" s="13" t="s">
        <v>32</v>
      </c>
      <c r="AX941" s="13" t="s">
        <v>71</v>
      </c>
      <c r="AY941" s="216" t="s">
        <v>144</v>
      </c>
    </row>
    <row r="942" spans="1:65" s="13" customFormat="1" ht="10.199999999999999">
      <c r="B942" s="206"/>
      <c r="C942" s="207"/>
      <c r="D942" s="201" t="s">
        <v>156</v>
      </c>
      <c r="E942" s="208" t="s">
        <v>19</v>
      </c>
      <c r="F942" s="209" t="s">
        <v>1119</v>
      </c>
      <c r="G942" s="207"/>
      <c r="H942" s="210">
        <v>82.47</v>
      </c>
      <c r="I942" s="211"/>
      <c r="J942" s="207"/>
      <c r="K942" s="207"/>
      <c r="L942" s="212"/>
      <c r="M942" s="213"/>
      <c r="N942" s="214"/>
      <c r="O942" s="214"/>
      <c r="P942" s="214"/>
      <c r="Q942" s="214"/>
      <c r="R942" s="214"/>
      <c r="S942" s="214"/>
      <c r="T942" s="215"/>
      <c r="AT942" s="216" t="s">
        <v>156</v>
      </c>
      <c r="AU942" s="216" t="s">
        <v>80</v>
      </c>
      <c r="AV942" s="13" t="s">
        <v>80</v>
      </c>
      <c r="AW942" s="13" t="s">
        <v>32</v>
      </c>
      <c r="AX942" s="13" t="s">
        <v>71</v>
      </c>
      <c r="AY942" s="216" t="s">
        <v>144</v>
      </c>
    </row>
    <row r="943" spans="1:65" s="13" customFormat="1" ht="10.199999999999999">
      <c r="B943" s="206"/>
      <c r="C943" s="207"/>
      <c r="D943" s="201" t="s">
        <v>156</v>
      </c>
      <c r="E943" s="208" t="s">
        <v>19</v>
      </c>
      <c r="F943" s="209" t="s">
        <v>1120</v>
      </c>
      <c r="G943" s="207"/>
      <c r="H943" s="210">
        <v>69.92</v>
      </c>
      <c r="I943" s="211"/>
      <c r="J943" s="207"/>
      <c r="K943" s="207"/>
      <c r="L943" s="212"/>
      <c r="M943" s="213"/>
      <c r="N943" s="214"/>
      <c r="O943" s="214"/>
      <c r="P943" s="214"/>
      <c r="Q943" s="214"/>
      <c r="R943" s="214"/>
      <c r="S943" s="214"/>
      <c r="T943" s="215"/>
      <c r="AT943" s="216" t="s">
        <v>156</v>
      </c>
      <c r="AU943" s="216" t="s">
        <v>80</v>
      </c>
      <c r="AV943" s="13" t="s">
        <v>80</v>
      </c>
      <c r="AW943" s="13" t="s">
        <v>32</v>
      </c>
      <c r="AX943" s="13" t="s">
        <v>71</v>
      </c>
      <c r="AY943" s="216" t="s">
        <v>144</v>
      </c>
    </row>
    <row r="944" spans="1:65" s="15" customFormat="1" ht="10.199999999999999">
      <c r="B944" s="227"/>
      <c r="C944" s="228"/>
      <c r="D944" s="201" t="s">
        <v>156</v>
      </c>
      <c r="E944" s="229" t="s">
        <v>19</v>
      </c>
      <c r="F944" s="230" t="s">
        <v>191</v>
      </c>
      <c r="G944" s="228"/>
      <c r="H944" s="231">
        <v>386.85</v>
      </c>
      <c r="I944" s="232"/>
      <c r="J944" s="228"/>
      <c r="K944" s="228"/>
      <c r="L944" s="233"/>
      <c r="M944" s="234"/>
      <c r="N944" s="235"/>
      <c r="O944" s="235"/>
      <c r="P944" s="235"/>
      <c r="Q944" s="235"/>
      <c r="R944" s="235"/>
      <c r="S944" s="235"/>
      <c r="T944" s="236"/>
      <c r="AT944" s="237" t="s">
        <v>156</v>
      </c>
      <c r="AU944" s="237" t="s">
        <v>80</v>
      </c>
      <c r="AV944" s="15" t="s">
        <v>150</v>
      </c>
      <c r="AW944" s="15" t="s">
        <v>32</v>
      </c>
      <c r="AX944" s="15" t="s">
        <v>26</v>
      </c>
      <c r="AY944" s="237" t="s">
        <v>144</v>
      </c>
    </row>
    <row r="945" spans="1:65" s="2" customFormat="1" ht="16.5" customHeight="1">
      <c r="A945" s="36"/>
      <c r="B945" s="37"/>
      <c r="C945" s="189" t="s">
        <v>1121</v>
      </c>
      <c r="D945" s="189" t="s">
        <v>146</v>
      </c>
      <c r="E945" s="190" t="s">
        <v>1122</v>
      </c>
      <c r="F945" s="191" t="s">
        <v>1123</v>
      </c>
      <c r="G945" s="192" t="s">
        <v>149</v>
      </c>
      <c r="H945" s="193">
        <v>11605.5</v>
      </c>
      <c r="I945" s="194"/>
      <c r="J945" s="193">
        <f>ROUND(I945*H945,2)</f>
        <v>0</v>
      </c>
      <c r="K945" s="191" t="s">
        <v>160</v>
      </c>
      <c r="L945" s="41"/>
      <c r="M945" s="195" t="s">
        <v>19</v>
      </c>
      <c r="N945" s="196" t="s">
        <v>42</v>
      </c>
      <c r="O945" s="66"/>
      <c r="P945" s="197">
        <f>O945*H945</f>
        <v>0</v>
      </c>
      <c r="Q945" s="197">
        <v>0</v>
      </c>
      <c r="R945" s="197">
        <f>Q945*H945</f>
        <v>0</v>
      </c>
      <c r="S945" s="197">
        <v>0</v>
      </c>
      <c r="T945" s="198">
        <f>S945*H945</f>
        <v>0</v>
      </c>
      <c r="U945" s="36"/>
      <c r="V945" s="36"/>
      <c r="W945" s="36"/>
      <c r="X945" s="36"/>
      <c r="Y945" s="36"/>
      <c r="Z945" s="36"/>
      <c r="AA945" s="36"/>
      <c r="AB945" s="36"/>
      <c r="AC945" s="36"/>
      <c r="AD945" s="36"/>
      <c r="AE945" s="36"/>
      <c r="AR945" s="199" t="s">
        <v>150</v>
      </c>
      <c r="AT945" s="199" t="s">
        <v>146</v>
      </c>
      <c r="AU945" s="199" t="s">
        <v>80</v>
      </c>
      <c r="AY945" s="19" t="s">
        <v>144</v>
      </c>
      <c r="BE945" s="200">
        <f>IF(N945="základní",J945,0)</f>
        <v>0</v>
      </c>
      <c r="BF945" s="200">
        <f>IF(N945="snížená",J945,0)</f>
        <v>0</v>
      </c>
      <c r="BG945" s="200">
        <f>IF(N945="zákl. přenesená",J945,0)</f>
        <v>0</v>
      </c>
      <c r="BH945" s="200">
        <f>IF(N945="sníž. přenesená",J945,0)</f>
        <v>0</v>
      </c>
      <c r="BI945" s="200">
        <f>IF(N945="nulová",J945,0)</f>
        <v>0</v>
      </c>
      <c r="BJ945" s="19" t="s">
        <v>26</v>
      </c>
      <c r="BK945" s="200">
        <f>ROUND(I945*H945,2)</f>
        <v>0</v>
      </c>
      <c r="BL945" s="19" t="s">
        <v>150</v>
      </c>
      <c r="BM945" s="199" t="s">
        <v>1124</v>
      </c>
    </row>
    <row r="946" spans="1:65" s="2" customFormat="1" ht="19.2">
      <c r="A946" s="36"/>
      <c r="B946" s="37"/>
      <c r="C946" s="38"/>
      <c r="D946" s="201" t="s">
        <v>152</v>
      </c>
      <c r="E946" s="38"/>
      <c r="F946" s="202" t="s">
        <v>1125</v>
      </c>
      <c r="G946" s="38"/>
      <c r="H946" s="38"/>
      <c r="I946" s="110"/>
      <c r="J946" s="38"/>
      <c r="K946" s="38"/>
      <c r="L946" s="41"/>
      <c r="M946" s="203"/>
      <c r="N946" s="204"/>
      <c r="O946" s="66"/>
      <c r="P946" s="66"/>
      <c r="Q946" s="66"/>
      <c r="R946" s="66"/>
      <c r="S946" s="66"/>
      <c r="T946" s="67"/>
      <c r="U946" s="36"/>
      <c r="V946" s="36"/>
      <c r="W946" s="36"/>
      <c r="X946" s="36"/>
      <c r="Y946" s="36"/>
      <c r="Z946" s="36"/>
      <c r="AA946" s="36"/>
      <c r="AB946" s="36"/>
      <c r="AC946" s="36"/>
      <c r="AD946" s="36"/>
      <c r="AE946" s="36"/>
      <c r="AT946" s="19" t="s">
        <v>152</v>
      </c>
      <c r="AU946" s="19" t="s">
        <v>80</v>
      </c>
    </row>
    <row r="947" spans="1:65" s="2" customFormat="1" ht="57.6">
      <c r="A947" s="36"/>
      <c r="B947" s="37"/>
      <c r="C947" s="38"/>
      <c r="D947" s="201" t="s">
        <v>154</v>
      </c>
      <c r="E947" s="38"/>
      <c r="F947" s="205" t="s">
        <v>1116</v>
      </c>
      <c r="G947" s="38"/>
      <c r="H947" s="38"/>
      <c r="I947" s="110"/>
      <c r="J947" s="38"/>
      <c r="K947" s="38"/>
      <c r="L947" s="41"/>
      <c r="M947" s="203"/>
      <c r="N947" s="204"/>
      <c r="O947" s="66"/>
      <c r="P947" s="66"/>
      <c r="Q947" s="66"/>
      <c r="R947" s="66"/>
      <c r="S947" s="66"/>
      <c r="T947" s="67"/>
      <c r="U947" s="36"/>
      <c r="V947" s="36"/>
      <c r="W947" s="36"/>
      <c r="X947" s="36"/>
      <c r="Y947" s="36"/>
      <c r="Z947" s="36"/>
      <c r="AA947" s="36"/>
      <c r="AB947" s="36"/>
      <c r="AC947" s="36"/>
      <c r="AD947" s="36"/>
      <c r="AE947" s="36"/>
      <c r="AT947" s="19" t="s">
        <v>154</v>
      </c>
      <c r="AU947" s="19" t="s">
        <v>80</v>
      </c>
    </row>
    <row r="948" spans="1:65" s="13" customFormat="1" ht="10.199999999999999">
      <c r="B948" s="206"/>
      <c r="C948" s="207"/>
      <c r="D948" s="201" t="s">
        <v>156</v>
      </c>
      <c r="E948" s="208" t="s">
        <v>19</v>
      </c>
      <c r="F948" s="209" t="s">
        <v>1126</v>
      </c>
      <c r="G948" s="207"/>
      <c r="H948" s="210">
        <v>11605.5</v>
      </c>
      <c r="I948" s="211"/>
      <c r="J948" s="207"/>
      <c r="K948" s="207"/>
      <c r="L948" s="212"/>
      <c r="M948" s="213"/>
      <c r="N948" s="214"/>
      <c r="O948" s="214"/>
      <c r="P948" s="214"/>
      <c r="Q948" s="214"/>
      <c r="R948" s="214"/>
      <c r="S948" s="214"/>
      <c r="T948" s="215"/>
      <c r="AT948" s="216" t="s">
        <v>156</v>
      </c>
      <c r="AU948" s="216" t="s">
        <v>80</v>
      </c>
      <c r="AV948" s="13" t="s">
        <v>80</v>
      </c>
      <c r="AW948" s="13" t="s">
        <v>32</v>
      </c>
      <c r="AX948" s="13" t="s">
        <v>26</v>
      </c>
      <c r="AY948" s="216" t="s">
        <v>144</v>
      </c>
    </row>
    <row r="949" spans="1:65" s="2" customFormat="1" ht="16.5" customHeight="1">
      <c r="A949" s="36"/>
      <c r="B949" s="37"/>
      <c r="C949" s="189" t="s">
        <v>1127</v>
      </c>
      <c r="D949" s="189" t="s">
        <v>146</v>
      </c>
      <c r="E949" s="190" t="s">
        <v>1128</v>
      </c>
      <c r="F949" s="191" t="s">
        <v>1129</v>
      </c>
      <c r="G949" s="192" t="s">
        <v>149</v>
      </c>
      <c r="H949" s="193">
        <v>386.85</v>
      </c>
      <c r="I949" s="194"/>
      <c r="J949" s="193">
        <f>ROUND(I949*H949,2)</f>
        <v>0</v>
      </c>
      <c r="K949" s="191" t="s">
        <v>160</v>
      </c>
      <c r="L949" s="41"/>
      <c r="M949" s="195" t="s">
        <v>19</v>
      </c>
      <c r="N949" s="196" t="s">
        <v>42</v>
      </c>
      <c r="O949" s="66"/>
      <c r="P949" s="197">
        <f>O949*H949</f>
        <v>0</v>
      </c>
      <c r="Q949" s="197">
        <v>0</v>
      </c>
      <c r="R949" s="197">
        <f>Q949*H949</f>
        <v>0</v>
      </c>
      <c r="S949" s="197">
        <v>0</v>
      </c>
      <c r="T949" s="198">
        <f>S949*H949</f>
        <v>0</v>
      </c>
      <c r="U949" s="36"/>
      <c r="V949" s="36"/>
      <c r="W949" s="36"/>
      <c r="X949" s="36"/>
      <c r="Y949" s="36"/>
      <c r="Z949" s="36"/>
      <c r="AA949" s="36"/>
      <c r="AB949" s="36"/>
      <c r="AC949" s="36"/>
      <c r="AD949" s="36"/>
      <c r="AE949" s="36"/>
      <c r="AR949" s="199" t="s">
        <v>150</v>
      </c>
      <c r="AT949" s="199" t="s">
        <v>146</v>
      </c>
      <c r="AU949" s="199" t="s">
        <v>80</v>
      </c>
      <c r="AY949" s="19" t="s">
        <v>144</v>
      </c>
      <c r="BE949" s="200">
        <f>IF(N949="základní",J949,0)</f>
        <v>0</v>
      </c>
      <c r="BF949" s="200">
        <f>IF(N949="snížená",J949,0)</f>
        <v>0</v>
      </c>
      <c r="BG949" s="200">
        <f>IF(N949="zákl. přenesená",J949,0)</f>
        <v>0</v>
      </c>
      <c r="BH949" s="200">
        <f>IF(N949="sníž. přenesená",J949,0)</f>
        <v>0</v>
      </c>
      <c r="BI949" s="200">
        <f>IF(N949="nulová",J949,0)</f>
        <v>0</v>
      </c>
      <c r="BJ949" s="19" t="s">
        <v>26</v>
      </c>
      <c r="BK949" s="200">
        <f>ROUND(I949*H949,2)</f>
        <v>0</v>
      </c>
      <c r="BL949" s="19" t="s">
        <v>150</v>
      </c>
      <c r="BM949" s="199" t="s">
        <v>1130</v>
      </c>
    </row>
    <row r="950" spans="1:65" s="2" customFormat="1" ht="19.2">
      <c r="A950" s="36"/>
      <c r="B950" s="37"/>
      <c r="C950" s="38"/>
      <c r="D950" s="201" t="s">
        <v>152</v>
      </c>
      <c r="E950" s="38"/>
      <c r="F950" s="202" t="s">
        <v>1131</v>
      </c>
      <c r="G950" s="38"/>
      <c r="H950" s="38"/>
      <c r="I950" s="110"/>
      <c r="J950" s="38"/>
      <c r="K950" s="38"/>
      <c r="L950" s="41"/>
      <c r="M950" s="203"/>
      <c r="N950" s="204"/>
      <c r="O950" s="66"/>
      <c r="P950" s="66"/>
      <c r="Q950" s="66"/>
      <c r="R950" s="66"/>
      <c r="S950" s="66"/>
      <c r="T950" s="67"/>
      <c r="U950" s="36"/>
      <c r="V950" s="36"/>
      <c r="W950" s="36"/>
      <c r="X950" s="36"/>
      <c r="Y950" s="36"/>
      <c r="Z950" s="36"/>
      <c r="AA950" s="36"/>
      <c r="AB950" s="36"/>
      <c r="AC950" s="36"/>
      <c r="AD950" s="36"/>
      <c r="AE950" s="36"/>
      <c r="AT950" s="19" t="s">
        <v>152</v>
      </c>
      <c r="AU950" s="19" t="s">
        <v>80</v>
      </c>
    </row>
    <row r="951" spans="1:65" s="2" customFormat="1" ht="28.8">
      <c r="A951" s="36"/>
      <c r="B951" s="37"/>
      <c r="C951" s="38"/>
      <c r="D951" s="201" t="s">
        <v>154</v>
      </c>
      <c r="E951" s="38"/>
      <c r="F951" s="205" t="s">
        <v>1132</v>
      </c>
      <c r="G951" s="38"/>
      <c r="H951" s="38"/>
      <c r="I951" s="110"/>
      <c r="J951" s="38"/>
      <c r="K951" s="38"/>
      <c r="L951" s="41"/>
      <c r="M951" s="203"/>
      <c r="N951" s="204"/>
      <c r="O951" s="66"/>
      <c r="P951" s="66"/>
      <c r="Q951" s="66"/>
      <c r="R951" s="66"/>
      <c r="S951" s="66"/>
      <c r="T951" s="67"/>
      <c r="U951" s="36"/>
      <c r="V951" s="36"/>
      <c r="W951" s="36"/>
      <c r="X951" s="36"/>
      <c r="Y951" s="36"/>
      <c r="Z951" s="36"/>
      <c r="AA951" s="36"/>
      <c r="AB951" s="36"/>
      <c r="AC951" s="36"/>
      <c r="AD951" s="36"/>
      <c r="AE951" s="36"/>
      <c r="AT951" s="19" t="s">
        <v>154</v>
      </c>
      <c r="AU951" s="19" t="s">
        <v>80</v>
      </c>
    </row>
    <row r="952" spans="1:65" s="13" customFormat="1" ht="10.199999999999999">
      <c r="B952" s="206"/>
      <c r="C952" s="207"/>
      <c r="D952" s="201" t="s">
        <v>156</v>
      </c>
      <c r="E952" s="208" t="s">
        <v>19</v>
      </c>
      <c r="F952" s="209" t="s">
        <v>1133</v>
      </c>
      <c r="G952" s="207"/>
      <c r="H952" s="210">
        <v>386.85</v>
      </c>
      <c r="I952" s="211"/>
      <c r="J952" s="207"/>
      <c r="K952" s="207"/>
      <c r="L952" s="212"/>
      <c r="M952" s="213"/>
      <c r="N952" s="214"/>
      <c r="O952" s="214"/>
      <c r="P952" s="214"/>
      <c r="Q952" s="214"/>
      <c r="R952" s="214"/>
      <c r="S952" s="214"/>
      <c r="T952" s="215"/>
      <c r="AT952" s="216" t="s">
        <v>156</v>
      </c>
      <c r="AU952" s="216" t="s">
        <v>80</v>
      </c>
      <c r="AV952" s="13" t="s">
        <v>80</v>
      </c>
      <c r="AW952" s="13" t="s">
        <v>32</v>
      </c>
      <c r="AX952" s="13" t="s">
        <v>26</v>
      </c>
      <c r="AY952" s="216" t="s">
        <v>144</v>
      </c>
    </row>
    <row r="953" spans="1:65" s="2" customFormat="1" ht="16.5" customHeight="1">
      <c r="A953" s="36"/>
      <c r="B953" s="37"/>
      <c r="C953" s="189" t="s">
        <v>1134</v>
      </c>
      <c r="D953" s="189" t="s">
        <v>146</v>
      </c>
      <c r="E953" s="190" t="s">
        <v>1135</v>
      </c>
      <c r="F953" s="191" t="s">
        <v>1136</v>
      </c>
      <c r="G953" s="192" t="s">
        <v>149</v>
      </c>
      <c r="H953" s="193">
        <v>492.33</v>
      </c>
      <c r="I953" s="194"/>
      <c r="J953" s="193">
        <f>ROUND(I953*H953,2)</f>
        <v>0</v>
      </c>
      <c r="K953" s="191" t="s">
        <v>160</v>
      </c>
      <c r="L953" s="41"/>
      <c r="M953" s="195" t="s">
        <v>19</v>
      </c>
      <c r="N953" s="196" t="s">
        <v>42</v>
      </c>
      <c r="O953" s="66"/>
      <c r="P953" s="197">
        <f>O953*H953</f>
        <v>0</v>
      </c>
      <c r="Q953" s="197">
        <v>1.2999999999999999E-4</v>
      </c>
      <c r="R953" s="197">
        <f>Q953*H953</f>
        <v>6.4002899999999988E-2</v>
      </c>
      <c r="S953" s="197">
        <v>0</v>
      </c>
      <c r="T953" s="198">
        <f>S953*H953</f>
        <v>0</v>
      </c>
      <c r="U953" s="36"/>
      <c r="V953" s="36"/>
      <c r="W953" s="36"/>
      <c r="X953" s="36"/>
      <c r="Y953" s="36"/>
      <c r="Z953" s="36"/>
      <c r="AA953" s="36"/>
      <c r="AB953" s="36"/>
      <c r="AC953" s="36"/>
      <c r="AD953" s="36"/>
      <c r="AE953" s="36"/>
      <c r="AR953" s="199" t="s">
        <v>150</v>
      </c>
      <c r="AT953" s="199" t="s">
        <v>146</v>
      </c>
      <c r="AU953" s="199" t="s">
        <v>80</v>
      </c>
      <c r="AY953" s="19" t="s">
        <v>144</v>
      </c>
      <c r="BE953" s="200">
        <f>IF(N953="základní",J953,0)</f>
        <v>0</v>
      </c>
      <c r="BF953" s="200">
        <f>IF(N953="snížená",J953,0)</f>
        <v>0</v>
      </c>
      <c r="BG953" s="200">
        <f>IF(N953="zákl. přenesená",J953,0)</f>
        <v>0</v>
      </c>
      <c r="BH953" s="200">
        <f>IF(N953="sníž. přenesená",J953,0)</f>
        <v>0</v>
      </c>
      <c r="BI953" s="200">
        <f>IF(N953="nulová",J953,0)</f>
        <v>0</v>
      </c>
      <c r="BJ953" s="19" t="s">
        <v>26</v>
      </c>
      <c r="BK953" s="200">
        <f>ROUND(I953*H953,2)</f>
        <v>0</v>
      </c>
      <c r="BL953" s="19" t="s">
        <v>150</v>
      </c>
      <c r="BM953" s="199" t="s">
        <v>1137</v>
      </c>
    </row>
    <row r="954" spans="1:65" s="2" customFormat="1" ht="10.199999999999999">
      <c r="A954" s="36"/>
      <c r="B954" s="37"/>
      <c r="C954" s="38"/>
      <c r="D954" s="201" t="s">
        <v>152</v>
      </c>
      <c r="E954" s="38"/>
      <c r="F954" s="202" t="s">
        <v>1138</v>
      </c>
      <c r="G954" s="38"/>
      <c r="H954" s="38"/>
      <c r="I954" s="110"/>
      <c r="J954" s="38"/>
      <c r="K954" s="38"/>
      <c r="L954" s="41"/>
      <c r="M954" s="203"/>
      <c r="N954" s="204"/>
      <c r="O954" s="66"/>
      <c r="P954" s="66"/>
      <c r="Q954" s="66"/>
      <c r="R954" s="66"/>
      <c r="S954" s="66"/>
      <c r="T954" s="67"/>
      <c r="U954" s="36"/>
      <c r="V954" s="36"/>
      <c r="W954" s="36"/>
      <c r="X954" s="36"/>
      <c r="Y954" s="36"/>
      <c r="Z954" s="36"/>
      <c r="AA954" s="36"/>
      <c r="AB954" s="36"/>
      <c r="AC954" s="36"/>
      <c r="AD954" s="36"/>
      <c r="AE954" s="36"/>
      <c r="AT954" s="19" t="s">
        <v>152</v>
      </c>
      <c r="AU954" s="19" t="s">
        <v>80</v>
      </c>
    </row>
    <row r="955" spans="1:65" s="2" customFormat="1" ht="48">
      <c r="A955" s="36"/>
      <c r="B955" s="37"/>
      <c r="C955" s="38"/>
      <c r="D955" s="201" t="s">
        <v>154</v>
      </c>
      <c r="E955" s="38"/>
      <c r="F955" s="205" t="s">
        <v>1139</v>
      </c>
      <c r="G955" s="38"/>
      <c r="H955" s="38"/>
      <c r="I955" s="110"/>
      <c r="J955" s="38"/>
      <c r="K955" s="38"/>
      <c r="L955" s="41"/>
      <c r="M955" s="203"/>
      <c r="N955" s="204"/>
      <c r="O955" s="66"/>
      <c r="P955" s="66"/>
      <c r="Q955" s="66"/>
      <c r="R955" s="66"/>
      <c r="S955" s="66"/>
      <c r="T955" s="67"/>
      <c r="U955" s="36"/>
      <c r="V955" s="36"/>
      <c r="W955" s="36"/>
      <c r="X955" s="36"/>
      <c r="Y955" s="36"/>
      <c r="Z955" s="36"/>
      <c r="AA955" s="36"/>
      <c r="AB955" s="36"/>
      <c r="AC955" s="36"/>
      <c r="AD955" s="36"/>
      <c r="AE955" s="36"/>
      <c r="AT955" s="19" t="s">
        <v>154</v>
      </c>
      <c r="AU955" s="19" t="s">
        <v>80</v>
      </c>
    </row>
    <row r="956" spans="1:65" s="14" customFormat="1" ht="10.199999999999999">
      <c r="B956" s="217"/>
      <c r="C956" s="218"/>
      <c r="D956" s="201" t="s">
        <v>156</v>
      </c>
      <c r="E956" s="219" t="s">
        <v>19</v>
      </c>
      <c r="F956" s="220" t="s">
        <v>358</v>
      </c>
      <c r="G956" s="218"/>
      <c r="H956" s="219" t="s">
        <v>19</v>
      </c>
      <c r="I956" s="221"/>
      <c r="J956" s="218"/>
      <c r="K956" s="218"/>
      <c r="L956" s="222"/>
      <c r="M956" s="223"/>
      <c r="N956" s="224"/>
      <c r="O956" s="224"/>
      <c r="P956" s="224"/>
      <c r="Q956" s="224"/>
      <c r="R956" s="224"/>
      <c r="S956" s="224"/>
      <c r="T956" s="225"/>
      <c r="AT956" s="226" t="s">
        <v>156</v>
      </c>
      <c r="AU956" s="226" t="s">
        <v>80</v>
      </c>
      <c r="AV956" s="14" t="s">
        <v>26</v>
      </c>
      <c r="AW956" s="14" t="s">
        <v>32</v>
      </c>
      <c r="AX956" s="14" t="s">
        <v>71</v>
      </c>
      <c r="AY956" s="226" t="s">
        <v>144</v>
      </c>
    </row>
    <row r="957" spans="1:65" s="13" customFormat="1" ht="10.199999999999999">
      <c r="B957" s="206"/>
      <c r="C957" s="207"/>
      <c r="D957" s="201" t="s">
        <v>156</v>
      </c>
      <c r="E957" s="208" t="s">
        <v>19</v>
      </c>
      <c r="F957" s="209" t="s">
        <v>1140</v>
      </c>
      <c r="G957" s="207"/>
      <c r="H957" s="210">
        <v>262.5</v>
      </c>
      <c r="I957" s="211"/>
      <c r="J957" s="207"/>
      <c r="K957" s="207"/>
      <c r="L957" s="212"/>
      <c r="M957" s="213"/>
      <c r="N957" s="214"/>
      <c r="O957" s="214"/>
      <c r="P957" s="214"/>
      <c r="Q957" s="214"/>
      <c r="R957" s="214"/>
      <c r="S957" s="214"/>
      <c r="T957" s="215"/>
      <c r="AT957" s="216" t="s">
        <v>156</v>
      </c>
      <c r="AU957" s="216" t="s">
        <v>80</v>
      </c>
      <c r="AV957" s="13" t="s">
        <v>80</v>
      </c>
      <c r="AW957" s="13" t="s">
        <v>32</v>
      </c>
      <c r="AX957" s="13" t="s">
        <v>71</v>
      </c>
      <c r="AY957" s="216" t="s">
        <v>144</v>
      </c>
    </row>
    <row r="958" spans="1:65" s="14" customFormat="1" ht="10.199999999999999">
      <c r="B958" s="217"/>
      <c r="C958" s="218"/>
      <c r="D958" s="201" t="s">
        <v>156</v>
      </c>
      <c r="E958" s="219" t="s">
        <v>19</v>
      </c>
      <c r="F958" s="220" t="s">
        <v>391</v>
      </c>
      <c r="G958" s="218"/>
      <c r="H958" s="219" t="s">
        <v>19</v>
      </c>
      <c r="I958" s="221"/>
      <c r="J958" s="218"/>
      <c r="K958" s="218"/>
      <c r="L958" s="222"/>
      <c r="M958" s="223"/>
      <c r="N958" s="224"/>
      <c r="O958" s="224"/>
      <c r="P958" s="224"/>
      <c r="Q958" s="224"/>
      <c r="R958" s="224"/>
      <c r="S958" s="224"/>
      <c r="T958" s="225"/>
      <c r="AT958" s="226" t="s">
        <v>156</v>
      </c>
      <c r="AU958" s="226" t="s">
        <v>80</v>
      </c>
      <c r="AV958" s="14" t="s">
        <v>26</v>
      </c>
      <c r="AW958" s="14" t="s">
        <v>32</v>
      </c>
      <c r="AX958" s="14" t="s">
        <v>71</v>
      </c>
      <c r="AY958" s="226" t="s">
        <v>144</v>
      </c>
    </row>
    <row r="959" spans="1:65" s="13" customFormat="1" ht="10.199999999999999">
      <c r="B959" s="206"/>
      <c r="C959" s="207"/>
      <c r="D959" s="201" t="s">
        <v>156</v>
      </c>
      <c r="E959" s="208" t="s">
        <v>19</v>
      </c>
      <c r="F959" s="209" t="s">
        <v>1141</v>
      </c>
      <c r="G959" s="207"/>
      <c r="H959" s="210">
        <v>143.69999999999999</v>
      </c>
      <c r="I959" s="211"/>
      <c r="J959" s="207"/>
      <c r="K959" s="207"/>
      <c r="L959" s="212"/>
      <c r="M959" s="213"/>
      <c r="N959" s="214"/>
      <c r="O959" s="214"/>
      <c r="P959" s="214"/>
      <c r="Q959" s="214"/>
      <c r="R959" s="214"/>
      <c r="S959" s="214"/>
      <c r="T959" s="215"/>
      <c r="AT959" s="216" t="s">
        <v>156</v>
      </c>
      <c r="AU959" s="216" t="s">
        <v>80</v>
      </c>
      <c r="AV959" s="13" t="s">
        <v>80</v>
      </c>
      <c r="AW959" s="13" t="s">
        <v>32</v>
      </c>
      <c r="AX959" s="13" t="s">
        <v>71</v>
      </c>
      <c r="AY959" s="216" t="s">
        <v>144</v>
      </c>
    </row>
    <row r="960" spans="1:65" s="14" customFormat="1" ht="10.199999999999999">
      <c r="B960" s="217"/>
      <c r="C960" s="218"/>
      <c r="D960" s="201" t="s">
        <v>156</v>
      </c>
      <c r="E960" s="219" t="s">
        <v>19</v>
      </c>
      <c r="F960" s="220" t="s">
        <v>1142</v>
      </c>
      <c r="G960" s="218"/>
      <c r="H960" s="219" t="s">
        <v>19</v>
      </c>
      <c r="I960" s="221"/>
      <c r="J960" s="218"/>
      <c r="K960" s="218"/>
      <c r="L960" s="222"/>
      <c r="M960" s="223"/>
      <c r="N960" s="224"/>
      <c r="O960" s="224"/>
      <c r="P960" s="224"/>
      <c r="Q960" s="224"/>
      <c r="R960" s="224"/>
      <c r="S960" s="224"/>
      <c r="T960" s="225"/>
      <c r="AT960" s="226" t="s">
        <v>156</v>
      </c>
      <c r="AU960" s="226" t="s">
        <v>80</v>
      </c>
      <c r="AV960" s="14" t="s">
        <v>26</v>
      </c>
      <c r="AW960" s="14" t="s">
        <v>32</v>
      </c>
      <c r="AX960" s="14" t="s">
        <v>71</v>
      </c>
      <c r="AY960" s="226" t="s">
        <v>144</v>
      </c>
    </row>
    <row r="961" spans="1:65" s="13" customFormat="1" ht="10.199999999999999">
      <c r="B961" s="206"/>
      <c r="C961" s="207"/>
      <c r="D961" s="201" t="s">
        <v>156</v>
      </c>
      <c r="E961" s="208" t="s">
        <v>19</v>
      </c>
      <c r="F961" s="209" t="s">
        <v>1143</v>
      </c>
      <c r="G961" s="207"/>
      <c r="H961" s="210">
        <v>86.13</v>
      </c>
      <c r="I961" s="211"/>
      <c r="J961" s="207"/>
      <c r="K961" s="207"/>
      <c r="L961" s="212"/>
      <c r="M961" s="213"/>
      <c r="N961" s="214"/>
      <c r="O961" s="214"/>
      <c r="P961" s="214"/>
      <c r="Q961" s="214"/>
      <c r="R961" s="214"/>
      <c r="S961" s="214"/>
      <c r="T961" s="215"/>
      <c r="AT961" s="216" t="s">
        <v>156</v>
      </c>
      <c r="AU961" s="216" t="s">
        <v>80</v>
      </c>
      <c r="AV961" s="13" t="s">
        <v>80</v>
      </c>
      <c r="AW961" s="13" t="s">
        <v>32</v>
      </c>
      <c r="AX961" s="13" t="s">
        <v>71</v>
      </c>
      <c r="AY961" s="216" t="s">
        <v>144</v>
      </c>
    </row>
    <row r="962" spans="1:65" s="15" customFormat="1" ht="10.199999999999999">
      <c r="B962" s="227"/>
      <c r="C962" s="228"/>
      <c r="D962" s="201" t="s">
        <v>156</v>
      </c>
      <c r="E962" s="229" t="s">
        <v>19</v>
      </c>
      <c r="F962" s="230" t="s">
        <v>191</v>
      </c>
      <c r="G962" s="228"/>
      <c r="H962" s="231">
        <v>492.33</v>
      </c>
      <c r="I962" s="232"/>
      <c r="J962" s="228"/>
      <c r="K962" s="228"/>
      <c r="L962" s="233"/>
      <c r="M962" s="234"/>
      <c r="N962" s="235"/>
      <c r="O962" s="235"/>
      <c r="P962" s="235"/>
      <c r="Q962" s="235"/>
      <c r="R962" s="235"/>
      <c r="S962" s="235"/>
      <c r="T962" s="236"/>
      <c r="AT962" s="237" t="s">
        <v>156</v>
      </c>
      <c r="AU962" s="237" t="s">
        <v>80</v>
      </c>
      <c r="AV962" s="15" t="s">
        <v>150</v>
      </c>
      <c r="AW962" s="15" t="s">
        <v>32</v>
      </c>
      <c r="AX962" s="15" t="s">
        <v>26</v>
      </c>
      <c r="AY962" s="237" t="s">
        <v>144</v>
      </c>
    </row>
    <row r="963" spans="1:65" s="2" customFormat="1" ht="16.5" customHeight="1">
      <c r="A963" s="36"/>
      <c r="B963" s="37"/>
      <c r="C963" s="189" t="s">
        <v>1144</v>
      </c>
      <c r="D963" s="189" t="s">
        <v>146</v>
      </c>
      <c r="E963" s="190" t="s">
        <v>1145</v>
      </c>
      <c r="F963" s="191" t="s">
        <v>1146</v>
      </c>
      <c r="G963" s="192" t="s">
        <v>149</v>
      </c>
      <c r="H963" s="193">
        <v>100.53</v>
      </c>
      <c r="I963" s="194"/>
      <c r="J963" s="193">
        <f>ROUND(I963*H963,2)</f>
        <v>0</v>
      </c>
      <c r="K963" s="191" t="s">
        <v>160</v>
      </c>
      <c r="L963" s="41"/>
      <c r="M963" s="195" t="s">
        <v>19</v>
      </c>
      <c r="N963" s="196" t="s">
        <v>42</v>
      </c>
      <c r="O963" s="66"/>
      <c r="P963" s="197">
        <f>O963*H963</f>
        <v>0</v>
      </c>
      <c r="Q963" s="197">
        <v>2.1000000000000001E-4</v>
      </c>
      <c r="R963" s="197">
        <f>Q963*H963</f>
        <v>2.11113E-2</v>
      </c>
      <c r="S963" s="197">
        <v>0</v>
      </c>
      <c r="T963" s="198">
        <f>S963*H963</f>
        <v>0</v>
      </c>
      <c r="U963" s="36"/>
      <c r="V963" s="36"/>
      <c r="W963" s="36"/>
      <c r="X963" s="36"/>
      <c r="Y963" s="36"/>
      <c r="Z963" s="36"/>
      <c r="AA963" s="36"/>
      <c r="AB963" s="36"/>
      <c r="AC963" s="36"/>
      <c r="AD963" s="36"/>
      <c r="AE963" s="36"/>
      <c r="AR963" s="199" t="s">
        <v>150</v>
      </c>
      <c r="AT963" s="199" t="s">
        <v>146</v>
      </c>
      <c r="AU963" s="199" t="s">
        <v>80</v>
      </c>
      <c r="AY963" s="19" t="s">
        <v>144</v>
      </c>
      <c r="BE963" s="200">
        <f>IF(N963="základní",J963,0)</f>
        <v>0</v>
      </c>
      <c r="BF963" s="200">
        <f>IF(N963="snížená",J963,0)</f>
        <v>0</v>
      </c>
      <c r="BG963" s="200">
        <f>IF(N963="zákl. přenesená",J963,0)</f>
        <v>0</v>
      </c>
      <c r="BH963" s="200">
        <f>IF(N963="sníž. přenesená",J963,0)</f>
        <v>0</v>
      </c>
      <c r="BI963" s="200">
        <f>IF(N963="nulová",J963,0)</f>
        <v>0</v>
      </c>
      <c r="BJ963" s="19" t="s">
        <v>26</v>
      </c>
      <c r="BK963" s="200">
        <f>ROUND(I963*H963,2)</f>
        <v>0</v>
      </c>
      <c r="BL963" s="19" t="s">
        <v>150</v>
      </c>
      <c r="BM963" s="199" t="s">
        <v>1147</v>
      </c>
    </row>
    <row r="964" spans="1:65" s="2" customFormat="1" ht="19.2">
      <c r="A964" s="36"/>
      <c r="B964" s="37"/>
      <c r="C964" s="38"/>
      <c r="D964" s="201" t="s">
        <v>152</v>
      </c>
      <c r="E964" s="38"/>
      <c r="F964" s="202" t="s">
        <v>1148</v>
      </c>
      <c r="G964" s="38"/>
      <c r="H964" s="38"/>
      <c r="I964" s="110"/>
      <c r="J964" s="38"/>
      <c r="K964" s="38"/>
      <c r="L964" s="41"/>
      <c r="M964" s="203"/>
      <c r="N964" s="204"/>
      <c r="O964" s="66"/>
      <c r="P964" s="66"/>
      <c r="Q964" s="66"/>
      <c r="R964" s="66"/>
      <c r="S964" s="66"/>
      <c r="T964" s="67"/>
      <c r="U964" s="36"/>
      <c r="V964" s="36"/>
      <c r="W964" s="36"/>
      <c r="X964" s="36"/>
      <c r="Y964" s="36"/>
      <c r="Z964" s="36"/>
      <c r="AA964" s="36"/>
      <c r="AB964" s="36"/>
      <c r="AC964" s="36"/>
      <c r="AD964" s="36"/>
      <c r="AE964" s="36"/>
      <c r="AT964" s="19" t="s">
        <v>152</v>
      </c>
      <c r="AU964" s="19" t="s">
        <v>80</v>
      </c>
    </row>
    <row r="965" spans="1:65" s="2" customFormat="1" ht="48">
      <c r="A965" s="36"/>
      <c r="B965" s="37"/>
      <c r="C965" s="38"/>
      <c r="D965" s="201" t="s">
        <v>154</v>
      </c>
      <c r="E965" s="38"/>
      <c r="F965" s="205" t="s">
        <v>1139</v>
      </c>
      <c r="G965" s="38"/>
      <c r="H965" s="38"/>
      <c r="I965" s="110"/>
      <c r="J965" s="38"/>
      <c r="K965" s="38"/>
      <c r="L965" s="41"/>
      <c r="M965" s="203"/>
      <c r="N965" s="204"/>
      <c r="O965" s="66"/>
      <c r="P965" s="66"/>
      <c r="Q965" s="66"/>
      <c r="R965" s="66"/>
      <c r="S965" s="66"/>
      <c r="T965" s="67"/>
      <c r="U965" s="36"/>
      <c r="V965" s="36"/>
      <c r="W965" s="36"/>
      <c r="X965" s="36"/>
      <c r="Y965" s="36"/>
      <c r="Z965" s="36"/>
      <c r="AA965" s="36"/>
      <c r="AB965" s="36"/>
      <c r="AC965" s="36"/>
      <c r="AD965" s="36"/>
      <c r="AE965" s="36"/>
      <c r="AT965" s="19" t="s">
        <v>154</v>
      </c>
      <c r="AU965" s="19" t="s">
        <v>80</v>
      </c>
    </row>
    <row r="966" spans="1:65" s="14" customFormat="1" ht="10.199999999999999">
      <c r="B966" s="217"/>
      <c r="C966" s="218"/>
      <c r="D966" s="201" t="s">
        <v>156</v>
      </c>
      <c r="E966" s="219" t="s">
        <v>19</v>
      </c>
      <c r="F966" s="220" t="s">
        <v>1149</v>
      </c>
      <c r="G966" s="218"/>
      <c r="H966" s="219" t="s">
        <v>19</v>
      </c>
      <c r="I966" s="221"/>
      <c r="J966" s="218"/>
      <c r="K966" s="218"/>
      <c r="L966" s="222"/>
      <c r="M966" s="223"/>
      <c r="N966" s="224"/>
      <c r="O966" s="224"/>
      <c r="P966" s="224"/>
      <c r="Q966" s="224"/>
      <c r="R966" s="224"/>
      <c r="S966" s="224"/>
      <c r="T966" s="225"/>
      <c r="AT966" s="226" t="s">
        <v>156</v>
      </c>
      <c r="AU966" s="226" t="s">
        <v>80</v>
      </c>
      <c r="AV966" s="14" t="s">
        <v>26</v>
      </c>
      <c r="AW966" s="14" t="s">
        <v>32</v>
      </c>
      <c r="AX966" s="14" t="s">
        <v>71</v>
      </c>
      <c r="AY966" s="226" t="s">
        <v>144</v>
      </c>
    </row>
    <row r="967" spans="1:65" s="13" customFormat="1" ht="10.199999999999999">
      <c r="B967" s="206"/>
      <c r="C967" s="207"/>
      <c r="D967" s="201" t="s">
        <v>156</v>
      </c>
      <c r="E967" s="208" t="s">
        <v>19</v>
      </c>
      <c r="F967" s="209" t="s">
        <v>1150</v>
      </c>
      <c r="G967" s="207"/>
      <c r="H967" s="210">
        <v>100.53</v>
      </c>
      <c r="I967" s="211"/>
      <c r="J967" s="207"/>
      <c r="K967" s="207"/>
      <c r="L967" s="212"/>
      <c r="M967" s="213"/>
      <c r="N967" s="214"/>
      <c r="O967" s="214"/>
      <c r="P967" s="214"/>
      <c r="Q967" s="214"/>
      <c r="R967" s="214"/>
      <c r="S967" s="214"/>
      <c r="T967" s="215"/>
      <c r="AT967" s="216" t="s">
        <v>156</v>
      </c>
      <c r="AU967" s="216" t="s">
        <v>80</v>
      </c>
      <c r="AV967" s="13" t="s">
        <v>80</v>
      </c>
      <c r="AW967" s="13" t="s">
        <v>32</v>
      </c>
      <c r="AX967" s="13" t="s">
        <v>26</v>
      </c>
      <c r="AY967" s="216" t="s">
        <v>144</v>
      </c>
    </row>
    <row r="968" spans="1:65" s="2" customFormat="1" ht="16.5" customHeight="1">
      <c r="A968" s="36"/>
      <c r="B968" s="37"/>
      <c r="C968" s="189" t="s">
        <v>1151</v>
      </c>
      <c r="D968" s="189" t="s">
        <v>146</v>
      </c>
      <c r="E968" s="190" t="s">
        <v>1152</v>
      </c>
      <c r="F968" s="191" t="s">
        <v>1153</v>
      </c>
      <c r="G968" s="192" t="s">
        <v>149</v>
      </c>
      <c r="H968" s="193">
        <v>492.33</v>
      </c>
      <c r="I968" s="194"/>
      <c r="J968" s="193">
        <f>ROUND(I968*H968,2)</f>
        <v>0</v>
      </c>
      <c r="K968" s="191" t="s">
        <v>160</v>
      </c>
      <c r="L968" s="41"/>
      <c r="M968" s="195" t="s">
        <v>19</v>
      </c>
      <c r="N968" s="196" t="s">
        <v>42</v>
      </c>
      <c r="O968" s="66"/>
      <c r="P968" s="197">
        <f>O968*H968</f>
        <v>0</v>
      </c>
      <c r="Q968" s="197">
        <v>4.0000000000000003E-5</v>
      </c>
      <c r="R968" s="197">
        <f>Q968*H968</f>
        <v>1.9693200000000001E-2</v>
      </c>
      <c r="S968" s="197">
        <v>0</v>
      </c>
      <c r="T968" s="198">
        <f>S968*H968</f>
        <v>0</v>
      </c>
      <c r="U968" s="36"/>
      <c r="V968" s="36"/>
      <c r="W968" s="36"/>
      <c r="X968" s="36"/>
      <c r="Y968" s="36"/>
      <c r="Z968" s="36"/>
      <c r="AA968" s="36"/>
      <c r="AB968" s="36"/>
      <c r="AC968" s="36"/>
      <c r="AD968" s="36"/>
      <c r="AE968" s="36"/>
      <c r="AR968" s="199" t="s">
        <v>150</v>
      </c>
      <c r="AT968" s="199" t="s">
        <v>146</v>
      </c>
      <c r="AU968" s="199" t="s">
        <v>80</v>
      </c>
      <c r="AY968" s="19" t="s">
        <v>144</v>
      </c>
      <c r="BE968" s="200">
        <f>IF(N968="základní",J968,0)</f>
        <v>0</v>
      </c>
      <c r="BF968" s="200">
        <f>IF(N968="snížená",J968,0)</f>
        <v>0</v>
      </c>
      <c r="BG968" s="200">
        <f>IF(N968="zákl. přenesená",J968,0)</f>
        <v>0</v>
      </c>
      <c r="BH968" s="200">
        <f>IF(N968="sníž. přenesená",J968,0)</f>
        <v>0</v>
      </c>
      <c r="BI968" s="200">
        <f>IF(N968="nulová",J968,0)</f>
        <v>0</v>
      </c>
      <c r="BJ968" s="19" t="s">
        <v>26</v>
      </c>
      <c r="BK968" s="200">
        <f>ROUND(I968*H968,2)</f>
        <v>0</v>
      </c>
      <c r="BL968" s="19" t="s">
        <v>150</v>
      </c>
      <c r="BM968" s="199" t="s">
        <v>1154</v>
      </c>
    </row>
    <row r="969" spans="1:65" s="2" customFormat="1" ht="10.199999999999999">
      <c r="A969" s="36"/>
      <c r="B969" s="37"/>
      <c r="C969" s="38"/>
      <c r="D969" s="201" t="s">
        <v>152</v>
      </c>
      <c r="E969" s="38"/>
      <c r="F969" s="202" t="s">
        <v>1155</v>
      </c>
      <c r="G969" s="38"/>
      <c r="H969" s="38"/>
      <c r="I969" s="110"/>
      <c r="J969" s="38"/>
      <c r="K969" s="38"/>
      <c r="L969" s="41"/>
      <c r="M969" s="203"/>
      <c r="N969" s="204"/>
      <c r="O969" s="66"/>
      <c r="P969" s="66"/>
      <c r="Q969" s="66"/>
      <c r="R969" s="66"/>
      <c r="S969" s="66"/>
      <c r="T969" s="67"/>
      <c r="U969" s="36"/>
      <c r="V969" s="36"/>
      <c r="W969" s="36"/>
      <c r="X969" s="36"/>
      <c r="Y969" s="36"/>
      <c r="Z969" s="36"/>
      <c r="AA969" s="36"/>
      <c r="AB969" s="36"/>
      <c r="AC969" s="36"/>
      <c r="AD969" s="36"/>
      <c r="AE969" s="36"/>
      <c r="AT969" s="19" t="s">
        <v>152</v>
      </c>
      <c r="AU969" s="19" t="s">
        <v>80</v>
      </c>
    </row>
    <row r="970" spans="1:65" s="2" customFormat="1" ht="172.8">
      <c r="A970" s="36"/>
      <c r="B970" s="37"/>
      <c r="C970" s="38"/>
      <c r="D970" s="201" t="s">
        <v>154</v>
      </c>
      <c r="E970" s="38"/>
      <c r="F970" s="205" t="s">
        <v>1156</v>
      </c>
      <c r="G970" s="38"/>
      <c r="H970" s="38"/>
      <c r="I970" s="110"/>
      <c r="J970" s="38"/>
      <c r="K970" s="38"/>
      <c r="L970" s="41"/>
      <c r="M970" s="203"/>
      <c r="N970" s="204"/>
      <c r="O970" s="66"/>
      <c r="P970" s="66"/>
      <c r="Q970" s="66"/>
      <c r="R970" s="66"/>
      <c r="S970" s="66"/>
      <c r="T970" s="67"/>
      <c r="U970" s="36"/>
      <c r="V970" s="36"/>
      <c r="W970" s="36"/>
      <c r="X970" s="36"/>
      <c r="Y970" s="36"/>
      <c r="Z970" s="36"/>
      <c r="AA970" s="36"/>
      <c r="AB970" s="36"/>
      <c r="AC970" s="36"/>
      <c r="AD970" s="36"/>
      <c r="AE970" s="36"/>
      <c r="AT970" s="19" t="s">
        <v>154</v>
      </c>
      <c r="AU970" s="19" t="s">
        <v>80</v>
      </c>
    </row>
    <row r="971" spans="1:65" s="14" customFormat="1" ht="10.199999999999999">
      <c r="B971" s="217"/>
      <c r="C971" s="218"/>
      <c r="D971" s="201" t="s">
        <v>156</v>
      </c>
      <c r="E971" s="219" t="s">
        <v>19</v>
      </c>
      <c r="F971" s="220" t="s">
        <v>358</v>
      </c>
      <c r="G971" s="218"/>
      <c r="H971" s="219" t="s">
        <v>19</v>
      </c>
      <c r="I971" s="221"/>
      <c r="J971" s="218"/>
      <c r="K971" s="218"/>
      <c r="L971" s="222"/>
      <c r="M971" s="223"/>
      <c r="N971" s="224"/>
      <c r="O971" s="224"/>
      <c r="P971" s="224"/>
      <c r="Q971" s="224"/>
      <c r="R971" s="224"/>
      <c r="S971" s="224"/>
      <c r="T971" s="225"/>
      <c r="AT971" s="226" t="s">
        <v>156</v>
      </c>
      <c r="AU971" s="226" t="s">
        <v>80</v>
      </c>
      <c r="AV971" s="14" t="s">
        <v>26</v>
      </c>
      <c r="AW971" s="14" t="s">
        <v>32</v>
      </c>
      <c r="AX971" s="14" t="s">
        <v>71</v>
      </c>
      <c r="AY971" s="226" t="s">
        <v>144</v>
      </c>
    </row>
    <row r="972" spans="1:65" s="13" customFormat="1" ht="10.199999999999999">
      <c r="B972" s="206"/>
      <c r="C972" s="207"/>
      <c r="D972" s="201" t="s">
        <v>156</v>
      </c>
      <c r="E972" s="208" t="s">
        <v>19</v>
      </c>
      <c r="F972" s="209" t="s">
        <v>1140</v>
      </c>
      <c r="G972" s="207"/>
      <c r="H972" s="210">
        <v>262.5</v>
      </c>
      <c r="I972" s="211"/>
      <c r="J972" s="207"/>
      <c r="K972" s="207"/>
      <c r="L972" s="212"/>
      <c r="M972" s="213"/>
      <c r="N972" s="214"/>
      <c r="O972" s="214"/>
      <c r="P972" s="214"/>
      <c r="Q972" s="214"/>
      <c r="R972" s="214"/>
      <c r="S972" s="214"/>
      <c r="T972" s="215"/>
      <c r="AT972" s="216" t="s">
        <v>156</v>
      </c>
      <c r="AU972" s="216" t="s">
        <v>80</v>
      </c>
      <c r="AV972" s="13" t="s">
        <v>80</v>
      </c>
      <c r="AW972" s="13" t="s">
        <v>32</v>
      </c>
      <c r="AX972" s="13" t="s">
        <v>71</v>
      </c>
      <c r="AY972" s="216" t="s">
        <v>144</v>
      </c>
    </row>
    <row r="973" spans="1:65" s="14" customFormat="1" ht="10.199999999999999">
      <c r="B973" s="217"/>
      <c r="C973" s="218"/>
      <c r="D973" s="201" t="s">
        <v>156</v>
      </c>
      <c r="E973" s="219" t="s">
        <v>19</v>
      </c>
      <c r="F973" s="220" t="s">
        <v>391</v>
      </c>
      <c r="G973" s="218"/>
      <c r="H973" s="219" t="s">
        <v>19</v>
      </c>
      <c r="I973" s="221"/>
      <c r="J973" s="218"/>
      <c r="K973" s="218"/>
      <c r="L973" s="222"/>
      <c r="M973" s="223"/>
      <c r="N973" s="224"/>
      <c r="O973" s="224"/>
      <c r="P973" s="224"/>
      <c r="Q973" s="224"/>
      <c r="R973" s="224"/>
      <c r="S973" s="224"/>
      <c r="T973" s="225"/>
      <c r="AT973" s="226" t="s">
        <v>156</v>
      </c>
      <c r="AU973" s="226" t="s">
        <v>80</v>
      </c>
      <c r="AV973" s="14" t="s">
        <v>26</v>
      </c>
      <c r="AW973" s="14" t="s">
        <v>32</v>
      </c>
      <c r="AX973" s="14" t="s">
        <v>71</v>
      </c>
      <c r="AY973" s="226" t="s">
        <v>144</v>
      </c>
    </row>
    <row r="974" spans="1:65" s="13" customFormat="1" ht="10.199999999999999">
      <c r="B974" s="206"/>
      <c r="C974" s="207"/>
      <c r="D974" s="201" t="s">
        <v>156</v>
      </c>
      <c r="E974" s="208" t="s">
        <v>19</v>
      </c>
      <c r="F974" s="209" t="s">
        <v>1141</v>
      </c>
      <c r="G974" s="207"/>
      <c r="H974" s="210">
        <v>143.69999999999999</v>
      </c>
      <c r="I974" s="211"/>
      <c r="J974" s="207"/>
      <c r="K974" s="207"/>
      <c r="L974" s="212"/>
      <c r="M974" s="213"/>
      <c r="N974" s="214"/>
      <c r="O974" s="214"/>
      <c r="P974" s="214"/>
      <c r="Q974" s="214"/>
      <c r="R974" s="214"/>
      <c r="S974" s="214"/>
      <c r="T974" s="215"/>
      <c r="AT974" s="216" t="s">
        <v>156</v>
      </c>
      <c r="AU974" s="216" t="s">
        <v>80</v>
      </c>
      <c r="AV974" s="13" t="s">
        <v>80</v>
      </c>
      <c r="AW974" s="13" t="s">
        <v>32</v>
      </c>
      <c r="AX974" s="13" t="s">
        <v>71</v>
      </c>
      <c r="AY974" s="216" t="s">
        <v>144</v>
      </c>
    </row>
    <row r="975" spans="1:65" s="14" customFormat="1" ht="10.199999999999999">
      <c r="B975" s="217"/>
      <c r="C975" s="218"/>
      <c r="D975" s="201" t="s">
        <v>156</v>
      </c>
      <c r="E975" s="219" t="s">
        <v>19</v>
      </c>
      <c r="F975" s="220" t="s">
        <v>1142</v>
      </c>
      <c r="G975" s="218"/>
      <c r="H975" s="219" t="s">
        <v>19</v>
      </c>
      <c r="I975" s="221"/>
      <c r="J975" s="218"/>
      <c r="K975" s="218"/>
      <c r="L975" s="222"/>
      <c r="M975" s="223"/>
      <c r="N975" s="224"/>
      <c r="O975" s="224"/>
      <c r="P975" s="224"/>
      <c r="Q975" s="224"/>
      <c r="R975" s="224"/>
      <c r="S975" s="224"/>
      <c r="T975" s="225"/>
      <c r="AT975" s="226" t="s">
        <v>156</v>
      </c>
      <c r="AU975" s="226" t="s">
        <v>80</v>
      </c>
      <c r="AV975" s="14" t="s">
        <v>26</v>
      </c>
      <c r="AW975" s="14" t="s">
        <v>32</v>
      </c>
      <c r="AX975" s="14" t="s">
        <v>71</v>
      </c>
      <c r="AY975" s="226" t="s">
        <v>144</v>
      </c>
    </row>
    <row r="976" spans="1:65" s="13" customFormat="1" ht="10.199999999999999">
      <c r="B976" s="206"/>
      <c r="C976" s="207"/>
      <c r="D976" s="201" t="s">
        <v>156</v>
      </c>
      <c r="E976" s="208" t="s">
        <v>19</v>
      </c>
      <c r="F976" s="209" t="s">
        <v>1143</v>
      </c>
      <c r="G976" s="207"/>
      <c r="H976" s="210">
        <v>86.13</v>
      </c>
      <c r="I976" s="211"/>
      <c r="J976" s="207"/>
      <c r="K976" s="207"/>
      <c r="L976" s="212"/>
      <c r="M976" s="213"/>
      <c r="N976" s="214"/>
      <c r="O976" s="214"/>
      <c r="P976" s="214"/>
      <c r="Q976" s="214"/>
      <c r="R976" s="214"/>
      <c r="S976" s="214"/>
      <c r="T976" s="215"/>
      <c r="AT976" s="216" t="s">
        <v>156</v>
      </c>
      <c r="AU976" s="216" t="s">
        <v>80</v>
      </c>
      <c r="AV976" s="13" t="s">
        <v>80</v>
      </c>
      <c r="AW976" s="13" t="s">
        <v>32</v>
      </c>
      <c r="AX976" s="13" t="s">
        <v>71</v>
      </c>
      <c r="AY976" s="216" t="s">
        <v>144</v>
      </c>
    </row>
    <row r="977" spans="1:65" s="15" customFormat="1" ht="10.199999999999999">
      <c r="B977" s="227"/>
      <c r="C977" s="228"/>
      <c r="D977" s="201" t="s">
        <v>156</v>
      </c>
      <c r="E977" s="229" t="s">
        <v>19</v>
      </c>
      <c r="F977" s="230" t="s">
        <v>191</v>
      </c>
      <c r="G977" s="228"/>
      <c r="H977" s="231">
        <v>492.33</v>
      </c>
      <c r="I977" s="232"/>
      <c r="J977" s="228"/>
      <c r="K977" s="228"/>
      <c r="L977" s="233"/>
      <c r="M977" s="234"/>
      <c r="N977" s="235"/>
      <c r="O977" s="235"/>
      <c r="P977" s="235"/>
      <c r="Q977" s="235"/>
      <c r="R977" s="235"/>
      <c r="S977" s="235"/>
      <c r="T977" s="236"/>
      <c r="AT977" s="237" t="s">
        <v>156</v>
      </c>
      <c r="AU977" s="237" t="s">
        <v>80</v>
      </c>
      <c r="AV977" s="15" t="s">
        <v>150</v>
      </c>
      <c r="AW977" s="15" t="s">
        <v>32</v>
      </c>
      <c r="AX977" s="15" t="s">
        <v>26</v>
      </c>
      <c r="AY977" s="237" t="s">
        <v>144</v>
      </c>
    </row>
    <row r="978" spans="1:65" s="2" customFormat="1" ht="16.5" customHeight="1">
      <c r="A978" s="36"/>
      <c r="B978" s="37"/>
      <c r="C978" s="189" t="s">
        <v>1157</v>
      </c>
      <c r="D978" s="189" t="s">
        <v>146</v>
      </c>
      <c r="E978" s="190" t="s">
        <v>1158</v>
      </c>
      <c r="F978" s="191" t="s">
        <v>1159</v>
      </c>
      <c r="G978" s="192" t="s">
        <v>149</v>
      </c>
      <c r="H978" s="193">
        <v>5.94</v>
      </c>
      <c r="I978" s="194"/>
      <c r="J978" s="193">
        <f>ROUND(I978*H978,2)</f>
        <v>0</v>
      </c>
      <c r="K978" s="191" t="s">
        <v>160</v>
      </c>
      <c r="L978" s="41"/>
      <c r="M978" s="195" t="s">
        <v>19</v>
      </c>
      <c r="N978" s="196" t="s">
        <v>42</v>
      </c>
      <c r="O978" s="66"/>
      <c r="P978" s="197">
        <f>O978*H978</f>
        <v>0</v>
      </c>
      <c r="Q978" s="197">
        <v>6.3000000000000003E-4</v>
      </c>
      <c r="R978" s="197">
        <f>Q978*H978</f>
        <v>3.7422000000000002E-3</v>
      </c>
      <c r="S978" s="197">
        <v>0</v>
      </c>
      <c r="T978" s="198">
        <f>S978*H978</f>
        <v>0</v>
      </c>
      <c r="U978" s="36"/>
      <c r="V978" s="36"/>
      <c r="W978" s="36"/>
      <c r="X978" s="36"/>
      <c r="Y978" s="36"/>
      <c r="Z978" s="36"/>
      <c r="AA978" s="36"/>
      <c r="AB978" s="36"/>
      <c r="AC978" s="36"/>
      <c r="AD978" s="36"/>
      <c r="AE978" s="36"/>
      <c r="AR978" s="199" t="s">
        <v>150</v>
      </c>
      <c r="AT978" s="199" t="s">
        <v>146</v>
      </c>
      <c r="AU978" s="199" t="s">
        <v>80</v>
      </c>
      <c r="AY978" s="19" t="s">
        <v>144</v>
      </c>
      <c r="BE978" s="200">
        <f>IF(N978="základní",J978,0)</f>
        <v>0</v>
      </c>
      <c r="BF978" s="200">
        <f>IF(N978="snížená",J978,0)</f>
        <v>0</v>
      </c>
      <c r="BG978" s="200">
        <f>IF(N978="zákl. přenesená",J978,0)</f>
        <v>0</v>
      </c>
      <c r="BH978" s="200">
        <f>IF(N978="sníž. přenesená",J978,0)</f>
        <v>0</v>
      </c>
      <c r="BI978" s="200">
        <f>IF(N978="nulová",J978,0)</f>
        <v>0</v>
      </c>
      <c r="BJ978" s="19" t="s">
        <v>26</v>
      </c>
      <c r="BK978" s="200">
        <f>ROUND(I978*H978,2)</f>
        <v>0</v>
      </c>
      <c r="BL978" s="19" t="s">
        <v>150</v>
      </c>
      <c r="BM978" s="199" t="s">
        <v>1160</v>
      </c>
    </row>
    <row r="979" spans="1:65" s="2" customFormat="1" ht="19.2">
      <c r="A979" s="36"/>
      <c r="B979" s="37"/>
      <c r="C979" s="38"/>
      <c r="D979" s="201" t="s">
        <v>152</v>
      </c>
      <c r="E979" s="38"/>
      <c r="F979" s="202" t="s">
        <v>1161</v>
      </c>
      <c r="G979" s="38"/>
      <c r="H979" s="38"/>
      <c r="I979" s="110"/>
      <c r="J979" s="38"/>
      <c r="K979" s="38"/>
      <c r="L979" s="41"/>
      <c r="M979" s="203"/>
      <c r="N979" s="204"/>
      <c r="O979" s="66"/>
      <c r="P979" s="66"/>
      <c r="Q979" s="66"/>
      <c r="R979" s="66"/>
      <c r="S979" s="66"/>
      <c r="T979" s="67"/>
      <c r="U979" s="36"/>
      <c r="V979" s="36"/>
      <c r="W979" s="36"/>
      <c r="X979" s="36"/>
      <c r="Y979" s="36"/>
      <c r="Z979" s="36"/>
      <c r="AA979" s="36"/>
      <c r="AB979" s="36"/>
      <c r="AC979" s="36"/>
      <c r="AD979" s="36"/>
      <c r="AE979" s="36"/>
      <c r="AT979" s="19" t="s">
        <v>152</v>
      </c>
      <c r="AU979" s="19" t="s">
        <v>80</v>
      </c>
    </row>
    <row r="980" spans="1:65" s="14" customFormat="1" ht="10.199999999999999">
      <c r="B980" s="217"/>
      <c r="C980" s="218"/>
      <c r="D980" s="201" t="s">
        <v>156</v>
      </c>
      <c r="E980" s="219" t="s">
        <v>19</v>
      </c>
      <c r="F980" s="220" t="s">
        <v>358</v>
      </c>
      <c r="G980" s="218"/>
      <c r="H980" s="219" t="s">
        <v>19</v>
      </c>
      <c r="I980" s="221"/>
      <c r="J980" s="218"/>
      <c r="K980" s="218"/>
      <c r="L980" s="222"/>
      <c r="M980" s="223"/>
      <c r="N980" s="224"/>
      <c r="O980" s="224"/>
      <c r="P980" s="224"/>
      <c r="Q980" s="224"/>
      <c r="R980" s="224"/>
      <c r="S980" s="224"/>
      <c r="T980" s="225"/>
      <c r="AT980" s="226" t="s">
        <v>156</v>
      </c>
      <c r="AU980" s="226" t="s">
        <v>80</v>
      </c>
      <c r="AV980" s="14" t="s">
        <v>26</v>
      </c>
      <c r="AW980" s="14" t="s">
        <v>32</v>
      </c>
      <c r="AX980" s="14" t="s">
        <v>71</v>
      </c>
      <c r="AY980" s="226" t="s">
        <v>144</v>
      </c>
    </row>
    <row r="981" spans="1:65" s="13" customFormat="1" ht="10.199999999999999">
      <c r="B981" s="206"/>
      <c r="C981" s="207"/>
      <c r="D981" s="201" t="s">
        <v>156</v>
      </c>
      <c r="E981" s="208" t="s">
        <v>19</v>
      </c>
      <c r="F981" s="209" t="s">
        <v>1162</v>
      </c>
      <c r="G981" s="207"/>
      <c r="H981" s="210">
        <v>5.94</v>
      </c>
      <c r="I981" s="211"/>
      <c r="J981" s="207"/>
      <c r="K981" s="207"/>
      <c r="L981" s="212"/>
      <c r="M981" s="213"/>
      <c r="N981" s="214"/>
      <c r="O981" s="214"/>
      <c r="P981" s="214"/>
      <c r="Q981" s="214"/>
      <c r="R981" s="214"/>
      <c r="S981" s="214"/>
      <c r="T981" s="215"/>
      <c r="AT981" s="216" t="s">
        <v>156</v>
      </c>
      <c r="AU981" s="216" t="s">
        <v>80</v>
      </c>
      <c r="AV981" s="13" t="s">
        <v>80</v>
      </c>
      <c r="AW981" s="13" t="s">
        <v>32</v>
      </c>
      <c r="AX981" s="13" t="s">
        <v>71</v>
      </c>
      <c r="AY981" s="216" t="s">
        <v>144</v>
      </c>
    </row>
    <row r="982" spans="1:65" s="14" customFormat="1" ht="10.199999999999999">
      <c r="B982" s="217"/>
      <c r="C982" s="218"/>
      <c r="D982" s="201" t="s">
        <v>156</v>
      </c>
      <c r="E982" s="219" t="s">
        <v>19</v>
      </c>
      <c r="F982" s="220" t="s">
        <v>391</v>
      </c>
      <c r="G982" s="218"/>
      <c r="H982" s="219" t="s">
        <v>19</v>
      </c>
      <c r="I982" s="221"/>
      <c r="J982" s="218"/>
      <c r="K982" s="218"/>
      <c r="L982" s="222"/>
      <c r="M982" s="223"/>
      <c r="N982" s="224"/>
      <c r="O982" s="224"/>
      <c r="P982" s="224"/>
      <c r="Q982" s="224"/>
      <c r="R982" s="224"/>
      <c r="S982" s="224"/>
      <c r="T982" s="225"/>
      <c r="AT982" s="226" t="s">
        <v>156</v>
      </c>
      <c r="AU982" s="226" t="s">
        <v>80</v>
      </c>
      <c r="AV982" s="14" t="s">
        <v>26</v>
      </c>
      <c r="AW982" s="14" t="s">
        <v>32</v>
      </c>
      <c r="AX982" s="14" t="s">
        <v>71</v>
      </c>
      <c r="AY982" s="226" t="s">
        <v>144</v>
      </c>
    </row>
    <row r="983" spans="1:65" s="14" customFormat="1" ht="10.199999999999999">
      <c r="B983" s="217"/>
      <c r="C983" s="218"/>
      <c r="D983" s="201" t="s">
        <v>156</v>
      </c>
      <c r="E983" s="219" t="s">
        <v>19</v>
      </c>
      <c r="F983" s="220" t="s">
        <v>1163</v>
      </c>
      <c r="G983" s="218"/>
      <c r="H983" s="219" t="s">
        <v>19</v>
      </c>
      <c r="I983" s="221"/>
      <c r="J983" s="218"/>
      <c r="K983" s="218"/>
      <c r="L983" s="222"/>
      <c r="M983" s="223"/>
      <c r="N983" s="224"/>
      <c r="O983" s="224"/>
      <c r="P983" s="224"/>
      <c r="Q983" s="224"/>
      <c r="R983" s="224"/>
      <c r="S983" s="224"/>
      <c r="T983" s="225"/>
      <c r="AT983" s="226" t="s">
        <v>156</v>
      </c>
      <c r="AU983" s="226" t="s">
        <v>80</v>
      </c>
      <c r="AV983" s="14" t="s">
        <v>26</v>
      </c>
      <c r="AW983" s="14" t="s">
        <v>32</v>
      </c>
      <c r="AX983" s="14" t="s">
        <v>71</v>
      </c>
      <c r="AY983" s="226" t="s">
        <v>144</v>
      </c>
    </row>
    <row r="984" spans="1:65" s="15" customFormat="1" ht="10.199999999999999">
      <c r="B984" s="227"/>
      <c r="C984" s="228"/>
      <c r="D984" s="201" t="s">
        <v>156</v>
      </c>
      <c r="E984" s="229" t="s">
        <v>19</v>
      </c>
      <c r="F984" s="230" t="s">
        <v>191</v>
      </c>
      <c r="G984" s="228"/>
      <c r="H984" s="231">
        <v>5.94</v>
      </c>
      <c r="I984" s="232"/>
      <c r="J984" s="228"/>
      <c r="K984" s="228"/>
      <c r="L984" s="233"/>
      <c r="M984" s="234"/>
      <c r="N984" s="235"/>
      <c r="O984" s="235"/>
      <c r="P984" s="235"/>
      <c r="Q984" s="235"/>
      <c r="R984" s="235"/>
      <c r="S984" s="235"/>
      <c r="T984" s="236"/>
      <c r="AT984" s="237" t="s">
        <v>156</v>
      </c>
      <c r="AU984" s="237" t="s">
        <v>80</v>
      </c>
      <c r="AV984" s="15" t="s">
        <v>150</v>
      </c>
      <c r="AW984" s="15" t="s">
        <v>32</v>
      </c>
      <c r="AX984" s="15" t="s">
        <v>26</v>
      </c>
      <c r="AY984" s="237" t="s">
        <v>144</v>
      </c>
    </row>
    <row r="985" spans="1:65" s="2" customFormat="1" ht="16.5" customHeight="1">
      <c r="A985" s="36"/>
      <c r="B985" s="37"/>
      <c r="C985" s="189" t="s">
        <v>1164</v>
      </c>
      <c r="D985" s="189" t="s">
        <v>146</v>
      </c>
      <c r="E985" s="190" t="s">
        <v>1165</v>
      </c>
      <c r="F985" s="191" t="s">
        <v>1166</v>
      </c>
      <c r="G985" s="192" t="s">
        <v>443</v>
      </c>
      <c r="H985" s="193">
        <v>8</v>
      </c>
      <c r="I985" s="194"/>
      <c r="J985" s="193">
        <f>ROUND(I985*H985,2)</f>
        <v>0</v>
      </c>
      <c r="K985" s="191" t="s">
        <v>160</v>
      </c>
      <c r="L985" s="41"/>
      <c r="M985" s="195" t="s">
        <v>19</v>
      </c>
      <c r="N985" s="196" t="s">
        <v>42</v>
      </c>
      <c r="O985" s="66"/>
      <c r="P985" s="197">
        <f>O985*H985</f>
        <v>0</v>
      </c>
      <c r="Q985" s="197">
        <v>4.0000000000000003E-5</v>
      </c>
      <c r="R985" s="197">
        <f>Q985*H985</f>
        <v>3.2000000000000003E-4</v>
      </c>
      <c r="S985" s="197">
        <v>0</v>
      </c>
      <c r="T985" s="198">
        <f>S985*H985</f>
        <v>0</v>
      </c>
      <c r="U985" s="36"/>
      <c r="V985" s="36"/>
      <c r="W985" s="36"/>
      <c r="X985" s="36"/>
      <c r="Y985" s="36"/>
      <c r="Z985" s="36"/>
      <c r="AA985" s="36"/>
      <c r="AB985" s="36"/>
      <c r="AC985" s="36"/>
      <c r="AD985" s="36"/>
      <c r="AE985" s="36"/>
      <c r="AR985" s="199" t="s">
        <v>150</v>
      </c>
      <c r="AT985" s="199" t="s">
        <v>146</v>
      </c>
      <c r="AU985" s="199" t="s">
        <v>80</v>
      </c>
      <c r="AY985" s="19" t="s">
        <v>144</v>
      </c>
      <c r="BE985" s="200">
        <f>IF(N985="základní",J985,0)</f>
        <v>0</v>
      </c>
      <c r="BF985" s="200">
        <f>IF(N985="snížená",J985,0)</f>
        <v>0</v>
      </c>
      <c r="BG985" s="200">
        <f>IF(N985="zákl. přenesená",J985,0)</f>
        <v>0</v>
      </c>
      <c r="BH985" s="200">
        <f>IF(N985="sníž. přenesená",J985,0)</f>
        <v>0</v>
      </c>
      <c r="BI985" s="200">
        <f>IF(N985="nulová",J985,0)</f>
        <v>0</v>
      </c>
      <c r="BJ985" s="19" t="s">
        <v>26</v>
      </c>
      <c r="BK985" s="200">
        <f>ROUND(I985*H985,2)</f>
        <v>0</v>
      </c>
      <c r="BL985" s="19" t="s">
        <v>150</v>
      </c>
      <c r="BM985" s="199" t="s">
        <v>1167</v>
      </c>
    </row>
    <row r="986" spans="1:65" s="2" customFormat="1" ht="19.2">
      <c r="A986" s="36"/>
      <c r="B986" s="37"/>
      <c r="C986" s="38"/>
      <c r="D986" s="201" t="s">
        <v>152</v>
      </c>
      <c r="E986" s="38"/>
      <c r="F986" s="202" t="s">
        <v>1168</v>
      </c>
      <c r="G986" s="38"/>
      <c r="H986" s="38"/>
      <c r="I986" s="110"/>
      <c r="J986" s="38"/>
      <c r="K986" s="38"/>
      <c r="L986" s="41"/>
      <c r="M986" s="203"/>
      <c r="N986" s="204"/>
      <c r="O986" s="66"/>
      <c r="P986" s="66"/>
      <c r="Q986" s="66"/>
      <c r="R986" s="66"/>
      <c r="S986" s="66"/>
      <c r="T986" s="67"/>
      <c r="U986" s="36"/>
      <c r="V986" s="36"/>
      <c r="W986" s="36"/>
      <c r="X986" s="36"/>
      <c r="Y986" s="36"/>
      <c r="Z986" s="36"/>
      <c r="AA986" s="36"/>
      <c r="AB986" s="36"/>
      <c r="AC986" s="36"/>
      <c r="AD986" s="36"/>
      <c r="AE986" s="36"/>
      <c r="AT986" s="19" t="s">
        <v>152</v>
      </c>
      <c r="AU986" s="19" t="s">
        <v>80</v>
      </c>
    </row>
    <row r="987" spans="1:65" s="2" customFormat="1" ht="86.4">
      <c r="A987" s="36"/>
      <c r="B987" s="37"/>
      <c r="C987" s="38"/>
      <c r="D987" s="201" t="s">
        <v>154</v>
      </c>
      <c r="E987" s="38"/>
      <c r="F987" s="205" t="s">
        <v>1169</v>
      </c>
      <c r="G987" s="38"/>
      <c r="H987" s="38"/>
      <c r="I987" s="110"/>
      <c r="J987" s="38"/>
      <c r="K987" s="38"/>
      <c r="L987" s="41"/>
      <c r="M987" s="203"/>
      <c r="N987" s="204"/>
      <c r="O987" s="66"/>
      <c r="P987" s="66"/>
      <c r="Q987" s="66"/>
      <c r="R987" s="66"/>
      <c r="S987" s="66"/>
      <c r="T987" s="67"/>
      <c r="U987" s="36"/>
      <c r="V987" s="36"/>
      <c r="W987" s="36"/>
      <c r="X987" s="36"/>
      <c r="Y987" s="36"/>
      <c r="Z987" s="36"/>
      <c r="AA987" s="36"/>
      <c r="AB987" s="36"/>
      <c r="AC987" s="36"/>
      <c r="AD987" s="36"/>
      <c r="AE987" s="36"/>
      <c r="AT987" s="19" t="s">
        <v>154</v>
      </c>
      <c r="AU987" s="19" t="s">
        <v>80</v>
      </c>
    </row>
    <row r="988" spans="1:65" s="13" customFormat="1" ht="10.199999999999999">
      <c r="B988" s="206"/>
      <c r="C988" s="207"/>
      <c r="D988" s="201" t="s">
        <v>156</v>
      </c>
      <c r="E988" s="208" t="s">
        <v>19</v>
      </c>
      <c r="F988" s="209" t="s">
        <v>1170</v>
      </c>
      <c r="G988" s="207"/>
      <c r="H988" s="210">
        <v>8</v>
      </c>
      <c r="I988" s="211"/>
      <c r="J988" s="207"/>
      <c r="K988" s="207"/>
      <c r="L988" s="212"/>
      <c r="M988" s="213"/>
      <c r="N988" s="214"/>
      <c r="O988" s="214"/>
      <c r="P988" s="214"/>
      <c r="Q988" s="214"/>
      <c r="R988" s="214"/>
      <c r="S988" s="214"/>
      <c r="T988" s="215"/>
      <c r="AT988" s="216" t="s">
        <v>156</v>
      </c>
      <c r="AU988" s="216" t="s">
        <v>80</v>
      </c>
      <c r="AV988" s="13" t="s">
        <v>80</v>
      </c>
      <c r="AW988" s="13" t="s">
        <v>32</v>
      </c>
      <c r="AX988" s="13" t="s">
        <v>26</v>
      </c>
      <c r="AY988" s="216" t="s">
        <v>144</v>
      </c>
    </row>
    <row r="989" spans="1:65" s="2" customFormat="1" ht="16.5" customHeight="1">
      <c r="A989" s="36"/>
      <c r="B989" s="37"/>
      <c r="C989" s="238" t="s">
        <v>1171</v>
      </c>
      <c r="D989" s="238" t="s">
        <v>253</v>
      </c>
      <c r="E989" s="239" t="s">
        <v>1172</v>
      </c>
      <c r="F989" s="240" t="s">
        <v>1173</v>
      </c>
      <c r="G989" s="241" t="s">
        <v>429</v>
      </c>
      <c r="H989" s="242">
        <v>3.2</v>
      </c>
      <c r="I989" s="243"/>
      <c r="J989" s="242">
        <f>ROUND(I989*H989,2)</f>
        <v>0</v>
      </c>
      <c r="K989" s="240" t="s">
        <v>160</v>
      </c>
      <c r="L989" s="244"/>
      <c r="M989" s="245" t="s">
        <v>19</v>
      </c>
      <c r="N989" s="246" t="s">
        <v>42</v>
      </c>
      <c r="O989" s="66"/>
      <c r="P989" s="197">
        <f>O989*H989</f>
        <v>0</v>
      </c>
      <c r="Q989" s="197">
        <v>1.0200000000000001E-3</v>
      </c>
      <c r="R989" s="197">
        <f>Q989*H989</f>
        <v>3.2640000000000004E-3</v>
      </c>
      <c r="S989" s="197">
        <v>0</v>
      </c>
      <c r="T989" s="198">
        <f>S989*H989</f>
        <v>0</v>
      </c>
      <c r="U989" s="36"/>
      <c r="V989" s="36"/>
      <c r="W989" s="36"/>
      <c r="X989" s="36"/>
      <c r="Y989" s="36"/>
      <c r="Z989" s="36"/>
      <c r="AA989" s="36"/>
      <c r="AB989" s="36"/>
      <c r="AC989" s="36"/>
      <c r="AD989" s="36"/>
      <c r="AE989" s="36"/>
      <c r="AR989" s="199" t="s">
        <v>207</v>
      </c>
      <c r="AT989" s="199" t="s">
        <v>253</v>
      </c>
      <c r="AU989" s="199" t="s">
        <v>80</v>
      </c>
      <c r="AY989" s="19" t="s">
        <v>144</v>
      </c>
      <c r="BE989" s="200">
        <f>IF(N989="základní",J989,0)</f>
        <v>0</v>
      </c>
      <c r="BF989" s="200">
        <f>IF(N989="snížená",J989,0)</f>
        <v>0</v>
      </c>
      <c r="BG989" s="200">
        <f>IF(N989="zákl. přenesená",J989,0)</f>
        <v>0</v>
      </c>
      <c r="BH989" s="200">
        <f>IF(N989="sníž. přenesená",J989,0)</f>
        <v>0</v>
      </c>
      <c r="BI989" s="200">
        <f>IF(N989="nulová",J989,0)</f>
        <v>0</v>
      </c>
      <c r="BJ989" s="19" t="s">
        <v>26</v>
      </c>
      <c r="BK989" s="200">
        <f>ROUND(I989*H989,2)</f>
        <v>0</v>
      </c>
      <c r="BL989" s="19" t="s">
        <v>150</v>
      </c>
      <c r="BM989" s="199" t="s">
        <v>1174</v>
      </c>
    </row>
    <row r="990" spans="1:65" s="2" customFormat="1" ht="10.199999999999999">
      <c r="A990" s="36"/>
      <c r="B990" s="37"/>
      <c r="C990" s="38"/>
      <c r="D990" s="201" t="s">
        <v>152</v>
      </c>
      <c r="E990" s="38"/>
      <c r="F990" s="202" t="s">
        <v>1173</v>
      </c>
      <c r="G990" s="38"/>
      <c r="H990" s="38"/>
      <c r="I990" s="110"/>
      <c r="J990" s="38"/>
      <c r="K990" s="38"/>
      <c r="L990" s="41"/>
      <c r="M990" s="203"/>
      <c r="N990" s="204"/>
      <c r="O990" s="66"/>
      <c r="P990" s="66"/>
      <c r="Q990" s="66"/>
      <c r="R990" s="66"/>
      <c r="S990" s="66"/>
      <c r="T990" s="67"/>
      <c r="U990" s="36"/>
      <c r="V990" s="36"/>
      <c r="W990" s="36"/>
      <c r="X990" s="36"/>
      <c r="Y990" s="36"/>
      <c r="Z990" s="36"/>
      <c r="AA990" s="36"/>
      <c r="AB990" s="36"/>
      <c r="AC990" s="36"/>
      <c r="AD990" s="36"/>
      <c r="AE990" s="36"/>
      <c r="AT990" s="19" t="s">
        <v>152</v>
      </c>
      <c r="AU990" s="19" t="s">
        <v>80</v>
      </c>
    </row>
    <row r="991" spans="1:65" s="13" customFormat="1" ht="10.199999999999999">
      <c r="B991" s="206"/>
      <c r="C991" s="207"/>
      <c r="D991" s="201" t="s">
        <v>156</v>
      </c>
      <c r="E991" s="208" t="s">
        <v>19</v>
      </c>
      <c r="F991" s="209" t="s">
        <v>1175</v>
      </c>
      <c r="G991" s="207"/>
      <c r="H991" s="210">
        <v>3.2</v>
      </c>
      <c r="I991" s="211"/>
      <c r="J991" s="207"/>
      <c r="K991" s="207"/>
      <c r="L991" s="212"/>
      <c r="M991" s="213"/>
      <c r="N991" s="214"/>
      <c r="O991" s="214"/>
      <c r="P991" s="214"/>
      <c r="Q991" s="214"/>
      <c r="R991" s="214"/>
      <c r="S991" s="214"/>
      <c r="T991" s="215"/>
      <c r="AT991" s="216" t="s">
        <v>156</v>
      </c>
      <c r="AU991" s="216" t="s">
        <v>80</v>
      </c>
      <c r="AV991" s="13" t="s">
        <v>80</v>
      </c>
      <c r="AW991" s="13" t="s">
        <v>32</v>
      </c>
      <c r="AX991" s="13" t="s">
        <v>26</v>
      </c>
      <c r="AY991" s="216" t="s">
        <v>144</v>
      </c>
    </row>
    <row r="992" spans="1:65" s="2" customFormat="1" ht="16.5" customHeight="1">
      <c r="A992" s="36"/>
      <c r="B992" s="37"/>
      <c r="C992" s="189" t="s">
        <v>1176</v>
      </c>
      <c r="D992" s="189" t="s">
        <v>146</v>
      </c>
      <c r="E992" s="190" t="s">
        <v>1177</v>
      </c>
      <c r="F992" s="191" t="s">
        <v>1178</v>
      </c>
      <c r="G992" s="192" t="s">
        <v>149</v>
      </c>
      <c r="H992" s="193">
        <v>14.28</v>
      </c>
      <c r="I992" s="194"/>
      <c r="J992" s="193">
        <f>ROUND(I992*H992,2)</f>
        <v>0</v>
      </c>
      <c r="K992" s="191" t="s">
        <v>160</v>
      </c>
      <c r="L992" s="41"/>
      <c r="M992" s="195" t="s">
        <v>19</v>
      </c>
      <c r="N992" s="196" t="s">
        <v>42</v>
      </c>
      <c r="O992" s="66"/>
      <c r="P992" s="197">
        <f>O992*H992</f>
        <v>0</v>
      </c>
      <c r="Q992" s="197">
        <v>0</v>
      </c>
      <c r="R992" s="197">
        <f>Q992*H992</f>
        <v>0</v>
      </c>
      <c r="S992" s="197">
        <v>0.13100000000000001</v>
      </c>
      <c r="T992" s="198">
        <f>S992*H992</f>
        <v>1.8706799999999999</v>
      </c>
      <c r="U992" s="36"/>
      <c r="V992" s="36"/>
      <c r="W992" s="36"/>
      <c r="X992" s="36"/>
      <c r="Y992" s="36"/>
      <c r="Z992" s="36"/>
      <c r="AA992" s="36"/>
      <c r="AB992" s="36"/>
      <c r="AC992" s="36"/>
      <c r="AD992" s="36"/>
      <c r="AE992" s="36"/>
      <c r="AR992" s="199" t="s">
        <v>150</v>
      </c>
      <c r="AT992" s="199" t="s">
        <v>146</v>
      </c>
      <c r="AU992" s="199" t="s">
        <v>80</v>
      </c>
      <c r="AY992" s="19" t="s">
        <v>144</v>
      </c>
      <c r="BE992" s="200">
        <f>IF(N992="základní",J992,0)</f>
        <v>0</v>
      </c>
      <c r="BF992" s="200">
        <f>IF(N992="snížená",J992,0)</f>
        <v>0</v>
      </c>
      <c r="BG992" s="200">
        <f>IF(N992="zákl. přenesená",J992,0)</f>
        <v>0</v>
      </c>
      <c r="BH992" s="200">
        <f>IF(N992="sníž. přenesená",J992,0)</f>
        <v>0</v>
      </c>
      <c r="BI992" s="200">
        <f>IF(N992="nulová",J992,0)</f>
        <v>0</v>
      </c>
      <c r="BJ992" s="19" t="s">
        <v>26</v>
      </c>
      <c r="BK992" s="200">
        <f>ROUND(I992*H992,2)</f>
        <v>0</v>
      </c>
      <c r="BL992" s="19" t="s">
        <v>150</v>
      </c>
      <c r="BM992" s="199" t="s">
        <v>1179</v>
      </c>
    </row>
    <row r="993" spans="1:65" s="2" customFormat="1" ht="19.2">
      <c r="A993" s="36"/>
      <c r="B993" s="37"/>
      <c r="C993" s="38"/>
      <c r="D993" s="201" t="s">
        <v>152</v>
      </c>
      <c r="E993" s="38"/>
      <c r="F993" s="202" t="s">
        <v>1180</v>
      </c>
      <c r="G993" s="38"/>
      <c r="H993" s="38"/>
      <c r="I993" s="110"/>
      <c r="J993" s="38"/>
      <c r="K993" s="38"/>
      <c r="L993" s="41"/>
      <c r="M993" s="203"/>
      <c r="N993" s="204"/>
      <c r="O993" s="66"/>
      <c r="P993" s="66"/>
      <c r="Q993" s="66"/>
      <c r="R993" s="66"/>
      <c r="S993" s="66"/>
      <c r="T993" s="67"/>
      <c r="U993" s="36"/>
      <c r="V993" s="36"/>
      <c r="W993" s="36"/>
      <c r="X993" s="36"/>
      <c r="Y993" s="36"/>
      <c r="Z993" s="36"/>
      <c r="AA993" s="36"/>
      <c r="AB993" s="36"/>
      <c r="AC993" s="36"/>
      <c r="AD993" s="36"/>
      <c r="AE993" s="36"/>
      <c r="AT993" s="19" t="s">
        <v>152</v>
      </c>
      <c r="AU993" s="19" t="s">
        <v>80</v>
      </c>
    </row>
    <row r="994" spans="1:65" s="14" customFormat="1" ht="10.199999999999999">
      <c r="B994" s="217"/>
      <c r="C994" s="218"/>
      <c r="D994" s="201" t="s">
        <v>156</v>
      </c>
      <c r="E994" s="219" t="s">
        <v>19</v>
      </c>
      <c r="F994" s="220" t="s">
        <v>358</v>
      </c>
      <c r="G994" s="218"/>
      <c r="H994" s="219" t="s">
        <v>19</v>
      </c>
      <c r="I994" s="221"/>
      <c r="J994" s="218"/>
      <c r="K994" s="218"/>
      <c r="L994" s="222"/>
      <c r="M994" s="223"/>
      <c r="N994" s="224"/>
      <c r="O994" s="224"/>
      <c r="P994" s="224"/>
      <c r="Q994" s="224"/>
      <c r="R994" s="224"/>
      <c r="S994" s="224"/>
      <c r="T994" s="225"/>
      <c r="AT994" s="226" t="s">
        <v>156</v>
      </c>
      <c r="AU994" s="226" t="s">
        <v>80</v>
      </c>
      <c r="AV994" s="14" t="s">
        <v>26</v>
      </c>
      <c r="AW994" s="14" t="s">
        <v>32</v>
      </c>
      <c r="AX994" s="14" t="s">
        <v>71</v>
      </c>
      <c r="AY994" s="226" t="s">
        <v>144</v>
      </c>
    </row>
    <row r="995" spans="1:65" s="13" customFormat="1" ht="10.199999999999999">
      <c r="B995" s="206"/>
      <c r="C995" s="207"/>
      <c r="D995" s="201" t="s">
        <v>156</v>
      </c>
      <c r="E995" s="208" t="s">
        <v>19</v>
      </c>
      <c r="F995" s="209" t="s">
        <v>503</v>
      </c>
      <c r="G995" s="207"/>
      <c r="H995" s="210">
        <v>14.28</v>
      </c>
      <c r="I995" s="211"/>
      <c r="J995" s="207"/>
      <c r="K995" s="207"/>
      <c r="L995" s="212"/>
      <c r="M995" s="213"/>
      <c r="N995" s="214"/>
      <c r="O995" s="214"/>
      <c r="P995" s="214"/>
      <c r="Q995" s="214"/>
      <c r="R995" s="214"/>
      <c r="S995" s="214"/>
      <c r="T995" s="215"/>
      <c r="AT995" s="216" t="s">
        <v>156</v>
      </c>
      <c r="AU995" s="216" t="s">
        <v>80</v>
      </c>
      <c r="AV995" s="13" t="s">
        <v>80</v>
      </c>
      <c r="AW995" s="13" t="s">
        <v>32</v>
      </c>
      <c r="AX995" s="13" t="s">
        <v>26</v>
      </c>
      <c r="AY995" s="216" t="s">
        <v>144</v>
      </c>
    </row>
    <row r="996" spans="1:65" s="2" customFormat="1" ht="16.5" customHeight="1">
      <c r="A996" s="36"/>
      <c r="B996" s="37"/>
      <c r="C996" s="189" t="s">
        <v>1181</v>
      </c>
      <c r="D996" s="189" t="s">
        <v>146</v>
      </c>
      <c r="E996" s="190" t="s">
        <v>1182</v>
      </c>
      <c r="F996" s="191" t="s">
        <v>1183</v>
      </c>
      <c r="G996" s="192" t="s">
        <v>149</v>
      </c>
      <c r="H996" s="193">
        <v>12.71</v>
      </c>
      <c r="I996" s="194"/>
      <c r="J996" s="193">
        <f>ROUND(I996*H996,2)</f>
        <v>0</v>
      </c>
      <c r="K996" s="191" t="s">
        <v>160</v>
      </c>
      <c r="L996" s="41"/>
      <c r="M996" s="195" t="s">
        <v>19</v>
      </c>
      <c r="N996" s="196" t="s">
        <v>42</v>
      </c>
      <c r="O996" s="66"/>
      <c r="P996" s="197">
        <f>O996*H996</f>
        <v>0</v>
      </c>
      <c r="Q996" s="197">
        <v>0</v>
      </c>
      <c r="R996" s="197">
        <f>Q996*H996</f>
        <v>0</v>
      </c>
      <c r="S996" s="197">
        <v>0.26100000000000001</v>
      </c>
      <c r="T996" s="198">
        <f>S996*H996</f>
        <v>3.3173100000000004</v>
      </c>
      <c r="U996" s="36"/>
      <c r="V996" s="36"/>
      <c r="W996" s="36"/>
      <c r="X996" s="36"/>
      <c r="Y996" s="36"/>
      <c r="Z996" s="36"/>
      <c r="AA996" s="36"/>
      <c r="AB996" s="36"/>
      <c r="AC996" s="36"/>
      <c r="AD996" s="36"/>
      <c r="AE996" s="36"/>
      <c r="AR996" s="199" t="s">
        <v>150</v>
      </c>
      <c r="AT996" s="199" t="s">
        <v>146</v>
      </c>
      <c r="AU996" s="199" t="s">
        <v>80</v>
      </c>
      <c r="AY996" s="19" t="s">
        <v>144</v>
      </c>
      <c r="BE996" s="200">
        <f>IF(N996="základní",J996,0)</f>
        <v>0</v>
      </c>
      <c r="BF996" s="200">
        <f>IF(N996="snížená",J996,0)</f>
        <v>0</v>
      </c>
      <c r="BG996" s="200">
        <f>IF(N996="zákl. přenesená",J996,0)</f>
        <v>0</v>
      </c>
      <c r="BH996" s="200">
        <f>IF(N996="sníž. přenesená",J996,0)</f>
        <v>0</v>
      </c>
      <c r="BI996" s="200">
        <f>IF(N996="nulová",J996,0)</f>
        <v>0</v>
      </c>
      <c r="BJ996" s="19" t="s">
        <v>26</v>
      </c>
      <c r="BK996" s="200">
        <f>ROUND(I996*H996,2)</f>
        <v>0</v>
      </c>
      <c r="BL996" s="19" t="s">
        <v>150</v>
      </c>
      <c r="BM996" s="199" t="s">
        <v>1184</v>
      </c>
    </row>
    <row r="997" spans="1:65" s="2" customFormat="1" ht="19.2">
      <c r="A997" s="36"/>
      <c r="B997" s="37"/>
      <c r="C997" s="38"/>
      <c r="D997" s="201" t="s">
        <v>152</v>
      </c>
      <c r="E997" s="38"/>
      <c r="F997" s="202" t="s">
        <v>1185</v>
      </c>
      <c r="G997" s="38"/>
      <c r="H997" s="38"/>
      <c r="I997" s="110"/>
      <c r="J997" s="38"/>
      <c r="K997" s="38"/>
      <c r="L997" s="41"/>
      <c r="M997" s="203"/>
      <c r="N997" s="204"/>
      <c r="O997" s="66"/>
      <c r="P997" s="66"/>
      <c r="Q997" s="66"/>
      <c r="R997" s="66"/>
      <c r="S997" s="66"/>
      <c r="T997" s="67"/>
      <c r="U997" s="36"/>
      <c r="V997" s="36"/>
      <c r="W997" s="36"/>
      <c r="X997" s="36"/>
      <c r="Y997" s="36"/>
      <c r="Z997" s="36"/>
      <c r="AA997" s="36"/>
      <c r="AB997" s="36"/>
      <c r="AC997" s="36"/>
      <c r="AD997" s="36"/>
      <c r="AE997" s="36"/>
      <c r="AT997" s="19" t="s">
        <v>152</v>
      </c>
      <c r="AU997" s="19" t="s">
        <v>80</v>
      </c>
    </row>
    <row r="998" spans="1:65" s="14" customFormat="1" ht="10.199999999999999">
      <c r="B998" s="217"/>
      <c r="C998" s="218"/>
      <c r="D998" s="201" t="s">
        <v>156</v>
      </c>
      <c r="E998" s="219" t="s">
        <v>19</v>
      </c>
      <c r="F998" s="220" t="s">
        <v>358</v>
      </c>
      <c r="G998" s="218"/>
      <c r="H998" s="219" t="s">
        <v>19</v>
      </c>
      <c r="I998" s="221"/>
      <c r="J998" s="218"/>
      <c r="K998" s="218"/>
      <c r="L998" s="222"/>
      <c r="M998" s="223"/>
      <c r="N998" s="224"/>
      <c r="O998" s="224"/>
      <c r="P998" s="224"/>
      <c r="Q998" s="224"/>
      <c r="R998" s="224"/>
      <c r="S998" s="224"/>
      <c r="T998" s="225"/>
      <c r="AT998" s="226" t="s">
        <v>156</v>
      </c>
      <c r="AU998" s="226" t="s">
        <v>80</v>
      </c>
      <c r="AV998" s="14" t="s">
        <v>26</v>
      </c>
      <c r="AW998" s="14" t="s">
        <v>32</v>
      </c>
      <c r="AX998" s="14" t="s">
        <v>71</v>
      </c>
      <c r="AY998" s="226" t="s">
        <v>144</v>
      </c>
    </row>
    <row r="999" spans="1:65" s="13" customFormat="1" ht="10.199999999999999">
      <c r="B999" s="206"/>
      <c r="C999" s="207"/>
      <c r="D999" s="201" t="s">
        <v>156</v>
      </c>
      <c r="E999" s="208" t="s">
        <v>19</v>
      </c>
      <c r="F999" s="209" t="s">
        <v>1186</v>
      </c>
      <c r="G999" s="207"/>
      <c r="H999" s="210">
        <v>12.71</v>
      </c>
      <c r="I999" s="211"/>
      <c r="J999" s="207"/>
      <c r="K999" s="207"/>
      <c r="L999" s="212"/>
      <c r="M999" s="213"/>
      <c r="N999" s="214"/>
      <c r="O999" s="214"/>
      <c r="P999" s="214"/>
      <c r="Q999" s="214"/>
      <c r="R999" s="214"/>
      <c r="S999" s="214"/>
      <c r="T999" s="215"/>
      <c r="AT999" s="216" t="s">
        <v>156</v>
      </c>
      <c r="AU999" s="216" t="s">
        <v>80</v>
      </c>
      <c r="AV999" s="13" t="s">
        <v>80</v>
      </c>
      <c r="AW999" s="13" t="s">
        <v>32</v>
      </c>
      <c r="AX999" s="13" t="s">
        <v>26</v>
      </c>
      <c r="AY999" s="216" t="s">
        <v>144</v>
      </c>
    </row>
    <row r="1000" spans="1:65" s="2" customFormat="1" ht="16.5" customHeight="1">
      <c r="A1000" s="36"/>
      <c r="B1000" s="37"/>
      <c r="C1000" s="189" t="s">
        <v>1187</v>
      </c>
      <c r="D1000" s="189" t="s">
        <v>146</v>
      </c>
      <c r="E1000" s="190" t="s">
        <v>1188</v>
      </c>
      <c r="F1000" s="191" t="s">
        <v>1189</v>
      </c>
      <c r="G1000" s="192" t="s">
        <v>173</v>
      </c>
      <c r="H1000" s="193">
        <v>0.28999999999999998</v>
      </c>
      <c r="I1000" s="194"/>
      <c r="J1000" s="193">
        <f>ROUND(I1000*H1000,2)</f>
        <v>0</v>
      </c>
      <c r="K1000" s="191" t="s">
        <v>160</v>
      </c>
      <c r="L1000" s="41"/>
      <c r="M1000" s="195" t="s">
        <v>19</v>
      </c>
      <c r="N1000" s="196" t="s">
        <v>42</v>
      </c>
      <c r="O1000" s="66"/>
      <c r="P1000" s="197">
        <f>O1000*H1000</f>
        <v>0</v>
      </c>
      <c r="Q1000" s="197">
        <v>0</v>
      </c>
      <c r="R1000" s="197">
        <f>Q1000*H1000</f>
        <v>0</v>
      </c>
      <c r="S1000" s="197">
        <v>1.8</v>
      </c>
      <c r="T1000" s="198">
        <f>S1000*H1000</f>
        <v>0.52200000000000002</v>
      </c>
      <c r="U1000" s="36"/>
      <c r="V1000" s="36"/>
      <c r="W1000" s="36"/>
      <c r="X1000" s="36"/>
      <c r="Y1000" s="36"/>
      <c r="Z1000" s="36"/>
      <c r="AA1000" s="36"/>
      <c r="AB1000" s="36"/>
      <c r="AC1000" s="36"/>
      <c r="AD1000" s="36"/>
      <c r="AE1000" s="36"/>
      <c r="AR1000" s="199" t="s">
        <v>150</v>
      </c>
      <c r="AT1000" s="199" t="s">
        <v>146</v>
      </c>
      <c r="AU1000" s="199" t="s">
        <v>80</v>
      </c>
      <c r="AY1000" s="19" t="s">
        <v>144</v>
      </c>
      <c r="BE1000" s="200">
        <f>IF(N1000="základní",J1000,0)</f>
        <v>0</v>
      </c>
      <c r="BF1000" s="200">
        <f>IF(N1000="snížená",J1000,0)</f>
        <v>0</v>
      </c>
      <c r="BG1000" s="200">
        <f>IF(N1000="zákl. přenesená",J1000,0)</f>
        <v>0</v>
      </c>
      <c r="BH1000" s="200">
        <f>IF(N1000="sníž. přenesená",J1000,0)</f>
        <v>0</v>
      </c>
      <c r="BI1000" s="200">
        <f>IF(N1000="nulová",J1000,0)</f>
        <v>0</v>
      </c>
      <c r="BJ1000" s="19" t="s">
        <v>26</v>
      </c>
      <c r="BK1000" s="200">
        <f>ROUND(I1000*H1000,2)</f>
        <v>0</v>
      </c>
      <c r="BL1000" s="19" t="s">
        <v>150</v>
      </c>
      <c r="BM1000" s="199" t="s">
        <v>1190</v>
      </c>
    </row>
    <row r="1001" spans="1:65" s="2" customFormat="1" ht="19.2">
      <c r="A1001" s="36"/>
      <c r="B1001" s="37"/>
      <c r="C1001" s="38"/>
      <c r="D1001" s="201" t="s">
        <v>152</v>
      </c>
      <c r="E1001" s="38"/>
      <c r="F1001" s="202" t="s">
        <v>1191</v>
      </c>
      <c r="G1001" s="38"/>
      <c r="H1001" s="38"/>
      <c r="I1001" s="110"/>
      <c r="J1001" s="38"/>
      <c r="K1001" s="38"/>
      <c r="L1001" s="41"/>
      <c r="M1001" s="203"/>
      <c r="N1001" s="204"/>
      <c r="O1001" s="66"/>
      <c r="P1001" s="66"/>
      <c r="Q1001" s="66"/>
      <c r="R1001" s="66"/>
      <c r="S1001" s="66"/>
      <c r="T1001" s="67"/>
      <c r="U1001" s="36"/>
      <c r="V1001" s="36"/>
      <c r="W1001" s="36"/>
      <c r="X1001" s="36"/>
      <c r="Y1001" s="36"/>
      <c r="Z1001" s="36"/>
      <c r="AA1001" s="36"/>
      <c r="AB1001" s="36"/>
      <c r="AC1001" s="36"/>
      <c r="AD1001" s="36"/>
      <c r="AE1001" s="36"/>
      <c r="AT1001" s="19" t="s">
        <v>152</v>
      </c>
      <c r="AU1001" s="19" t="s">
        <v>80</v>
      </c>
    </row>
    <row r="1002" spans="1:65" s="2" customFormat="1" ht="38.4">
      <c r="A1002" s="36"/>
      <c r="B1002" s="37"/>
      <c r="C1002" s="38"/>
      <c r="D1002" s="201" t="s">
        <v>154</v>
      </c>
      <c r="E1002" s="38"/>
      <c r="F1002" s="205" t="s">
        <v>1192</v>
      </c>
      <c r="G1002" s="38"/>
      <c r="H1002" s="38"/>
      <c r="I1002" s="110"/>
      <c r="J1002" s="38"/>
      <c r="K1002" s="38"/>
      <c r="L1002" s="41"/>
      <c r="M1002" s="203"/>
      <c r="N1002" s="204"/>
      <c r="O1002" s="66"/>
      <c r="P1002" s="66"/>
      <c r="Q1002" s="66"/>
      <c r="R1002" s="66"/>
      <c r="S1002" s="66"/>
      <c r="T1002" s="67"/>
      <c r="U1002" s="36"/>
      <c r="V1002" s="36"/>
      <c r="W1002" s="36"/>
      <c r="X1002" s="36"/>
      <c r="Y1002" s="36"/>
      <c r="Z1002" s="36"/>
      <c r="AA1002" s="36"/>
      <c r="AB1002" s="36"/>
      <c r="AC1002" s="36"/>
      <c r="AD1002" s="36"/>
      <c r="AE1002" s="36"/>
      <c r="AT1002" s="19" t="s">
        <v>154</v>
      </c>
      <c r="AU1002" s="19" t="s">
        <v>80</v>
      </c>
    </row>
    <row r="1003" spans="1:65" s="13" customFormat="1" ht="10.199999999999999">
      <c r="B1003" s="206"/>
      <c r="C1003" s="207"/>
      <c r="D1003" s="201" t="s">
        <v>156</v>
      </c>
      <c r="E1003" s="208" t="s">
        <v>19</v>
      </c>
      <c r="F1003" s="209" t="s">
        <v>1193</v>
      </c>
      <c r="G1003" s="207"/>
      <c r="H1003" s="210">
        <v>0.28999999999999998</v>
      </c>
      <c r="I1003" s="211"/>
      <c r="J1003" s="207"/>
      <c r="K1003" s="207"/>
      <c r="L1003" s="212"/>
      <c r="M1003" s="213"/>
      <c r="N1003" s="214"/>
      <c r="O1003" s="214"/>
      <c r="P1003" s="214"/>
      <c r="Q1003" s="214"/>
      <c r="R1003" s="214"/>
      <c r="S1003" s="214"/>
      <c r="T1003" s="215"/>
      <c r="AT1003" s="216" t="s">
        <v>156</v>
      </c>
      <c r="AU1003" s="216" t="s">
        <v>80</v>
      </c>
      <c r="AV1003" s="13" t="s">
        <v>80</v>
      </c>
      <c r="AW1003" s="13" t="s">
        <v>32</v>
      </c>
      <c r="AX1003" s="13" t="s">
        <v>26</v>
      </c>
      <c r="AY1003" s="216" t="s">
        <v>144</v>
      </c>
    </row>
    <row r="1004" spans="1:65" s="2" customFormat="1" ht="16.5" customHeight="1">
      <c r="A1004" s="36"/>
      <c r="B1004" s="37"/>
      <c r="C1004" s="189" t="s">
        <v>1194</v>
      </c>
      <c r="D1004" s="189" t="s">
        <v>146</v>
      </c>
      <c r="E1004" s="190" t="s">
        <v>1195</v>
      </c>
      <c r="F1004" s="191" t="s">
        <v>1196</v>
      </c>
      <c r="G1004" s="192" t="s">
        <v>429</v>
      </c>
      <c r="H1004" s="193">
        <v>3.9</v>
      </c>
      <c r="I1004" s="194"/>
      <c r="J1004" s="193">
        <f>ROUND(I1004*H1004,2)</f>
        <v>0</v>
      </c>
      <c r="K1004" s="191" t="s">
        <v>160</v>
      </c>
      <c r="L1004" s="41"/>
      <c r="M1004" s="195" t="s">
        <v>19</v>
      </c>
      <c r="N1004" s="196" t="s">
        <v>42</v>
      </c>
      <c r="O1004" s="66"/>
      <c r="P1004" s="197">
        <f>O1004*H1004</f>
        <v>0</v>
      </c>
      <c r="Q1004" s="197">
        <v>0</v>
      </c>
      <c r="R1004" s="197">
        <f>Q1004*H1004</f>
        <v>0</v>
      </c>
      <c r="S1004" s="197">
        <v>7.0000000000000007E-2</v>
      </c>
      <c r="T1004" s="198">
        <f>S1004*H1004</f>
        <v>0.27300000000000002</v>
      </c>
      <c r="U1004" s="36"/>
      <c r="V1004" s="36"/>
      <c r="W1004" s="36"/>
      <c r="X1004" s="36"/>
      <c r="Y1004" s="36"/>
      <c r="Z1004" s="36"/>
      <c r="AA1004" s="36"/>
      <c r="AB1004" s="36"/>
      <c r="AC1004" s="36"/>
      <c r="AD1004" s="36"/>
      <c r="AE1004" s="36"/>
      <c r="AR1004" s="199" t="s">
        <v>150</v>
      </c>
      <c r="AT1004" s="199" t="s">
        <v>146</v>
      </c>
      <c r="AU1004" s="199" t="s">
        <v>80</v>
      </c>
      <c r="AY1004" s="19" t="s">
        <v>144</v>
      </c>
      <c r="BE1004" s="200">
        <f>IF(N1004="základní",J1004,0)</f>
        <v>0</v>
      </c>
      <c r="BF1004" s="200">
        <f>IF(N1004="snížená",J1004,0)</f>
        <v>0</v>
      </c>
      <c r="BG1004" s="200">
        <f>IF(N1004="zákl. přenesená",J1004,0)</f>
        <v>0</v>
      </c>
      <c r="BH1004" s="200">
        <f>IF(N1004="sníž. přenesená",J1004,0)</f>
        <v>0</v>
      </c>
      <c r="BI1004" s="200">
        <f>IF(N1004="nulová",J1004,0)</f>
        <v>0</v>
      </c>
      <c r="BJ1004" s="19" t="s">
        <v>26</v>
      </c>
      <c r="BK1004" s="200">
        <f>ROUND(I1004*H1004,2)</f>
        <v>0</v>
      </c>
      <c r="BL1004" s="19" t="s">
        <v>150</v>
      </c>
      <c r="BM1004" s="199" t="s">
        <v>1197</v>
      </c>
    </row>
    <row r="1005" spans="1:65" s="2" customFormat="1" ht="10.199999999999999">
      <c r="A1005" s="36"/>
      <c r="B1005" s="37"/>
      <c r="C1005" s="38"/>
      <c r="D1005" s="201" t="s">
        <v>152</v>
      </c>
      <c r="E1005" s="38"/>
      <c r="F1005" s="202" t="s">
        <v>1196</v>
      </c>
      <c r="G1005" s="38"/>
      <c r="H1005" s="38"/>
      <c r="I1005" s="110"/>
      <c r="J1005" s="38"/>
      <c r="K1005" s="38"/>
      <c r="L1005" s="41"/>
      <c r="M1005" s="203"/>
      <c r="N1005" s="204"/>
      <c r="O1005" s="66"/>
      <c r="P1005" s="66"/>
      <c r="Q1005" s="66"/>
      <c r="R1005" s="66"/>
      <c r="S1005" s="66"/>
      <c r="T1005" s="67"/>
      <c r="U1005" s="36"/>
      <c r="V1005" s="36"/>
      <c r="W1005" s="36"/>
      <c r="X1005" s="36"/>
      <c r="Y1005" s="36"/>
      <c r="Z1005" s="36"/>
      <c r="AA1005" s="36"/>
      <c r="AB1005" s="36"/>
      <c r="AC1005" s="36"/>
      <c r="AD1005" s="36"/>
      <c r="AE1005" s="36"/>
      <c r="AT1005" s="19" t="s">
        <v>152</v>
      </c>
      <c r="AU1005" s="19" t="s">
        <v>80</v>
      </c>
    </row>
    <row r="1006" spans="1:65" s="14" customFormat="1" ht="10.199999999999999">
      <c r="B1006" s="217"/>
      <c r="C1006" s="218"/>
      <c r="D1006" s="201" t="s">
        <v>156</v>
      </c>
      <c r="E1006" s="219" t="s">
        <v>19</v>
      </c>
      <c r="F1006" s="220" t="s">
        <v>391</v>
      </c>
      <c r="G1006" s="218"/>
      <c r="H1006" s="219" t="s">
        <v>19</v>
      </c>
      <c r="I1006" s="221"/>
      <c r="J1006" s="218"/>
      <c r="K1006" s="218"/>
      <c r="L1006" s="222"/>
      <c r="M1006" s="223"/>
      <c r="N1006" s="224"/>
      <c r="O1006" s="224"/>
      <c r="P1006" s="224"/>
      <c r="Q1006" s="224"/>
      <c r="R1006" s="224"/>
      <c r="S1006" s="224"/>
      <c r="T1006" s="225"/>
      <c r="AT1006" s="226" t="s">
        <v>156</v>
      </c>
      <c r="AU1006" s="226" t="s">
        <v>80</v>
      </c>
      <c r="AV1006" s="14" t="s">
        <v>26</v>
      </c>
      <c r="AW1006" s="14" t="s">
        <v>32</v>
      </c>
      <c r="AX1006" s="14" t="s">
        <v>71</v>
      </c>
      <c r="AY1006" s="226" t="s">
        <v>144</v>
      </c>
    </row>
    <row r="1007" spans="1:65" s="13" customFormat="1" ht="10.199999999999999">
      <c r="B1007" s="206"/>
      <c r="C1007" s="207"/>
      <c r="D1007" s="201" t="s">
        <v>156</v>
      </c>
      <c r="E1007" s="208" t="s">
        <v>19</v>
      </c>
      <c r="F1007" s="209" t="s">
        <v>1198</v>
      </c>
      <c r="G1007" s="207"/>
      <c r="H1007" s="210">
        <v>3.9</v>
      </c>
      <c r="I1007" s="211"/>
      <c r="J1007" s="207"/>
      <c r="K1007" s="207"/>
      <c r="L1007" s="212"/>
      <c r="M1007" s="213"/>
      <c r="N1007" s="214"/>
      <c r="O1007" s="214"/>
      <c r="P1007" s="214"/>
      <c r="Q1007" s="214"/>
      <c r="R1007" s="214"/>
      <c r="S1007" s="214"/>
      <c r="T1007" s="215"/>
      <c r="AT1007" s="216" t="s">
        <v>156</v>
      </c>
      <c r="AU1007" s="216" t="s">
        <v>80</v>
      </c>
      <c r="AV1007" s="13" t="s">
        <v>80</v>
      </c>
      <c r="AW1007" s="13" t="s">
        <v>32</v>
      </c>
      <c r="AX1007" s="13" t="s">
        <v>26</v>
      </c>
      <c r="AY1007" s="216" t="s">
        <v>144</v>
      </c>
    </row>
    <row r="1008" spans="1:65" s="2" customFormat="1" ht="16.5" customHeight="1">
      <c r="A1008" s="36"/>
      <c r="B1008" s="37"/>
      <c r="C1008" s="189" t="s">
        <v>1199</v>
      </c>
      <c r="D1008" s="189" t="s">
        <v>146</v>
      </c>
      <c r="E1008" s="190" t="s">
        <v>1200</v>
      </c>
      <c r="F1008" s="191" t="s">
        <v>1201</v>
      </c>
      <c r="G1008" s="192" t="s">
        <v>173</v>
      </c>
      <c r="H1008" s="193">
        <v>3.75</v>
      </c>
      <c r="I1008" s="194"/>
      <c r="J1008" s="193">
        <f>ROUND(I1008*H1008,2)</f>
        <v>0</v>
      </c>
      <c r="K1008" s="191" t="s">
        <v>160</v>
      </c>
      <c r="L1008" s="41"/>
      <c r="M1008" s="195" t="s">
        <v>19</v>
      </c>
      <c r="N1008" s="196" t="s">
        <v>42</v>
      </c>
      <c r="O1008" s="66"/>
      <c r="P1008" s="197">
        <f>O1008*H1008</f>
        <v>0</v>
      </c>
      <c r="Q1008" s="197">
        <v>0</v>
      </c>
      <c r="R1008" s="197">
        <f>Q1008*H1008</f>
        <v>0</v>
      </c>
      <c r="S1008" s="197">
        <v>2.2000000000000002</v>
      </c>
      <c r="T1008" s="198">
        <f>S1008*H1008</f>
        <v>8.25</v>
      </c>
      <c r="U1008" s="36"/>
      <c r="V1008" s="36"/>
      <c r="W1008" s="36"/>
      <c r="X1008" s="36"/>
      <c r="Y1008" s="36"/>
      <c r="Z1008" s="36"/>
      <c r="AA1008" s="36"/>
      <c r="AB1008" s="36"/>
      <c r="AC1008" s="36"/>
      <c r="AD1008" s="36"/>
      <c r="AE1008" s="36"/>
      <c r="AR1008" s="199" t="s">
        <v>150</v>
      </c>
      <c r="AT1008" s="199" t="s">
        <v>146</v>
      </c>
      <c r="AU1008" s="199" t="s">
        <v>80</v>
      </c>
      <c r="AY1008" s="19" t="s">
        <v>144</v>
      </c>
      <c r="BE1008" s="200">
        <f>IF(N1008="základní",J1008,0)</f>
        <v>0</v>
      </c>
      <c r="BF1008" s="200">
        <f>IF(N1008="snížená",J1008,0)</f>
        <v>0</v>
      </c>
      <c r="BG1008" s="200">
        <f>IF(N1008="zákl. přenesená",J1008,0)</f>
        <v>0</v>
      </c>
      <c r="BH1008" s="200">
        <f>IF(N1008="sníž. přenesená",J1008,0)</f>
        <v>0</v>
      </c>
      <c r="BI1008" s="200">
        <f>IF(N1008="nulová",J1008,0)</f>
        <v>0</v>
      </c>
      <c r="BJ1008" s="19" t="s">
        <v>26</v>
      </c>
      <c r="BK1008" s="200">
        <f>ROUND(I1008*H1008,2)</f>
        <v>0</v>
      </c>
      <c r="BL1008" s="19" t="s">
        <v>150</v>
      </c>
      <c r="BM1008" s="199" t="s">
        <v>1202</v>
      </c>
    </row>
    <row r="1009" spans="1:65" s="2" customFormat="1" ht="10.199999999999999">
      <c r="A1009" s="36"/>
      <c r="B1009" s="37"/>
      <c r="C1009" s="38"/>
      <c r="D1009" s="201" t="s">
        <v>152</v>
      </c>
      <c r="E1009" s="38"/>
      <c r="F1009" s="202" t="s">
        <v>1203</v>
      </c>
      <c r="G1009" s="38"/>
      <c r="H1009" s="38"/>
      <c r="I1009" s="110"/>
      <c r="J1009" s="38"/>
      <c r="K1009" s="38"/>
      <c r="L1009" s="41"/>
      <c r="M1009" s="203"/>
      <c r="N1009" s="204"/>
      <c r="O1009" s="66"/>
      <c r="P1009" s="66"/>
      <c r="Q1009" s="66"/>
      <c r="R1009" s="66"/>
      <c r="S1009" s="66"/>
      <c r="T1009" s="67"/>
      <c r="U1009" s="36"/>
      <c r="V1009" s="36"/>
      <c r="W1009" s="36"/>
      <c r="X1009" s="36"/>
      <c r="Y1009" s="36"/>
      <c r="Z1009" s="36"/>
      <c r="AA1009" s="36"/>
      <c r="AB1009" s="36"/>
      <c r="AC1009" s="36"/>
      <c r="AD1009" s="36"/>
      <c r="AE1009" s="36"/>
      <c r="AT1009" s="19" t="s">
        <v>152</v>
      </c>
      <c r="AU1009" s="19" t="s">
        <v>80</v>
      </c>
    </row>
    <row r="1010" spans="1:65" s="14" customFormat="1" ht="10.199999999999999">
      <c r="B1010" s="217"/>
      <c r="C1010" s="218"/>
      <c r="D1010" s="201" t="s">
        <v>156</v>
      </c>
      <c r="E1010" s="219" t="s">
        <v>19</v>
      </c>
      <c r="F1010" s="220" t="s">
        <v>358</v>
      </c>
      <c r="G1010" s="218"/>
      <c r="H1010" s="219" t="s">
        <v>19</v>
      </c>
      <c r="I1010" s="221"/>
      <c r="J1010" s="218"/>
      <c r="K1010" s="218"/>
      <c r="L1010" s="222"/>
      <c r="M1010" s="223"/>
      <c r="N1010" s="224"/>
      <c r="O1010" s="224"/>
      <c r="P1010" s="224"/>
      <c r="Q1010" s="224"/>
      <c r="R1010" s="224"/>
      <c r="S1010" s="224"/>
      <c r="T1010" s="225"/>
      <c r="AT1010" s="226" t="s">
        <v>156</v>
      </c>
      <c r="AU1010" s="226" t="s">
        <v>80</v>
      </c>
      <c r="AV1010" s="14" t="s">
        <v>26</v>
      </c>
      <c r="AW1010" s="14" t="s">
        <v>32</v>
      </c>
      <c r="AX1010" s="14" t="s">
        <v>71</v>
      </c>
      <c r="AY1010" s="226" t="s">
        <v>144</v>
      </c>
    </row>
    <row r="1011" spans="1:65" s="13" customFormat="1" ht="10.199999999999999">
      <c r="B1011" s="206"/>
      <c r="C1011" s="207"/>
      <c r="D1011" s="201" t="s">
        <v>156</v>
      </c>
      <c r="E1011" s="208" t="s">
        <v>19</v>
      </c>
      <c r="F1011" s="209" t="s">
        <v>1204</v>
      </c>
      <c r="G1011" s="207"/>
      <c r="H1011" s="210">
        <v>3.75</v>
      </c>
      <c r="I1011" s="211"/>
      <c r="J1011" s="207"/>
      <c r="K1011" s="207"/>
      <c r="L1011" s="212"/>
      <c r="M1011" s="213"/>
      <c r="N1011" s="214"/>
      <c r="O1011" s="214"/>
      <c r="P1011" s="214"/>
      <c r="Q1011" s="214"/>
      <c r="R1011" s="214"/>
      <c r="S1011" s="214"/>
      <c r="T1011" s="215"/>
      <c r="AT1011" s="216" t="s">
        <v>156</v>
      </c>
      <c r="AU1011" s="216" t="s">
        <v>80</v>
      </c>
      <c r="AV1011" s="13" t="s">
        <v>80</v>
      </c>
      <c r="AW1011" s="13" t="s">
        <v>32</v>
      </c>
      <c r="AX1011" s="13" t="s">
        <v>26</v>
      </c>
      <c r="AY1011" s="216" t="s">
        <v>144</v>
      </c>
    </row>
    <row r="1012" spans="1:65" s="2" customFormat="1" ht="16.5" customHeight="1">
      <c r="A1012" s="36"/>
      <c r="B1012" s="37"/>
      <c r="C1012" s="189" t="s">
        <v>1205</v>
      </c>
      <c r="D1012" s="189" t="s">
        <v>146</v>
      </c>
      <c r="E1012" s="190" t="s">
        <v>1206</v>
      </c>
      <c r="F1012" s="191" t="s">
        <v>1207</v>
      </c>
      <c r="G1012" s="192" t="s">
        <v>149</v>
      </c>
      <c r="H1012" s="193">
        <v>1.26</v>
      </c>
      <c r="I1012" s="194"/>
      <c r="J1012" s="193">
        <f>ROUND(I1012*H1012,2)</f>
        <v>0</v>
      </c>
      <c r="K1012" s="191" t="s">
        <v>160</v>
      </c>
      <c r="L1012" s="41"/>
      <c r="M1012" s="195" t="s">
        <v>19</v>
      </c>
      <c r="N1012" s="196" t="s">
        <v>42</v>
      </c>
      <c r="O1012" s="66"/>
      <c r="P1012" s="197">
        <f>O1012*H1012</f>
        <v>0</v>
      </c>
      <c r="Q1012" s="197">
        <v>0</v>
      </c>
      <c r="R1012" s="197">
        <f>Q1012*H1012</f>
        <v>0</v>
      </c>
      <c r="S1012" s="197">
        <v>5.5E-2</v>
      </c>
      <c r="T1012" s="198">
        <f>S1012*H1012</f>
        <v>6.93E-2</v>
      </c>
      <c r="U1012" s="36"/>
      <c r="V1012" s="36"/>
      <c r="W1012" s="36"/>
      <c r="X1012" s="36"/>
      <c r="Y1012" s="36"/>
      <c r="Z1012" s="36"/>
      <c r="AA1012" s="36"/>
      <c r="AB1012" s="36"/>
      <c r="AC1012" s="36"/>
      <c r="AD1012" s="36"/>
      <c r="AE1012" s="36"/>
      <c r="AR1012" s="199" t="s">
        <v>150</v>
      </c>
      <c r="AT1012" s="199" t="s">
        <v>146</v>
      </c>
      <c r="AU1012" s="199" t="s">
        <v>80</v>
      </c>
      <c r="AY1012" s="19" t="s">
        <v>144</v>
      </c>
      <c r="BE1012" s="200">
        <f>IF(N1012="základní",J1012,0)</f>
        <v>0</v>
      </c>
      <c r="BF1012" s="200">
        <f>IF(N1012="snížená",J1012,0)</f>
        <v>0</v>
      </c>
      <c r="BG1012" s="200">
        <f>IF(N1012="zákl. přenesená",J1012,0)</f>
        <v>0</v>
      </c>
      <c r="BH1012" s="200">
        <f>IF(N1012="sníž. přenesená",J1012,0)</f>
        <v>0</v>
      </c>
      <c r="BI1012" s="200">
        <f>IF(N1012="nulová",J1012,0)</f>
        <v>0</v>
      </c>
      <c r="BJ1012" s="19" t="s">
        <v>26</v>
      </c>
      <c r="BK1012" s="200">
        <f>ROUND(I1012*H1012,2)</f>
        <v>0</v>
      </c>
      <c r="BL1012" s="19" t="s">
        <v>150</v>
      </c>
      <c r="BM1012" s="199" t="s">
        <v>1208</v>
      </c>
    </row>
    <row r="1013" spans="1:65" s="2" customFormat="1" ht="19.2">
      <c r="A1013" s="36"/>
      <c r="B1013" s="37"/>
      <c r="C1013" s="38"/>
      <c r="D1013" s="201" t="s">
        <v>152</v>
      </c>
      <c r="E1013" s="38"/>
      <c r="F1013" s="202" t="s">
        <v>1209</v>
      </c>
      <c r="G1013" s="38"/>
      <c r="H1013" s="38"/>
      <c r="I1013" s="110"/>
      <c r="J1013" s="38"/>
      <c r="K1013" s="38"/>
      <c r="L1013" s="41"/>
      <c r="M1013" s="203"/>
      <c r="N1013" s="204"/>
      <c r="O1013" s="66"/>
      <c r="P1013" s="66"/>
      <c r="Q1013" s="66"/>
      <c r="R1013" s="66"/>
      <c r="S1013" s="66"/>
      <c r="T1013" s="67"/>
      <c r="U1013" s="36"/>
      <c r="V1013" s="36"/>
      <c r="W1013" s="36"/>
      <c r="X1013" s="36"/>
      <c r="Y1013" s="36"/>
      <c r="Z1013" s="36"/>
      <c r="AA1013" s="36"/>
      <c r="AB1013" s="36"/>
      <c r="AC1013" s="36"/>
      <c r="AD1013" s="36"/>
      <c r="AE1013" s="36"/>
      <c r="AT1013" s="19" t="s">
        <v>152</v>
      </c>
      <c r="AU1013" s="19" t="s">
        <v>80</v>
      </c>
    </row>
    <row r="1014" spans="1:65" s="13" customFormat="1" ht="10.199999999999999">
      <c r="B1014" s="206"/>
      <c r="C1014" s="207"/>
      <c r="D1014" s="201" t="s">
        <v>156</v>
      </c>
      <c r="E1014" s="208" t="s">
        <v>19</v>
      </c>
      <c r="F1014" s="209" t="s">
        <v>1210</v>
      </c>
      <c r="G1014" s="207"/>
      <c r="H1014" s="210">
        <v>1.26</v>
      </c>
      <c r="I1014" s="211"/>
      <c r="J1014" s="207"/>
      <c r="K1014" s="207"/>
      <c r="L1014" s="212"/>
      <c r="M1014" s="213"/>
      <c r="N1014" s="214"/>
      <c r="O1014" s="214"/>
      <c r="P1014" s="214"/>
      <c r="Q1014" s="214"/>
      <c r="R1014" s="214"/>
      <c r="S1014" s="214"/>
      <c r="T1014" s="215"/>
      <c r="AT1014" s="216" t="s">
        <v>156</v>
      </c>
      <c r="AU1014" s="216" t="s">
        <v>80</v>
      </c>
      <c r="AV1014" s="13" t="s">
        <v>80</v>
      </c>
      <c r="AW1014" s="13" t="s">
        <v>32</v>
      </c>
      <c r="AX1014" s="13" t="s">
        <v>26</v>
      </c>
      <c r="AY1014" s="216" t="s">
        <v>144</v>
      </c>
    </row>
    <row r="1015" spans="1:65" s="2" customFormat="1" ht="16.5" customHeight="1">
      <c r="A1015" s="36"/>
      <c r="B1015" s="37"/>
      <c r="C1015" s="189" t="s">
        <v>1211</v>
      </c>
      <c r="D1015" s="189" t="s">
        <v>146</v>
      </c>
      <c r="E1015" s="190" t="s">
        <v>1212</v>
      </c>
      <c r="F1015" s="191" t="s">
        <v>1213</v>
      </c>
      <c r="G1015" s="192" t="s">
        <v>149</v>
      </c>
      <c r="H1015" s="193">
        <v>8.93</v>
      </c>
      <c r="I1015" s="194"/>
      <c r="J1015" s="193">
        <f>ROUND(I1015*H1015,2)</f>
        <v>0</v>
      </c>
      <c r="K1015" s="191" t="s">
        <v>160</v>
      </c>
      <c r="L1015" s="41"/>
      <c r="M1015" s="195" t="s">
        <v>19</v>
      </c>
      <c r="N1015" s="196" t="s">
        <v>42</v>
      </c>
      <c r="O1015" s="66"/>
      <c r="P1015" s="197">
        <f>O1015*H1015</f>
        <v>0</v>
      </c>
      <c r="Q1015" s="197">
        <v>0</v>
      </c>
      <c r="R1015" s="197">
        <f>Q1015*H1015</f>
        <v>0</v>
      </c>
      <c r="S1015" s="197">
        <v>7.5999999999999998E-2</v>
      </c>
      <c r="T1015" s="198">
        <f>S1015*H1015</f>
        <v>0.67867999999999995</v>
      </c>
      <c r="U1015" s="36"/>
      <c r="V1015" s="36"/>
      <c r="W1015" s="36"/>
      <c r="X1015" s="36"/>
      <c r="Y1015" s="36"/>
      <c r="Z1015" s="36"/>
      <c r="AA1015" s="36"/>
      <c r="AB1015" s="36"/>
      <c r="AC1015" s="36"/>
      <c r="AD1015" s="36"/>
      <c r="AE1015" s="36"/>
      <c r="AR1015" s="199" t="s">
        <v>150</v>
      </c>
      <c r="AT1015" s="199" t="s">
        <v>146</v>
      </c>
      <c r="AU1015" s="199" t="s">
        <v>80</v>
      </c>
      <c r="AY1015" s="19" t="s">
        <v>144</v>
      </c>
      <c r="BE1015" s="200">
        <f>IF(N1015="základní",J1015,0)</f>
        <v>0</v>
      </c>
      <c r="BF1015" s="200">
        <f>IF(N1015="snížená",J1015,0)</f>
        <v>0</v>
      </c>
      <c r="BG1015" s="200">
        <f>IF(N1015="zákl. přenesená",J1015,0)</f>
        <v>0</v>
      </c>
      <c r="BH1015" s="200">
        <f>IF(N1015="sníž. přenesená",J1015,0)</f>
        <v>0</v>
      </c>
      <c r="BI1015" s="200">
        <f>IF(N1015="nulová",J1015,0)</f>
        <v>0</v>
      </c>
      <c r="BJ1015" s="19" t="s">
        <v>26</v>
      </c>
      <c r="BK1015" s="200">
        <f>ROUND(I1015*H1015,2)</f>
        <v>0</v>
      </c>
      <c r="BL1015" s="19" t="s">
        <v>150</v>
      </c>
      <c r="BM1015" s="199" t="s">
        <v>1214</v>
      </c>
    </row>
    <row r="1016" spans="1:65" s="2" customFormat="1" ht="10.199999999999999">
      <c r="A1016" s="36"/>
      <c r="B1016" s="37"/>
      <c r="C1016" s="38"/>
      <c r="D1016" s="201" t="s">
        <v>152</v>
      </c>
      <c r="E1016" s="38"/>
      <c r="F1016" s="202" t="s">
        <v>1215</v>
      </c>
      <c r="G1016" s="38"/>
      <c r="H1016" s="38"/>
      <c r="I1016" s="110"/>
      <c r="J1016" s="38"/>
      <c r="K1016" s="38"/>
      <c r="L1016" s="41"/>
      <c r="M1016" s="203"/>
      <c r="N1016" s="204"/>
      <c r="O1016" s="66"/>
      <c r="P1016" s="66"/>
      <c r="Q1016" s="66"/>
      <c r="R1016" s="66"/>
      <c r="S1016" s="66"/>
      <c r="T1016" s="67"/>
      <c r="U1016" s="36"/>
      <c r="V1016" s="36"/>
      <c r="W1016" s="36"/>
      <c r="X1016" s="36"/>
      <c r="Y1016" s="36"/>
      <c r="Z1016" s="36"/>
      <c r="AA1016" s="36"/>
      <c r="AB1016" s="36"/>
      <c r="AC1016" s="36"/>
      <c r="AD1016" s="36"/>
      <c r="AE1016" s="36"/>
      <c r="AT1016" s="19" t="s">
        <v>152</v>
      </c>
      <c r="AU1016" s="19" t="s">
        <v>80</v>
      </c>
    </row>
    <row r="1017" spans="1:65" s="2" customFormat="1" ht="38.4">
      <c r="A1017" s="36"/>
      <c r="B1017" s="37"/>
      <c r="C1017" s="38"/>
      <c r="D1017" s="201" t="s">
        <v>154</v>
      </c>
      <c r="E1017" s="38"/>
      <c r="F1017" s="205" t="s">
        <v>1216</v>
      </c>
      <c r="G1017" s="38"/>
      <c r="H1017" s="38"/>
      <c r="I1017" s="110"/>
      <c r="J1017" s="38"/>
      <c r="K1017" s="38"/>
      <c r="L1017" s="41"/>
      <c r="M1017" s="203"/>
      <c r="N1017" s="204"/>
      <c r="O1017" s="66"/>
      <c r="P1017" s="66"/>
      <c r="Q1017" s="66"/>
      <c r="R1017" s="66"/>
      <c r="S1017" s="66"/>
      <c r="T1017" s="67"/>
      <c r="U1017" s="36"/>
      <c r="V1017" s="36"/>
      <c r="W1017" s="36"/>
      <c r="X1017" s="36"/>
      <c r="Y1017" s="36"/>
      <c r="Z1017" s="36"/>
      <c r="AA1017" s="36"/>
      <c r="AB1017" s="36"/>
      <c r="AC1017" s="36"/>
      <c r="AD1017" s="36"/>
      <c r="AE1017" s="36"/>
      <c r="AT1017" s="19" t="s">
        <v>154</v>
      </c>
      <c r="AU1017" s="19" t="s">
        <v>80</v>
      </c>
    </row>
    <row r="1018" spans="1:65" s="14" customFormat="1" ht="10.199999999999999">
      <c r="B1018" s="217"/>
      <c r="C1018" s="218"/>
      <c r="D1018" s="201" t="s">
        <v>156</v>
      </c>
      <c r="E1018" s="219" t="s">
        <v>19</v>
      </c>
      <c r="F1018" s="220" t="s">
        <v>358</v>
      </c>
      <c r="G1018" s="218"/>
      <c r="H1018" s="219" t="s">
        <v>19</v>
      </c>
      <c r="I1018" s="221"/>
      <c r="J1018" s="218"/>
      <c r="K1018" s="218"/>
      <c r="L1018" s="222"/>
      <c r="M1018" s="223"/>
      <c r="N1018" s="224"/>
      <c r="O1018" s="224"/>
      <c r="P1018" s="224"/>
      <c r="Q1018" s="224"/>
      <c r="R1018" s="224"/>
      <c r="S1018" s="224"/>
      <c r="T1018" s="225"/>
      <c r="AT1018" s="226" t="s">
        <v>156</v>
      </c>
      <c r="AU1018" s="226" t="s">
        <v>80</v>
      </c>
      <c r="AV1018" s="14" t="s">
        <v>26</v>
      </c>
      <c r="AW1018" s="14" t="s">
        <v>32</v>
      </c>
      <c r="AX1018" s="14" t="s">
        <v>71</v>
      </c>
      <c r="AY1018" s="226" t="s">
        <v>144</v>
      </c>
    </row>
    <row r="1019" spans="1:65" s="13" customFormat="1" ht="10.199999999999999">
      <c r="B1019" s="206"/>
      <c r="C1019" s="207"/>
      <c r="D1019" s="201" t="s">
        <v>156</v>
      </c>
      <c r="E1019" s="208" t="s">
        <v>19</v>
      </c>
      <c r="F1019" s="209" t="s">
        <v>1217</v>
      </c>
      <c r="G1019" s="207"/>
      <c r="H1019" s="210">
        <v>4.7300000000000004</v>
      </c>
      <c r="I1019" s="211"/>
      <c r="J1019" s="207"/>
      <c r="K1019" s="207"/>
      <c r="L1019" s="212"/>
      <c r="M1019" s="213"/>
      <c r="N1019" s="214"/>
      <c r="O1019" s="214"/>
      <c r="P1019" s="214"/>
      <c r="Q1019" s="214"/>
      <c r="R1019" s="214"/>
      <c r="S1019" s="214"/>
      <c r="T1019" s="215"/>
      <c r="AT1019" s="216" t="s">
        <v>156</v>
      </c>
      <c r="AU1019" s="216" t="s">
        <v>80</v>
      </c>
      <c r="AV1019" s="13" t="s">
        <v>80</v>
      </c>
      <c r="AW1019" s="13" t="s">
        <v>32</v>
      </c>
      <c r="AX1019" s="13" t="s">
        <v>71</v>
      </c>
      <c r="AY1019" s="216" t="s">
        <v>144</v>
      </c>
    </row>
    <row r="1020" spans="1:65" s="14" customFormat="1" ht="10.199999999999999">
      <c r="B1020" s="217"/>
      <c r="C1020" s="218"/>
      <c r="D1020" s="201" t="s">
        <v>156</v>
      </c>
      <c r="E1020" s="219" t="s">
        <v>19</v>
      </c>
      <c r="F1020" s="220" t="s">
        <v>391</v>
      </c>
      <c r="G1020" s="218"/>
      <c r="H1020" s="219" t="s">
        <v>19</v>
      </c>
      <c r="I1020" s="221"/>
      <c r="J1020" s="218"/>
      <c r="K1020" s="218"/>
      <c r="L1020" s="222"/>
      <c r="M1020" s="223"/>
      <c r="N1020" s="224"/>
      <c r="O1020" s="224"/>
      <c r="P1020" s="224"/>
      <c r="Q1020" s="224"/>
      <c r="R1020" s="224"/>
      <c r="S1020" s="224"/>
      <c r="T1020" s="225"/>
      <c r="AT1020" s="226" t="s">
        <v>156</v>
      </c>
      <c r="AU1020" s="226" t="s">
        <v>80</v>
      </c>
      <c r="AV1020" s="14" t="s">
        <v>26</v>
      </c>
      <c r="AW1020" s="14" t="s">
        <v>32</v>
      </c>
      <c r="AX1020" s="14" t="s">
        <v>71</v>
      </c>
      <c r="AY1020" s="226" t="s">
        <v>144</v>
      </c>
    </row>
    <row r="1021" spans="1:65" s="13" customFormat="1" ht="10.199999999999999">
      <c r="B1021" s="206"/>
      <c r="C1021" s="207"/>
      <c r="D1021" s="201" t="s">
        <v>156</v>
      </c>
      <c r="E1021" s="208" t="s">
        <v>19</v>
      </c>
      <c r="F1021" s="209" t="s">
        <v>1218</v>
      </c>
      <c r="G1021" s="207"/>
      <c r="H1021" s="210">
        <v>4.2</v>
      </c>
      <c r="I1021" s="211"/>
      <c r="J1021" s="207"/>
      <c r="K1021" s="207"/>
      <c r="L1021" s="212"/>
      <c r="M1021" s="213"/>
      <c r="N1021" s="214"/>
      <c r="O1021" s="214"/>
      <c r="P1021" s="214"/>
      <c r="Q1021" s="214"/>
      <c r="R1021" s="214"/>
      <c r="S1021" s="214"/>
      <c r="T1021" s="215"/>
      <c r="AT1021" s="216" t="s">
        <v>156</v>
      </c>
      <c r="AU1021" s="216" t="s">
        <v>80</v>
      </c>
      <c r="AV1021" s="13" t="s">
        <v>80</v>
      </c>
      <c r="AW1021" s="13" t="s">
        <v>32</v>
      </c>
      <c r="AX1021" s="13" t="s">
        <v>71</v>
      </c>
      <c r="AY1021" s="216" t="s">
        <v>144</v>
      </c>
    </row>
    <row r="1022" spans="1:65" s="15" customFormat="1" ht="10.199999999999999">
      <c r="B1022" s="227"/>
      <c r="C1022" s="228"/>
      <c r="D1022" s="201" t="s">
        <v>156</v>
      </c>
      <c r="E1022" s="229" t="s">
        <v>19</v>
      </c>
      <c r="F1022" s="230" t="s">
        <v>191</v>
      </c>
      <c r="G1022" s="228"/>
      <c r="H1022" s="231">
        <v>8.93</v>
      </c>
      <c r="I1022" s="232"/>
      <c r="J1022" s="228"/>
      <c r="K1022" s="228"/>
      <c r="L1022" s="233"/>
      <c r="M1022" s="234"/>
      <c r="N1022" s="235"/>
      <c r="O1022" s="235"/>
      <c r="P1022" s="235"/>
      <c r="Q1022" s="235"/>
      <c r="R1022" s="235"/>
      <c r="S1022" s="235"/>
      <c r="T1022" s="236"/>
      <c r="AT1022" s="237" t="s">
        <v>156</v>
      </c>
      <c r="AU1022" s="237" t="s">
        <v>80</v>
      </c>
      <c r="AV1022" s="15" t="s">
        <v>150</v>
      </c>
      <c r="AW1022" s="15" t="s">
        <v>32</v>
      </c>
      <c r="AX1022" s="15" t="s">
        <v>26</v>
      </c>
      <c r="AY1022" s="237" t="s">
        <v>144</v>
      </c>
    </row>
    <row r="1023" spans="1:65" s="2" customFormat="1" ht="16.5" customHeight="1">
      <c r="A1023" s="36"/>
      <c r="B1023" s="37"/>
      <c r="C1023" s="189" t="s">
        <v>1219</v>
      </c>
      <c r="D1023" s="189" t="s">
        <v>146</v>
      </c>
      <c r="E1023" s="190" t="s">
        <v>1220</v>
      </c>
      <c r="F1023" s="191" t="s">
        <v>1221</v>
      </c>
      <c r="G1023" s="192" t="s">
        <v>149</v>
      </c>
      <c r="H1023" s="193">
        <v>7.63</v>
      </c>
      <c r="I1023" s="194"/>
      <c r="J1023" s="193">
        <f>ROUND(I1023*H1023,2)</f>
        <v>0</v>
      </c>
      <c r="K1023" s="191" t="s">
        <v>160</v>
      </c>
      <c r="L1023" s="41"/>
      <c r="M1023" s="195" t="s">
        <v>19</v>
      </c>
      <c r="N1023" s="196" t="s">
        <v>42</v>
      </c>
      <c r="O1023" s="66"/>
      <c r="P1023" s="197">
        <f>O1023*H1023</f>
        <v>0</v>
      </c>
      <c r="Q1023" s="197">
        <v>0</v>
      </c>
      <c r="R1023" s="197">
        <f>Q1023*H1023</f>
        <v>0</v>
      </c>
      <c r="S1023" s="197">
        <v>6.3E-2</v>
      </c>
      <c r="T1023" s="198">
        <f>S1023*H1023</f>
        <v>0.48069000000000001</v>
      </c>
      <c r="U1023" s="36"/>
      <c r="V1023" s="36"/>
      <c r="W1023" s="36"/>
      <c r="X1023" s="36"/>
      <c r="Y1023" s="36"/>
      <c r="Z1023" s="36"/>
      <c r="AA1023" s="36"/>
      <c r="AB1023" s="36"/>
      <c r="AC1023" s="36"/>
      <c r="AD1023" s="36"/>
      <c r="AE1023" s="36"/>
      <c r="AR1023" s="199" t="s">
        <v>150</v>
      </c>
      <c r="AT1023" s="199" t="s">
        <v>146</v>
      </c>
      <c r="AU1023" s="199" t="s">
        <v>80</v>
      </c>
      <c r="AY1023" s="19" t="s">
        <v>144</v>
      </c>
      <c r="BE1023" s="200">
        <f>IF(N1023="základní",J1023,0)</f>
        <v>0</v>
      </c>
      <c r="BF1023" s="200">
        <f>IF(N1023="snížená",J1023,0)</f>
        <v>0</v>
      </c>
      <c r="BG1023" s="200">
        <f>IF(N1023="zákl. přenesená",J1023,0)</f>
        <v>0</v>
      </c>
      <c r="BH1023" s="200">
        <f>IF(N1023="sníž. přenesená",J1023,0)</f>
        <v>0</v>
      </c>
      <c r="BI1023" s="200">
        <f>IF(N1023="nulová",J1023,0)</f>
        <v>0</v>
      </c>
      <c r="BJ1023" s="19" t="s">
        <v>26</v>
      </c>
      <c r="BK1023" s="200">
        <f>ROUND(I1023*H1023,2)</f>
        <v>0</v>
      </c>
      <c r="BL1023" s="19" t="s">
        <v>150</v>
      </c>
      <c r="BM1023" s="199" t="s">
        <v>1222</v>
      </c>
    </row>
    <row r="1024" spans="1:65" s="2" customFormat="1" ht="10.199999999999999">
      <c r="A1024" s="36"/>
      <c r="B1024" s="37"/>
      <c r="C1024" s="38"/>
      <c r="D1024" s="201" t="s">
        <v>152</v>
      </c>
      <c r="E1024" s="38"/>
      <c r="F1024" s="202" t="s">
        <v>1223</v>
      </c>
      <c r="G1024" s="38"/>
      <c r="H1024" s="38"/>
      <c r="I1024" s="110"/>
      <c r="J1024" s="38"/>
      <c r="K1024" s="38"/>
      <c r="L1024" s="41"/>
      <c r="M1024" s="203"/>
      <c r="N1024" s="204"/>
      <c r="O1024" s="66"/>
      <c r="P1024" s="66"/>
      <c r="Q1024" s="66"/>
      <c r="R1024" s="66"/>
      <c r="S1024" s="66"/>
      <c r="T1024" s="67"/>
      <c r="U1024" s="36"/>
      <c r="V1024" s="36"/>
      <c r="W1024" s="36"/>
      <c r="X1024" s="36"/>
      <c r="Y1024" s="36"/>
      <c r="Z1024" s="36"/>
      <c r="AA1024" s="36"/>
      <c r="AB1024" s="36"/>
      <c r="AC1024" s="36"/>
      <c r="AD1024" s="36"/>
      <c r="AE1024" s="36"/>
      <c r="AT1024" s="19" t="s">
        <v>152</v>
      </c>
      <c r="AU1024" s="19" t="s">
        <v>80</v>
      </c>
    </row>
    <row r="1025" spans="1:65" s="2" customFormat="1" ht="38.4">
      <c r="A1025" s="36"/>
      <c r="B1025" s="37"/>
      <c r="C1025" s="38"/>
      <c r="D1025" s="201" t="s">
        <v>154</v>
      </c>
      <c r="E1025" s="38"/>
      <c r="F1025" s="205" t="s">
        <v>1216</v>
      </c>
      <c r="G1025" s="38"/>
      <c r="H1025" s="38"/>
      <c r="I1025" s="110"/>
      <c r="J1025" s="38"/>
      <c r="K1025" s="38"/>
      <c r="L1025" s="41"/>
      <c r="M1025" s="203"/>
      <c r="N1025" s="204"/>
      <c r="O1025" s="66"/>
      <c r="P1025" s="66"/>
      <c r="Q1025" s="66"/>
      <c r="R1025" s="66"/>
      <c r="S1025" s="66"/>
      <c r="T1025" s="67"/>
      <c r="U1025" s="36"/>
      <c r="V1025" s="36"/>
      <c r="W1025" s="36"/>
      <c r="X1025" s="36"/>
      <c r="Y1025" s="36"/>
      <c r="Z1025" s="36"/>
      <c r="AA1025" s="36"/>
      <c r="AB1025" s="36"/>
      <c r="AC1025" s="36"/>
      <c r="AD1025" s="36"/>
      <c r="AE1025" s="36"/>
      <c r="AT1025" s="19" t="s">
        <v>154</v>
      </c>
      <c r="AU1025" s="19" t="s">
        <v>80</v>
      </c>
    </row>
    <row r="1026" spans="1:65" s="14" customFormat="1" ht="10.199999999999999">
      <c r="B1026" s="217"/>
      <c r="C1026" s="218"/>
      <c r="D1026" s="201" t="s">
        <v>156</v>
      </c>
      <c r="E1026" s="219" t="s">
        <v>19</v>
      </c>
      <c r="F1026" s="220" t="s">
        <v>358</v>
      </c>
      <c r="G1026" s="218"/>
      <c r="H1026" s="219" t="s">
        <v>19</v>
      </c>
      <c r="I1026" s="221"/>
      <c r="J1026" s="218"/>
      <c r="K1026" s="218"/>
      <c r="L1026" s="222"/>
      <c r="M1026" s="223"/>
      <c r="N1026" s="224"/>
      <c r="O1026" s="224"/>
      <c r="P1026" s="224"/>
      <c r="Q1026" s="224"/>
      <c r="R1026" s="224"/>
      <c r="S1026" s="224"/>
      <c r="T1026" s="225"/>
      <c r="AT1026" s="226" t="s">
        <v>156</v>
      </c>
      <c r="AU1026" s="226" t="s">
        <v>80</v>
      </c>
      <c r="AV1026" s="14" t="s">
        <v>26</v>
      </c>
      <c r="AW1026" s="14" t="s">
        <v>32</v>
      </c>
      <c r="AX1026" s="14" t="s">
        <v>71</v>
      </c>
      <c r="AY1026" s="226" t="s">
        <v>144</v>
      </c>
    </row>
    <row r="1027" spans="1:65" s="13" customFormat="1" ht="10.199999999999999">
      <c r="B1027" s="206"/>
      <c r="C1027" s="207"/>
      <c r="D1027" s="201" t="s">
        <v>156</v>
      </c>
      <c r="E1027" s="208" t="s">
        <v>19</v>
      </c>
      <c r="F1027" s="209" t="s">
        <v>1224</v>
      </c>
      <c r="G1027" s="207"/>
      <c r="H1027" s="210">
        <v>3.22</v>
      </c>
      <c r="I1027" s="211"/>
      <c r="J1027" s="207"/>
      <c r="K1027" s="207"/>
      <c r="L1027" s="212"/>
      <c r="M1027" s="213"/>
      <c r="N1027" s="214"/>
      <c r="O1027" s="214"/>
      <c r="P1027" s="214"/>
      <c r="Q1027" s="214"/>
      <c r="R1027" s="214"/>
      <c r="S1027" s="214"/>
      <c r="T1027" s="215"/>
      <c r="AT1027" s="216" t="s">
        <v>156</v>
      </c>
      <c r="AU1027" s="216" t="s">
        <v>80</v>
      </c>
      <c r="AV1027" s="13" t="s">
        <v>80</v>
      </c>
      <c r="AW1027" s="13" t="s">
        <v>32</v>
      </c>
      <c r="AX1027" s="13" t="s">
        <v>71</v>
      </c>
      <c r="AY1027" s="216" t="s">
        <v>144</v>
      </c>
    </row>
    <row r="1028" spans="1:65" s="14" customFormat="1" ht="10.199999999999999">
      <c r="B1028" s="217"/>
      <c r="C1028" s="218"/>
      <c r="D1028" s="201" t="s">
        <v>156</v>
      </c>
      <c r="E1028" s="219" t="s">
        <v>19</v>
      </c>
      <c r="F1028" s="220" t="s">
        <v>391</v>
      </c>
      <c r="G1028" s="218"/>
      <c r="H1028" s="219" t="s">
        <v>19</v>
      </c>
      <c r="I1028" s="221"/>
      <c r="J1028" s="218"/>
      <c r="K1028" s="218"/>
      <c r="L1028" s="222"/>
      <c r="M1028" s="223"/>
      <c r="N1028" s="224"/>
      <c r="O1028" s="224"/>
      <c r="P1028" s="224"/>
      <c r="Q1028" s="224"/>
      <c r="R1028" s="224"/>
      <c r="S1028" s="224"/>
      <c r="T1028" s="225"/>
      <c r="AT1028" s="226" t="s">
        <v>156</v>
      </c>
      <c r="AU1028" s="226" t="s">
        <v>80</v>
      </c>
      <c r="AV1028" s="14" t="s">
        <v>26</v>
      </c>
      <c r="AW1028" s="14" t="s">
        <v>32</v>
      </c>
      <c r="AX1028" s="14" t="s">
        <v>71</v>
      </c>
      <c r="AY1028" s="226" t="s">
        <v>144</v>
      </c>
    </row>
    <row r="1029" spans="1:65" s="13" customFormat="1" ht="10.199999999999999">
      <c r="B1029" s="206"/>
      <c r="C1029" s="207"/>
      <c r="D1029" s="201" t="s">
        <v>156</v>
      </c>
      <c r="E1029" s="208" t="s">
        <v>19</v>
      </c>
      <c r="F1029" s="209" t="s">
        <v>1225</v>
      </c>
      <c r="G1029" s="207"/>
      <c r="H1029" s="210">
        <v>4.41</v>
      </c>
      <c r="I1029" s="211"/>
      <c r="J1029" s="207"/>
      <c r="K1029" s="207"/>
      <c r="L1029" s="212"/>
      <c r="M1029" s="213"/>
      <c r="N1029" s="214"/>
      <c r="O1029" s="214"/>
      <c r="P1029" s="214"/>
      <c r="Q1029" s="214"/>
      <c r="R1029" s="214"/>
      <c r="S1029" s="214"/>
      <c r="T1029" s="215"/>
      <c r="AT1029" s="216" t="s">
        <v>156</v>
      </c>
      <c r="AU1029" s="216" t="s">
        <v>80</v>
      </c>
      <c r="AV1029" s="13" t="s">
        <v>80</v>
      </c>
      <c r="AW1029" s="13" t="s">
        <v>32</v>
      </c>
      <c r="AX1029" s="13" t="s">
        <v>71</v>
      </c>
      <c r="AY1029" s="216" t="s">
        <v>144</v>
      </c>
    </row>
    <row r="1030" spans="1:65" s="15" customFormat="1" ht="10.199999999999999">
      <c r="B1030" s="227"/>
      <c r="C1030" s="228"/>
      <c r="D1030" s="201" t="s">
        <v>156</v>
      </c>
      <c r="E1030" s="229" t="s">
        <v>19</v>
      </c>
      <c r="F1030" s="230" t="s">
        <v>191</v>
      </c>
      <c r="G1030" s="228"/>
      <c r="H1030" s="231">
        <v>7.63</v>
      </c>
      <c r="I1030" s="232"/>
      <c r="J1030" s="228"/>
      <c r="K1030" s="228"/>
      <c r="L1030" s="233"/>
      <c r="M1030" s="234"/>
      <c r="N1030" s="235"/>
      <c r="O1030" s="235"/>
      <c r="P1030" s="235"/>
      <c r="Q1030" s="235"/>
      <c r="R1030" s="235"/>
      <c r="S1030" s="235"/>
      <c r="T1030" s="236"/>
      <c r="AT1030" s="237" t="s">
        <v>156</v>
      </c>
      <c r="AU1030" s="237" t="s">
        <v>80</v>
      </c>
      <c r="AV1030" s="15" t="s">
        <v>150</v>
      </c>
      <c r="AW1030" s="15" t="s">
        <v>32</v>
      </c>
      <c r="AX1030" s="15" t="s">
        <v>26</v>
      </c>
      <c r="AY1030" s="237" t="s">
        <v>144</v>
      </c>
    </row>
    <row r="1031" spans="1:65" s="2" customFormat="1" ht="16.5" customHeight="1">
      <c r="A1031" s="36"/>
      <c r="B1031" s="37"/>
      <c r="C1031" s="189" t="s">
        <v>1226</v>
      </c>
      <c r="D1031" s="189" t="s">
        <v>146</v>
      </c>
      <c r="E1031" s="190" t="s">
        <v>1227</v>
      </c>
      <c r="F1031" s="191" t="s">
        <v>1228</v>
      </c>
      <c r="G1031" s="192" t="s">
        <v>149</v>
      </c>
      <c r="H1031" s="193">
        <v>3.41</v>
      </c>
      <c r="I1031" s="194"/>
      <c r="J1031" s="193">
        <f>ROUND(I1031*H1031,2)</f>
        <v>0</v>
      </c>
      <c r="K1031" s="191" t="s">
        <v>160</v>
      </c>
      <c r="L1031" s="41"/>
      <c r="M1031" s="195" t="s">
        <v>19</v>
      </c>
      <c r="N1031" s="196" t="s">
        <v>42</v>
      </c>
      <c r="O1031" s="66"/>
      <c r="P1031" s="197">
        <f>O1031*H1031</f>
        <v>0</v>
      </c>
      <c r="Q1031" s="197">
        <v>0</v>
      </c>
      <c r="R1031" s="197">
        <f>Q1031*H1031</f>
        <v>0</v>
      </c>
      <c r="S1031" s="197">
        <v>0.27</v>
      </c>
      <c r="T1031" s="198">
        <f>S1031*H1031</f>
        <v>0.92070000000000007</v>
      </c>
      <c r="U1031" s="36"/>
      <c r="V1031" s="36"/>
      <c r="W1031" s="36"/>
      <c r="X1031" s="36"/>
      <c r="Y1031" s="36"/>
      <c r="Z1031" s="36"/>
      <c r="AA1031" s="36"/>
      <c r="AB1031" s="36"/>
      <c r="AC1031" s="36"/>
      <c r="AD1031" s="36"/>
      <c r="AE1031" s="36"/>
      <c r="AR1031" s="199" t="s">
        <v>150</v>
      </c>
      <c r="AT1031" s="199" t="s">
        <v>146</v>
      </c>
      <c r="AU1031" s="199" t="s">
        <v>80</v>
      </c>
      <c r="AY1031" s="19" t="s">
        <v>144</v>
      </c>
      <c r="BE1031" s="200">
        <f>IF(N1031="základní",J1031,0)</f>
        <v>0</v>
      </c>
      <c r="BF1031" s="200">
        <f>IF(N1031="snížená",J1031,0)</f>
        <v>0</v>
      </c>
      <c r="BG1031" s="200">
        <f>IF(N1031="zákl. přenesená",J1031,0)</f>
        <v>0</v>
      </c>
      <c r="BH1031" s="200">
        <f>IF(N1031="sníž. přenesená",J1031,0)</f>
        <v>0</v>
      </c>
      <c r="BI1031" s="200">
        <f>IF(N1031="nulová",J1031,0)</f>
        <v>0</v>
      </c>
      <c r="BJ1031" s="19" t="s">
        <v>26</v>
      </c>
      <c r="BK1031" s="200">
        <f>ROUND(I1031*H1031,2)</f>
        <v>0</v>
      </c>
      <c r="BL1031" s="19" t="s">
        <v>150</v>
      </c>
      <c r="BM1031" s="199" t="s">
        <v>1229</v>
      </c>
    </row>
    <row r="1032" spans="1:65" s="2" customFormat="1" ht="19.2">
      <c r="A1032" s="36"/>
      <c r="B1032" s="37"/>
      <c r="C1032" s="38"/>
      <c r="D1032" s="201" t="s">
        <v>152</v>
      </c>
      <c r="E1032" s="38"/>
      <c r="F1032" s="202" t="s">
        <v>1230</v>
      </c>
      <c r="G1032" s="38"/>
      <c r="H1032" s="38"/>
      <c r="I1032" s="110"/>
      <c r="J1032" s="38"/>
      <c r="K1032" s="38"/>
      <c r="L1032" s="41"/>
      <c r="M1032" s="203"/>
      <c r="N1032" s="204"/>
      <c r="O1032" s="66"/>
      <c r="P1032" s="66"/>
      <c r="Q1032" s="66"/>
      <c r="R1032" s="66"/>
      <c r="S1032" s="66"/>
      <c r="T1032" s="67"/>
      <c r="U1032" s="36"/>
      <c r="V1032" s="36"/>
      <c r="W1032" s="36"/>
      <c r="X1032" s="36"/>
      <c r="Y1032" s="36"/>
      <c r="Z1032" s="36"/>
      <c r="AA1032" s="36"/>
      <c r="AB1032" s="36"/>
      <c r="AC1032" s="36"/>
      <c r="AD1032" s="36"/>
      <c r="AE1032" s="36"/>
      <c r="AT1032" s="19" t="s">
        <v>152</v>
      </c>
      <c r="AU1032" s="19" t="s">
        <v>80</v>
      </c>
    </row>
    <row r="1033" spans="1:65" s="14" customFormat="1" ht="10.199999999999999">
      <c r="B1033" s="217"/>
      <c r="C1033" s="218"/>
      <c r="D1033" s="201" t="s">
        <v>156</v>
      </c>
      <c r="E1033" s="219" t="s">
        <v>19</v>
      </c>
      <c r="F1033" s="220" t="s">
        <v>358</v>
      </c>
      <c r="G1033" s="218"/>
      <c r="H1033" s="219" t="s">
        <v>19</v>
      </c>
      <c r="I1033" s="221"/>
      <c r="J1033" s="218"/>
      <c r="K1033" s="218"/>
      <c r="L1033" s="222"/>
      <c r="M1033" s="223"/>
      <c r="N1033" s="224"/>
      <c r="O1033" s="224"/>
      <c r="P1033" s="224"/>
      <c r="Q1033" s="224"/>
      <c r="R1033" s="224"/>
      <c r="S1033" s="224"/>
      <c r="T1033" s="225"/>
      <c r="AT1033" s="226" t="s">
        <v>156</v>
      </c>
      <c r="AU1033" s="226" t="s">
        <v>80</v>
      </c>
      <c r="AV1033" s="14" t="s">
        <v>26</v>
      </c>
      <c r="AW1033" s="14" t="s">
        <v>32</v>
      </c>
      <c r="AX1033" s="14" t="s">
        <v>71</v>
      </c>
      <c r="AY1033" s="226" t="s">
        <v>144</v>
      </c>
    </row>
    <row r="1034" spans="1:65" s="13" customFormat="1" ht="10.199999999999999">
      <c r="B1034" s="206"/>
      <c r="C1034" s="207"/>
      <c r="D1034" s="201" t="s">
        <v>156</v>
      </c>
      <c r="E1034" s="208" t="s">
        <v>19</v>
      </c>
      <c r="F1034" s="209" t="s">
        <v>1231</v>
      </c>
      <c r="G1034" s="207"/>
      <c r="H1034" s="210">
        <v>3.41</v>
      </c>
      <c r="I1034" s="211"/>
      <c r="J1034" s="207"/>
      <c r="K1034" s="207"/>
      <c r="L1034" s="212"/>
      <c r="M1034" s="213"/>
      <c r="N1034" s="214"/>
      <c r="O1034" s="214"/>
      <c r="P1034" s="214"/>
      <c r="Q1034" s="214"/>
      <c r="R1034" s="214"/>
      <c r="S1034" s="214"/>
      <c r="T1034" s="215"/>
      <c r="AT1034" s="216" t="s">
        <v>156</v>
      </c>
      <c r="AU1034" s="216" t="s">
        <v>80</v>
      </c>
      <c r="AV1034" s="13" t="s">
        <v>80</v>
      </c>
      <c r="AW1034" s="13" t="s">
        <v>32</v>
      </c>
      <c r="AX1034" s="13" t="s">
        <v>26</v>
      </c>
      <c r="AY1034" s="216" t="s">
        <v>144</v>
      </c>
    </row>
    <row r="1035" spans="1:65" s="2" customFormat="1" ht="16.5" customHeight="1">
      <c r="A1035" s="36"/>
      <c r="B1035" s="37"/>
      <c r="C1035" s="189" t="s">
        <v>1232</v>
      </c>
      <c r="D1035" s="189" t="s">
        <v>146</v>
      </c>
      <c r="E1035" s="190" t="s">
        <v>1233</v>
      </c>
      <c r="F1035" s="191" t="s">
        <v>1234</v>
      </c>
      <c r="G1035" s="192" t="s">
        <v>173</v>
      </c>
      <c r="H1035" s="193">
        <v>0.73</v>
      </c>
      <c r="I1035" s="194"/>
      <c r="J1035" s="193">
        <f>ROUND(I1035*H1035,2)</f>
        <v>0</v>
      </c>
      <c r="K1035" s="191" t="s">
        <v>160</v>
      </c>
      <c r="L1035" s="41"/>
      <c r="M1035" s="195" t="s">
        <v>19</v>
      </c>
      <c r="N1035" s="196" t="s">
        <v>42</v>
      </c>
      <c r="O1035" s="66"/>
      <c r="P1035" s="197">
        <f>O1035*H1035</f>
        <v>0</v>
      </c>
      <c r="Q1035" s="197">
        <v>0</v>
      </c>
      <c r="R1035" s="197">
        <f>Q1035*H1035</f>
        <v>0</v>
      </c>
      <c r="S1035" s="197">
        <v>1.8</v>
      </c>
      <c r="T1035" s="198">
        <f>S1035*H1035</f>
        <v>1.3140000000000001</v>
      </c>
      <c r="U1035" s="36"/>
      <c r="V1035" s="36"/>
      <c r="W1035" s="36"/>
      <c r="X1035" s="36"/>
      <c r="Y1035" s="36"/>
      <c r="Z1035" s="36"/>
      <c r="AA1035" s="36"/>
      <c r="AB1035" s="36"/>
      <c r="AC1035" s="36"/>
      <c r="AD1035" s="36"/>
      <c r="AE1035" s="36"/>
      <c r="AR1035" s="199" t="s">
        <v>150</v>
      </c>
      <c r="AT1035" s="199" t="s">
        <v>146</v>
      </c>
      <c r="AU1035" s="199" t="s">
        <v>80</v>
      </c>
      <c r="AY1035" s="19" t="s">
        <v>144</v>
      </c>
      <c r="BE1035" s="200">
        <f>IF(N1035="základní",J1035,0)</f>
        <v>0</v>
      </c>
      <c r="BF1035" s="200">
        <f>IF(N1035="snížená",J1035,0)</f>
        <v>0</v>
      </c>
      <c r="BG1035" s="200">
        <f>IF(N1035="zákl. přenesená",J1035,0)</f>
        <v>0</v>
      </c>
      <c r="BH1035" s="200">
        <f>IF(N1035="sníž. přenesená",J1035,0)</f>
        <v>0</v>
      </c>
      <c r="BI1035" s="200">
        <f>IF(N1035="nulová",J1035,0)</f>
        <v>0</v>
      </c>
      <c r="BJ1035" s="19" t="s">
        <v>26</v>
      </c>
      <c r="BK1035" s="200">
        <f>ROUND(I1035*H1035,2)</f>
        <v>0</v>
      </c>
      <c r="BL1035" s="19" t="s">
        <v>150</v>
      </c>
      <c r="BM1035" s="199" t="s">
        <v>1235</v>
      </c>
    </row>
    <row r="1036" spans="1:65" s="2" customFormat="1" ht="19.2">
      <c r="A1036" s="36"/>
      <c r="B1036" s="37"/>
      <c r="C1036" s="38"/>
      <c r="D1036" s="201" t="s">
        <v>152</v>
      </c>
      <c r="E1036" s="38"/>
      <c r="F1036" s="202" t="s">
        <v>1236</v>
      </c>
      <c r="G1036" s="38"/>
      <c r="H1036" s="38"/>
      <c r="I1036" s="110"/>
      <c r="J1036" s="38"/>
      <c r="K1036" s="38"/>
      <c r="L1036" s="41"/>
      <c r="M1036" s="203"/>
      <c r="N1036" s="204"/>
      <c r="O1036" s="66"/>
      <c r="P1036" s="66"/>
      <c r="Q1036" s="66"/>
      <c r="R1036" s="66"/>
      <c r="S1036" s="66"/>
      <c r="T1036" s="67"/>
      <c r="U1036" s="36"/>
      <c r="V1036" s="36"/>
      <c r="W1036" s="36"/>
      <c r="X1036" s="36"/>
      <c r="Y1036" s="36"/>
      <c r="Z1036" s="36"/>
      <c r="AA1036" s="36"/>
      <c r="AB1036" s="36"/>
      <c r="AC1036" s="36"/>
      <c r="AD1036" s="36"/>
      <c r="AE1036" s="36"/>
      <c r="AT1036" s="19" t="s">
        <v>152</v>
      </c>
      <c r="AU1036" s="19" t="s">
        <v>80</v>
      </c>
    </row>
    <row r="1037" spans="1:65" s="14" customFormat="1" ht="10.199999999999999">
      <c r="B1037" s="217"/>
      <c r="C1037" s="218"/>
      <c r="D1037" s="201" t="s">
        <v>156</v>
      </c>
      <c r="E1037" s="219" t="s">
        <v>19</v>
      </c>
      <c r="F1037" s="220" t="s">
        <v>391</v>
      </c>
      <c r="G1037" s="218"/>
      <c r="H1037" s="219" t="s">
        <v>19</v>
      </c>
      <c r="I1037" s="221"/>
      <c r="J1037" s="218"/>
      <c r="K1037" s="218"/>
      <c r="L1037" s="222"/>
      <c r="M1037" s="223"/>
      <c r="N1037" s="224"/>
      <c r="O1037" s="224"/>
      <c r="P1037" s="224"/>
      <c r="Q1037" s="224"/>
      <c r="R1037" s="224"/>
      <c r="S1037" s="224"/>
      <c r="T1037" s="225"/>
      <c r="AT1037" s="226" t="s">
        <v>156</v>
      </c>
      <c r="AU1037" s="226" t="s">
        <v>80</v>
      </c>
      <c r="AV1037" s="14" t="s">
        <v>26</v>
      </c>
      <c r="AW1037" s="14" t="s">
        <v>32</v>
      </c>
      <c r="AX1037" s="14" t="s">
        <v>71</v>
      </c>
      <c r="AY1037" s="226" t="s">
        <v>144</v>
      </c>
    </row>
    <row r="1038" spans="1:65" s="13" customFormat="1" ht="10.199999999999999">
      <c r="B1038" s="206"/>
      <c r="C1038" s="207"/>
      <c r="D1038" s="201" t="s">
        <v>156</v>
      </c>
      <c r="E1038" s="208" t="s">
        <v>19</v>
      </c>
      <c r="F1038" s="209" t="s">
        <v>1237</v>
      </c>
      <c r="G1038" s="207"/>
      <c r="H1038" s="210">
        <v>0.73</v>
      </c>
      <c r="I1038" s="211"/>
      <c r="J1038" s="207"/>
      <c r="K1038" s="207"/>
      <c r="L1038" s="212"/>
      <c r="M1038" s="213"/>
      <c r="N1038" s="214"/>
      <c r="O1038" s="214"/>
      <c r="P1038" s="214"/>
      <c r="Q1038" s="214"/>
      <c r="R1038" s="214"/>
      <c r="S1038" s="214"/>
      <c r="T1038" s="215"/>
      <c r="AT1038" s="216" t="s">
        <v>156</v>
      </c>
      <c r="AU1038" s="216" t="s">
        <v>80</v>
      </c>
      <c r="AV1038" s="13" t="s">
        <v>80</v>
      </c>
      <c r="AW1038" s="13" t="s">
        <v>32</v>
      </c>
      <c r="AX1038" s="13" t="s">
        <v>26</v>
      </c>
      <c r="AY1038" s="216" t="s">
        <v>144</v>
      </c>
    </row>
    <row r="1039" spans="1:65" s="2" customFormat="1" ht="16.5" customHeight="1">
      <c r="A1039" s="36"/>
      <c r="B1039" s="37"/>
      <c r="C1039" s="189" t="s">
        <v>1238</v>
      </c>
      <c r="D1039" s="189" t="s">
        <v>146</v>
      </c>
      <c r="E1039" s="190" t="s">
        <v>1239</v>
      </c>
      <c r="F1039" s="191" t="s">
        <v>1240</v>
      </c>
      <c r="G1039" s="192" t="s">
        <v>173</v>
      </c>
      <c r="H1039" s="193">
        <v>1.4</v>
      </c>
      <c r="I1039" s="194"/>
      <c r="J1039" s="193">
        <f>ROUND(I1039*H1039,2)</f>
        <v>0</v>
      </c>
      <c r="K1039" s="191" t="s">
        <v>160</v>
      </c>
      <c r="L1039" s="41"/>
      <c r="M1039" s="195" t="s">
        <v>19</v>
      </c>
      <c r="N1039" s="196" t="s">
        <v>42</v>
      </c>
      <c r="O1039" s="66"/>
      <c r="P1039" s="197">
        <f>O1039*H1039</f>
        <v>0</v>
      </c>
      <c r="Q1039" s="197">
        <v>0</v>
      </c>
      <c r="R1039" s="197">
        <f>Q1039*H1039</f>
        <v>0</v>
      </c>
      <c r="S1039" s="197">
        <v>1.8</v>
      </c>
      <c r="T1039" s="198">
        <f>S1039*H1039</f>
        <v>2.52</v>
      </c>
      <c r="U1039" s="36"/>
      <c r="V1039" s="36"/>
      <c r="W1039" s="36"/>
      <c r="X1039" s="36"/>
      <c r="Y1039" s="36"/>
      <c r="Z1039" s="36"/>
      <c r="AA1039" s="36"/>
      <c r="AB1039" s="36"/>
      <c r="AC1039" s="36"/>
      <c r="AD1039" s="36"/>
      <c r="AE1039" s="36"/>
      <c r="AR1039" s="199" t="s">
        <v>150</v>
      </c>
      <c r="AT1039" s="199" t="s">
        <v>146</v>
      </c>
      <c r="AU1039" s="199" t="s">
        <v>80</v>
      </c>
      <c r="AY1039" s="19" t="s">
        <v>144</v>
      </c>
      <c r="BE1039" s="200">
        <f>IF(N1039="základní",J1039,0)</f>
        <v>0</v>
      </c>
      <c r="BF1039" s="200">
        <f>IF(N1039="snížená",J1039,0)</f>
        <v>0</v>
      </c>
      <c r="BG1039" s="200">
        <f>IF(N1039="zákl. přenesená",J1039,0)</f>
        <v>0</v>
      </c>
      <c r="BH1039" s="200">
        <f>IF(N1039="sníž. přenesená",J1039,0)</f>
        <v>0</v>
      </c>
      <c r="BI1039" s="200">
        <f>IF(N1039="nulová",J1039,0)</f>
        <v>0</v>
      </c>
      <c r="BJ1039" s="19" t="s">
        <v>26</v>
      </c>
      <c r="BK1039" s="200">
        <f>ROUND(I1039*H1039,2)</f>
        <v>0</v>
      </c>
      <c r="BL1039" s="19" t="s">
        <v>150</v>
      </c>
      <c r="BM1039" s="199" t="s">
        <v>1241</v>
      </c>
    </row>
    <row r="1040" spans="1:65" s="2" customFormat="1" ht="19.2">
      <c r="A1040" s="36"/>
      <c r="B1040" s="37"/>
      <c r="C1040" s="38"/>
      <c r="D1040" s="201" t="s">
        <v>152</v>
      </c>
      <c r="E1040" s="38"/>
      <c r="F1040" s="202" t="s">
        <v>1242</v>
      </c>
      <c r="G1040" s="38"/>
      <c r="H1040" s="38"/>
      <c r="I1040" s="110"/>
      <c r="J1040" s="38"/>
      <c r="K1040" s="38"/>
      <c r="L1040" s="41"/>
      <c r="M1040" s="203"/>
      <c r="N1040" s="204"/>
      <c r="O1040" s="66"/>
      <c r="P1040" s="66"/>
      <c r="Q1040" s="66"/>
      <c r="R1040" s="66"/>
      <c r="S1040" s="66"/>
      <c r="T1040" s="67"/>
      <c r="U1040" s="36"/>
      <c r="V1040" s="36"/>
      <c r="W1040" s="36"/>
      <c r="X1040" s="36"/>
      <c r="Y1040" s="36"/>
      <c r="Z1040" s="36"/>
      <c r="AA1040" s="36"/>
      <c r="AB1040" s="36"/>
      <c r="AC1040" s="36"/>
      <c r="AD1040" s="36"/>
      <c r="AE1040" s="36"/>
      <c r="AT1040" s="19" t="s">
        <v>152</v>
      </c>
      <c r="AU1040" s="19" t="s">
        <v>80</v>
      </c>
    </row>
    <row r="1041" spans="1:65" s="14" customFormat="1" ht="10.199999999999999">
      <c r="B1041" s="217"/>
      <c r="C1041" s="218"/>
      <c r="D1041" s="201" t="s">
        <v>156</v>
      </c>
      <c r="E1041" s="219" t="s">
        <v>19</v>
      </c>
      <c r="F1041" s="220" t="s">
        <v>358</v>
      </c>
      <c r="G1041" s="218"/>
      <c r="H1041" s="219" t="s">
        <v>19</v>
      </c>
      <c r="I1041" s="221"/>
      <c r="J1041" s="218"/>
      <c r="K1041" s="218"/>
      <c r="L1041" s="222"/>
      <c r="M1041" s="223"/>
      <c r="N1041" s="224"/>
      <c r="O1041" s="224"/>
      <c r="P1041" s="224"/>
      <c r="Q1041" s="224"/>
      <c r="R1041" s="224"/>
      <c r="S1041" s="224"/>
      <c r="T1041" s="225"/>
      <c r="AT1041" s="226" t="s">
        <v>156</v>
      </c>
      <c r="AU1041" s="226" t="s">
        <v>80</v>
      </c>
      <c r="AV1041" s="14" t="s">
        <v>26</v>
      </c>
      <c r="AW1041" s="14" t="s">
        <v>32</v>
      </c>
      <c r="AX1041" s="14" t="s">
        <v>71</v>
      </c>
      <c r="AY1041" s="226" t="s">
        <v>144</v>
      </c>
    </row>
    <row r="1042" spans="1:65" s="13" customFormat="1" ht="10.199999999999999">
      <c r="B1042" s="206"/>
      <c r="C1042" s="207"/>
      <c r="D1042" s="201" t="s">
        <v>156</v>
      </c>
      <c r="E1042" s="208" t="s">
        <v>19</v>
      </c>
      <c r="F1042" s="209" t="s">
        <v>1243</v>
      </c>
      <c r="G1042" s="207"/>
      <c r="H1042" s="210">
        <v>1.04</v>
      </c>
      <c r="I1042" s="211"/>
      <c r="J1042" s="207"/>
      <c r="K1042" s="207"/>
      <c r="L1042" s="212"/>
      <c r="M1042" s="213"/>
      <c r="N1042" s="214"/>
      <c r="O1042" s="214"/>
      <c r="P1042" s="214"/>
      <c r="Q1042" s="214"/>
      <c r="R1042" s="214"/>
      <c r="S1042" s="214"/>
      <c r="T1042" s="215"/>
      <c r="AT1042" s="216" t="s">
        <v>156</v>
      </c>
      <c r="AU1042" s="216" t="s">
        <v>80</v>
      </c>
      <c r="AV1042" s="13" t="s">
        <v>80</v>
      </c>
      <c r="AW1042" s="13" t="s">
        <v>32</v>
      </c>
      <c r="AX1042" s="13" t="s">
        <v>71</v>
      </c>
      <c r="AY1042" s="216" t="s">
        <v>144</v>
      </c>
    </row>
    <row r="1043" spans="1:65" s="13" customFormat="1" ht="10.199999999999999">
      <c r="B1043" s="206"/>
      <c r="C1043" s="207"/>
      <c r="D1043" s="201" t="s">
        <v>156</v>
      </c>
      <c r="E1043" s="208" t="s">
        <v>19</v>
      </c>
      <c r="F1043" s="209" t="s">
        <v>1244</v>
      </c>
      <c r="G1043" s="207"/>
      <c r="H1043" s="210">
        <v>0.36</v>
      </c>
      <c r="I1043" s="211"/>
      <c r="J1043" s="207"/>
      <c r="K1043" s="207"/>
      <c r="L1043" s="212"/>
      <c r="M1043" s="213"/>
      <c r="N1043" s="214"/>
      <c r="O1043" s="214"/>
      <c r="P1043" s="214"/>
      <c r="Q1043" s="214"/>
      <c r="R1043" s="214"/>
      <c r="S1043" s="214"/>
      <c r="T1043" s="215"/>
      <c r="AT1043" s="216" t="s">
        <v>156</v>
      </c>
      <c r="AU1043" s="216" t="s">
        <v>80</v>
      </c>
      <c r="AV1043" s="13" t="s">
        <v>80</v>
      </c>
      <c r="AW1043" s="13" t="s">
        <v>32</v>
      </c>
      <c r="AX1043" s="13" t="s">
        <v>71</v>
      </c>
      <c r="AY1043" s="216" t="s">
        <v>144</v>
      </c>
    </row>
    <row r="1044" spans="1:65" s="15" customFormat="1" ht="10.199999999999999">
      <c r="B1044" s="227"/>
      <c r="C1044" s="228"/>
      <c r="D1044" s="201" t="s">
        <v>156</v>
      </c>
      <c r="E1044" s="229" t="s">
        <v>19</v>
      </c>
      <c r="F1044" s="230" t="s">
        <v>191</v>
      </c>
      <c r="G1044" s="228"/>
      <c r="H1044" s="231">
        <v>1.4</v>
      </c>
      <c r="I1044" s="232"/>
      <c r="J1044" s="228"/>
      <c r="K1044" s="228"/>
      <c r="L1044" s="233"/>
      <c r="M1044" s="234"/>
      <c r="N1044" s="235"/>
      <c r="O1044" s="235"/>
      <c r="P1044" s="235"/>
      <c r="Q1044" s="235"/>
      <c r="R1044" s="235"/>
      <c r="S1044" s="235"/>
      <c r="T1044" s="236"/>
      <c r="AT1044" s="237" t="s">
        <v>156</v>
      </c>
      <c r="AU1044" s="237" t="s">
        <v>80</v>
      </c>
      <c r="AV1044" s="15" t="s">
        <v>150</v>
      </c>
      <c r="AW1044" s="15" t="s">
        <v>32</v>
      </c>
      <c r="AX1044" s="15" t="s">
        <v>26</v>
      </c>
      <c r="AY1044" s="237" t="s">
        <v>144</v>
      </c>
    </row>
    <row r="1045" spans="1:65" s="2" customFormat="1" ht="16.5" customHeight="1">
      <c r="A1045" s="36"/>
      <c r="B1045" s="37"/>
      <c r="C1045" s="189" t="s">
        <v>1245</v>
      </c>
      <c r="D1045" s="189" t="s">
        <v>146</v>
      </c>
      <c r="E1045" s="190" t="s">
        <v>1246</v>
      </c>
      <c r="F1045" s="191" t="s">
        <v>1247</v>
      </c>
      <c r="G1045" s="192" t="s">
        <v>443</v>
      </c>
      <c r="H1045" s="193">
        <v>2</v>
      </c>
      <c r="I1045" s="194"/>
      <c r="J1045" s="193">
        <f>ROUND(I1045*H1045,2)</f>
        <v>0</v>
      </c>
      <c r="K1045" s="191" t="s">
        <v>160</v>
      </c>
      <c r="L1045" s="41"/>
      <c r="M1045" s="195" t="s">
        <v>19</v>
      </c>
      <c r="N1045" s="196" t="s">
        <v>42</v>
      </c>
      <c r="O1045" s="66"/>
      <c r="P1045" s="197">
        <f>O1045*H1045</f>
        <v>0</v>
      </c>
      <c r="Q1045" s="197">
        <v>0</v>
      </c>
      <c r="R1045" s="197">
        <f>Q1045*H1045</f>
        <v>0</v>
      </c>
      <c r="S1045" s="197">
        <v>3.1E-2</v>
      </c>
      <c r="T1045" s="198">
        <f>S1045*H1045</f>
        <v>6.2E-2</v>
      </c>
      <c r="U1045" s="36"/>
      <c r="V1045" s="36"/>
      <c r="W1045" s="36"/>
      <c r="X1045" s="36"/>
      <c r="Y1045" s="36"/>
      <c r="Z1045" s="36"/>
      <c r="AA1045" s="36"/>
      <c r="AB1045" s="36"/>
      <c r="AC1045" s="36"/>
      <c r="AD1045" s="36"/>
      <c r="AE1045" s="36"/>
      <c r="AR1045" s="199" t="s">
        <v>150</v>
      </c>
      <c r="AT1045" s="199" t="s">
        <v>146</v>
      </c>
      <c r="AU1045" s="199" t="s">
        <v>80</v>
      </c>
      <c r="AY1045" s="19" t="s">
        <v>144</v>
      </c>
      <c r="BE1045" s="200">
        <f>IF(N1045="základní",J1045,0)</f>
        <v>0</v>
      </c>
      <c r="BF1045" s="200">
        <f>IF(N1045="snížená",J1045,0)</f>
        <v>0</v>
      </c>
      <c r="BG1045" s="200">
        <f>IF(N1045="zákl. přenesená",J1045,0)</f>
        <v>0</v>
      </c>
      <c r="BH1045" s="200">
        <f>IF(N1045="sníž. přenesená",J1045,0)</f>
        <v>0</v>
      </c>
      <c r="BI1045" s="200">
        <f>IF(N1045="nulová",J1045,0)</f>
        <v>0</v>
      </c>
      <c r="BJ1045" s="19" t="s">
        <v>26</v>
      </c>
      <c r="BK1045" s="200">
        <f>ROUND(I1045*H1045,2)</f>
        <v>0</v>
      </c>
      <c r="BL1045" s="19" t="s">
        <v>150</v>
      </c>
      <c r="BM1045" s="199" t="s">
        <v>1248</v>
      </c>
    </row>
    <row r="1046" spans="1:65" s="2" customFormat="1" ht="19.2">
      <c r="A1046" s="36"/>
      <c r="B1046" s="37"/>
      <c r="C1046" s="38"/>
      <c r="D1046" s="201" t="s">
        <v>152</v>
      </c>
      <c r="E1046" s="38"/>
      <c r="F1046" s="202" t="s">
        <v>1249</v>
      </c>
      <c r="G1046" s="38"/>
      <c r="H1046" s="38"/>
      <c r="I1046" s="110"/>
      <c r="J1046" s="38"/>
      <c r="K1046" s="38"/>
      <c r="L1046" s="41"/>
      <c r="M1046" s="203"/>
      <c r="N1046" s="204"/>
      <c r="O1046" s="66"/>
      <c r="P1046" s="66"/>
      <c r="Q1046" s="66"/>
      <c r="R1046" s="66"/>
      <c r="S1046" s="66"/>
      <c r="T1046" s="67"/>
      <c r="U1046" s="36"/>
      <c r="V1046" s="36"/>
      <c r="W1046" s="36"/>
      <c r="X1046" s="36"/>
      <c r="Y1046" s="36"/>
      <c r="Z1046" s="36"/>
      <c r="AA1046" s="36"/>
      <c r="AB1046" s="36"/>
      <c r="AC1046" s="36"/>
      <c r="AD1046" s="36"/>
      <c r="AE1046" s="36"/>
      <c r="AT1046" s="19" t="s">
        <v>152</v>
      </c>
      <c r="AU1046" s="19" t="s">
        <v>80</v>
      </c>
    </row>
    <row r="1047" spans="1:65" s="13" customFormat="1" ht="10.199999999999999">
      <c r="B1047" s="206"/>
      <c r="C1047" s="207"/>
      <c r="D1047" s="201" t="s">
        <v>156</v>
      </c>
      <c r="E1047" s="208" t="s">
        <v>19</v>
      </c>
      <c r="F1047" s="209" t="s">
        <v>1250</v>
      </c>
      <c r="G1047" s="207"/>
      <c r="H1047" s="210">
        <v>2</v>
      </c>
      <c r="I1047" s="211"/>
      <c r="J1047" s="207"/>
      <c r="K1047" s="207"/>
      <c r="L1047" s="212"/>
      <c r="M1047" s="213"/>
      <c r="N1047" s="214"/>
      <c r="O1047" s="214"/>
      <c r="P1047" s="214"/>
      <c r="Q1047" s="214"/>
      <c r="R1047" s="214"/>
      <c r="S1047" s="214"/>
      <c r="T1047" s="215"/>
      <c r="AT1047" s="216" t="s">
        <v>156</v>
      </c>
      <c r="AU1047" s="216" t="s">
        <v>80</v>
      </c>
      <c r="AV1047" s="13" t="s">
        <v>80</v>
      </c>
      <c r="AW1047" s="13" t="s">
        <v>32</v>
      </c>
      <c r="AX1047" s="13" t="s">
        <v>26</v>
      </c>
      <c r="AY1047" s="216" t="s">
        <v>144</v>
      </c>
    </row>
    <row r="1048" spans="1:65" s="2" customFormat="1" ht="16.5" customHeight="1">
      <c r="A1048" s="36"/>
      <c r="B1048" s="37"/>
      <c r="C1048" s="189" t="s">
        <v>1251</v>
      </c>
      <c r="D1048" s="189" t="s">
        <v>146</v>
      </c>
      <c r="E1048" s="190" t="s">
        <v>1252</v>
      </c>
      <c r="F1048" s="191" t="s">
        <v>1253</v>
      </c>
      <c r="G1048" s="192" t="s">
        <v>429</v>
      </c>
      <c r="H1048" s="193">
        <v>0.13</v>
      </c>
      <c r="I1048" s="194"/>
      <c r="J1048" s="193">
        <f>ROUND(I1048*H1048,2)</f>
        <v>0</v>
      </c>
      <c r="K1048" s="191" t="s">
        <v>160</v>
      </c>
      <c r="L1048" s="41"/>
      <c r="M1048" s="195" t="s">
        <v>19</v>
      </c>
      <c r="N1048" s="196" t="s">
        <v>42</v>
      </c>
      <c r="O1048" s="66"/>
      <c r="P1048" s="197">
        <f>O1048*H1048</f>
        <v>0</v>
      </c>
      <c r="Q1048" s="197">
        <v>0</v>
      </c>
      <c r="R1048" s="197">
        <f>Q1048*H1048</f>
        <v>0</v>
      </c>
      <c r="S1048" s="197">
        <v>6.5000000000000002E-2</v>
      </c>
      <c r="T1048" s="198">
        <f>S1048*H1048</f>
        <v>8.4500000000000009E-3</v>
      </c>
      <c r="U1048" s="36"/>
      <c r="V1048" s="36"/>
      <c r="W1048" s="36"/>
      <c r="X1048" s="36"/>
      <c r="Y1048" s="36"/>
      <c r="Z1048" s="36"/>
      <c r="AA1048" s="36"/>
      <c r="AB1048" s="36"/>
      <c r="AC1048" s="36"/>
      <c r="AD1048" s="36"/>
      <c r="AE1048" s="36"/>
      <c r="AR1048" s="199" t="s">
        <v>150</v>
      </c>
      <c r="AT1048" s="199" t="s">
        <v>146</v>
      </c>
      <c r="AU1048" s="199" t="s">
        <v>80</v>
      </c>
      <c r="AY1048" s="19" t="s">
        <v>144</v>
      </c>
      <c r="BE1048" s="200">
        <f>IF(N1048="základní",J1048,0)</f>
        <v>0</v>
      </c>
      <c r="BF1048" s="200">
        <f>IF(N1048="snížená",J1048,0)</f>
        <v>0</v>
      </c>
      <c r="BG1048" s="200">
        <f>IF(N1048="zákl. přenesená",J1048,0)</f>
        <v>0</v>
      </c>
      <c r="BH1048" s="200">
        <f>IF(N1048="sníž. přenesená",J1048,0)</f>
        <v>0</v>
      </c>
      <c r="BI1048" s="200">
        <f>IF(N1048="nulová",J1048,0)</f>
        <v>0</v>
      </c>
      <c r="BJ1048" s="19" t="s">
        <v>26</v>
      </c>
      <c r="BK1048" s="200">
        <f>ROUND(I1048*H1048,2)</f>
        <v>0</v>
      </c>
      <c r="BL1048" s="19" t="s">
        <v>150</v>
      </c>
      <c r="BM1048" s="199" t="s">
        <v>1254</v>
      </c>
    </row>
    <row r="1049" spans="1:65" s="2" customFormat="1" ht="19.2">
      <c r="A1049" s="36"/>
      <c r="B1049" s="37"/>
      <c r="C1049" s="38"/>
      <c r="D1049" s="201" t="s">
        <v>152</v>
      </c>
      <c r="E1049" s="38"/>
      <c r="F1049" s="202" t="s">
        <v>1255</v>
      </c>
      <c r="G1049" s="38"/>
      <c r="H1049" s="38"/>
      <c r="I1049" s="110"/>
      <c r="J1049" s="38"/>
      <c r="K1049" s="38"/>
      <c r="L1049" s="41"/>
      <c r="M1049" s="203"/>
      <c r="N1049" s="204"/>
      <c r="O1049" s="66"/>
      <c r="P1049" s="66"/>
      <c r="Q1049" s="66"/>
      <c r="R1049" s="66"/>
      <c r="S1049" s="66"/>
      <c r="T1049" s="67"/>
      <c r="U1049" s="36"/>
      <c r="V1049" s="36"/>
      <c r="W1049" s="36"/>
      <c r="X1049" s="36"/>
      <c r="Y1049" s="36"/>
      <c r="Z1049" s="36"/>
      <c r="AA1049" s="36"/>
      <c r="AB1049" s="36"/>
      <c r="AC1049" s="36"/>
      <c r="AD1049" s="36"/>
      <c r="AE1049" s="36"/>
      <c r="AT1049" s="19" t="s">
        <v>152</v>
      </c>
      <c r="AU1049" s="19" t="s">
        <v>80</v>
      </c>
    </row>
    <row r="1050" spans="1:65" s="14" customFormat="1" ht="10.199999999999999">
      <c r="B1050" s="217"/>
      <c r="C1050" s="218"/>
      <c r="D1050" s="201" t="s">
        <v>156</v>
      </c>
      <c r="E1050" s="219" t="s">
        <v>19</v>
      </c>
      <c r="F1050" s="220" t="s">
        <v>358</v>
      </c>
      <c r="G1050" s="218"/>
      <c r="H1050" s="219" t="s">
        <v>19</v>
      </c>
      <c r="I1050" s="221"/>
      <c r="J1050" s="218"/>
      <c r="K1050" s="218"/>
      <c r="L1050" s="222"/>
      <c r="M1050" s="223"/>
      <c r="N1050" s="224"/>
      <c r="O1050" s="224"/>
      <c r="P1050" s="224"/>
      <c r="Q1050" s="224"/>
      <c r="R1050" s="224"/>
      <c r="S1050" s="224"/>
      <c r="T1050" s="225"/>
      <c r="AT1050" s="226" t="s">
        <v>156</v>
      </c>
      <c r="AU1050" s="226" t="s">
        <v>80</v>
      </c>
      <c r="AV1050" s="14" t="s">
        <v>26</v>
      </c>
      <c r="AW1050" s="14" t="s">
        <v>32</v>
      </c>
      <c r="AX1050" s="14" t="s">
        <v>71</v>
      </c>
      <c r="AY1050" s="226" t="s">
        <v>144</v>
      </c>
    </row>
    <row r="1051" spans="1:65" s="13" customFormat="1" ht="10.199999999999999">
      <c r="B1051" s="206"/>
      <c r="C1051" s="207"/>
      <c r="D1051" s="201" t="s">
        <v>156</v>
      </c>
      <c r="E1051" s="208" t="s">
        <v>19</v>
      </c>
      <c r="F1051" s="209" t="s">
        <v>1256</v>
      </c>
      <c r="G1051" s="207"/>
      <c r="H1051" s="210">
        <v>0.13</v>
      </c>
      <c r="I1051" s="211"/>
      <c r="J1051" s="207"/>
      <c r="K1051" s="207"/>
      <c r="L1051" s="212"/>
      <c r="M1051" s="213"/>
      <c r="N1051" s="214"/>
      <c r="O1051" s="214"/>
      <c r="P1051" s="214"/>
      <c r="Q1051" s="214"/>
      <c r="R1051" s="214"/>
      <c r="S1051" s="214"/>
      <c r="T1051" s="215"/>
      <c r="AT1051" s="216" t="s">
        <v>156</v>
      </c>
      <c r="AU1051" s="216" t="s">
        <v>80</v>
      </c>
      <c r="AV1051" s="13" t="s">
        <v>80</v>
      </c>
      <c r="AW1051" s="13" t="s">
        <v>32</v>
      </c>
      <c r="AX1051" s="13" t="s">
        <v>26</v>
      </c>
      <c r="AY1051" s="216" t="s">
        <v>144</v>
      </c>
    </row>
    <row r="1052" spans="1:65" s="2" customFormat="1" ht="16.5" customHeight="1">
      <c r="A1052" s="36"/>
      <c r="B1052" s="37"/>
      <c r="C1052" s="189" t="s">
        <v>1257</v>
      </c>
      <c r="D1052" s="189" t="s">
        <v>146</v>
      </c>
      <c r="E1052" s="190" t="s">
        <v>1258</v>
      </c>
      <c r="F1052" s="191" t="s">
        <v>1259</v>
      </c>
      <c r="G1052" s="192" t="s">
        <v>429</v>
      </c>
      <c r="H1052" s="193">
        <v>3</v>
      </c>
      <c r="I1052" s="194"/>
      <c r="J1052" s="193">
        <f>ROUND(I1052*H1052,2)</f>
        <v>0</v>
      </c>
      <c r="K1052" s="191" t="s">
        <v>160</v>
      </c>
      <c r="L1052" s="41"/>
      <c r="M1052" s="195" t="s">
        <v>19</v>
      </c>
      <c r="N1052" s="196" t="s">
        <v>42</v>
      </c>
      <c r="O1052" s="66"/>
      <c r="P1052" s="197">
        <f>O1052*H1052</f>
        <v>0</v>
      </c>
      <c r="Q1052" s="197">
        <v>2.3630000000000002E-2</v>
      </c>
      <c r="R1052" s="197">
        <f>Q1052*H1052</f>
        <v>7.0890000000000009E-2</v>
      </c>
      <c r="S1052" s="197">
        <v>0</v>
      </c>
      <c r="T1052" s="198">
        <f>S1052*H1052</f>
        <v>0</v>
      </c>
      <c r="U1052" s="36"/>
      <c r="V1052" s="36"/>
      <c r="W1052" s="36"/>
      <c r="X1052" s="36"/>
      <c r="Y1052" s="36"/>
      <c r="Z1052" s="36"/>
      <c r="AA1052" s="36"/>
      <c r="AB1052" s="36"/>
      <c r="AC1052" s="36"/>
      <c r="AD1052" s="36"/>
      <c r="AE1052" s="36"/>
      <c r="AR1052" s="199" t="s">
        <v>150</v>
      </c>
      <c r="AT1052" s="199" t="s">
        <v>146</v>
      </c>
      <c r="AU1052" s="199" t="s">
        <v>80</v>
      </c>
      <c r="AY1052" s="19" t="s">
        <v>144</v>
      </c>
      <c r="BE1052" s="200">
        <f>IF(N1052="základní",J1052,0)</f>
        <v>0</v>
      </c>
      <c r="BF1052" s="200">
        <f>IF(N1052="snížená",J1052,0)</f>
        <v>0</v>
      </c>
      <c r="BG1052" s="200">
        <f>IF(N1052="zákl. přenesená",J1052,0)</f>
        <v>0</v>
      </c>
      <c r="BH1052" s="200">
        <f>IF(N1052="sníž. přenesená",J1052,0)</f>
        <v>0</v>
      </c>
      <c r="BI1052" s="200">
        <f>IF(N1052="nulová",J1052,0)</f>
        <v>0</v>
      </c>
      <c r="BJ1052" s="19" t="s">
        <v>26</v>
      </c>
      <c r="BK1052" s="200">
        <f>ROUND(I1052*H1052,2)</f>
        <v>0</v>
      </c>
      <c r="BL1052" s="19" t="s">
        <v>150</v>
      </c>
      <c r="BM1052" s="199" t="s">
        <v>1260</v>
      </c>
    </row>
    <row r="1053" spans="1:65" s="2" customFormat="1" ht="19.2">
      <c r="A1053" s="36"/>
      <c r="B1053" s="37"/>
      <c r="C1053" s="38"/>
      <c r="D1053" s="201" t="s">
        <v>152</v>
      </c>
      <c r="E1053" s="38"/>
      <c r="F1053" s="202" t="s">
        <v>1261</v>
      </c>
      <c r="G1053" s="38"/>
      <c r="H1053" s="38"/>
      <c r="I1053" s="110"/>
      <c r="J1053" s="38"/>
      <c r="K1053" s="38"/>
      <c r="L1053" s="41"/>
      <c r="M1053" s="203"/>
      <c r="N1053" s="204"/>
      <c r="O1053" s="66"/>
      <c r="P1053" s="66"/>
      <c r="Q1053" s="66"/>
      <c r="R1053" s="66"/>
      <c r="S1053" s="66"/>
      <c r="T1053" s="67"/>
      <c r="U1053" s="36"/>
      <c r="V1053" s="36"/>
      <c r="W1053" s="36"/>
      <c r="X1053" s="36"/>
      <c r="Y1053" s="36"/>
      <c r="Z1053" s="36"/>
      <c r="AA1053" s="36"/>
      <c r="AB1053" s="36"/>
      <c r="AC1053" s="36"/>
      <c r="AD1053" s="36"/>
      <c r="AE1053" s="36"/>
      <c r="AT1053" s="19" t="s">
        <v>152</v>
      </c>
      <c r="AU1053" s="19" t="s">
        <v>80</v>
      </c>
    </row>
    <row r="1054" spans="1:65" s="2" customFormat="1" ht="28.8">
      <c r="A1054" s="36"/>
      <c r="B1054" s="37"/>
      <c r="C1054" s="38"/>
      <c r="D1054" s="201" t="s">
        <v>154</v>
      </c>
      <c r="E1054" s="38"/>
      <c r="F1054" s="205" t="s">
        <v>1262</v>
      </c>
      <c r="G1054" s="38"/>
      <c r="H1054" s="38"/>
      <c r="I1054" s="110"/>
      <c r="J1054" s="38"/>
      <c r="K1054" s="38"/>
      <c r="L1054" s="41"/>
      <c r="M1054" s="203"/>
      <c r="N1054" s="204"/>
      <c r="O1054" s="66"/>
      <c r="P1054" s="66"/>
      <c r="Q1054" s="66"/>
      <c r="R1054" s="66"/>
      <c r="S1054" s="66"/>
      <c r="T1054" s="67"/>
      <c r="U1054" s="36"/>
      <c r="V1054" s="36"/>
      <c r="W1054" s="36"/>
      <c r="X1054" s="36"/>
      <c r="Y1054" s="36"/>
      <c r="Z1054" s="36"/>
      <c r="AA1054" s="36"/>
      <c r="AB1054" s="36"/>
      <c r="AC1054" s="36"/>
      <c r="AD1054" s="36"/>
      <c r="AE1054" s="36"/>
      <c r="AT1054" s="19" t="s">
        <v>154</v>
      </c>
      <c r="AU1054" s="19" t="s">
        <v>80</v>
      </c>
    </row>
    <row r="1055" spans="1:65" s="14" customFormat="1" ht="10.199999999999999">
      <c r="B1055" s="217"/>
      <c r="C1055" s="218"/>
      <c r="D1055" s="201" t="s">
        <v>156</v>
      </c>
      <c r="E1055" s="219" t="s">
        <v>19</v>
      </c>
      <c r="F1055" s="220" t="s">
        <v>358</v>
      </c>
      <c r="G1055" s="218"/>
      <c r="H1055" s="219" t="s">
        <v>19</v>
      </c>
      <c r="I1055" s="221"/>
      <c r="J1055" s="218"/>
      <c r="K1055" s="218"/>
      <c r="L1055" s="222"/>
      <c r="M1055" s="223"/>
      <c r="N1055" s="224"/>
      <c r="O1055" s="224"/>
      <c r="P1055" s="224"/>
      <c r="Q1055" s="224"/>
      <c r="R1055" s="224"/>
      <c r="S1055" s="224"/>
      <c r="T1055" s="225"/>
      <c r="AT1055" s="226" t="s">
        <v>156</v>
      </c>
      <c r="AU1055" s="226" t="s">
        <v>80</v>
      </c>
      <c r="AV1055" s="14" t="s">
        <v>26</v>
      </c>
      <c r="AW1055" s="14" t="s">
        <v>32</v>
      </c>
      <c r="AX1055" s="14" t="s">
        <v>71</v>
      </c>
      <c r="AY1055" s="226" t="s">
        <v>144</v>
      </c>
    </row>
    <row r="1056" spans="1:65" s="13" customFormat="1" ht="10.199999999999999">
      <c r="B1056" s="206"/>
      <c r="C1056" s="207"/>
      <c r="D1056" s="201" t="s">
        <v>156</v>
      </c>
      <c r="E1056" s="208" t="s">
        <v>19</v>
      </c>
      <c r="F1056" s="209" t="s">
        <v>1263</v>
      </c>
      <c r="G1056" s="207"/>
      <c r="H1056" s="210">
        <v>3</v>
      </c>
      <c r="I1056" s="211"/>
      <c r="J1056" s="207"/>
      <c r="K1056" s="207"/>
      <c r="L1056" s="212"/>
      <c r="M1056" s="213"/>
      <c r="N1056" s="214"/>
      <c r="O1056" s="214"/>
      <c r="P1056" s="214"/>
      <c r="Q1056" s="214"/>
      <c r="R1056" s="214"/>
      <c r="S1056" s="214"/>
      <c r="T1056" s="215"/>
      <c r="AT1056" s="216" t="s">
        <v>156</v>
      </c>
      <c r="AU1056" s="216" t="s">
        <v>80</v>
      </c>
      <c r="AV1056" s="13" t="s">
        <v>80</v>
      </c>
      <c r="AW1056" s="13" t="s">
        <v>32</v>
      </c>
      <c r="AX1056" s="13" t="s">
        <v>26</v>
      </c>
      <c r="AY1056" s="216" t="s">
        <v>144</v>
      </c>
    </row>
    <row r="1057" spans="1:65" s="2" customFormat="1" ht="16.5" customHeight="1">
      <c r="A1057" s="36"/>
      <c r="B1057" s="37"/>
      <c r="C1057" s="189" t="s">
        <v>1264</v>
      </c>
      <c r="D1057" s="189" t="s">
        <v>146</v>
      </c>
      <c r="E1057" s="190" t="s">
        <v>1265</v>
      </c>
      <c r="F1057" s="191" t="s">
        <v>1266</v>
      </c>
      <c r="G1057" s="192" t="s">
        <v>149</v>
      </c>
      <c r="H1057" s="193">
        <v>106.19</v>
      </c>
      <c r="I1057" s="194"/>
      <c r="J1057" s="193">
        <f>ROUND(I1057*H1057,2)</f>
        <v>0</v>
      </c>
      <c r="K1057" s="191" t="s">
        <v>160</v>
      </c>
      <c r="L1057" s="41"/>
      <c r="M1057" s="195" t="s">
        <v>19</v>
      </c>
      <c r="N1057" s="196" t="s">
        <v>42</v>
      </c>
      <c r="O1057" s="66"/>
      <c r="P1057" s="197">
        <f>O1057*H1057</f>
        <v>0</v>
      </c>
      <c r="Q1057" s="197">
        <v>0</v>
      </c>
      <c r="R1057" s="197">
        <f>Q1057*H1057</f>
        <v>0</v>
      </c>
      <c r="S1057" s="197">
        <v>4.0000000000000001E-3</v>
      </c>
      <c r="T1057" s="198">
        <f>S1057*H1057</f>
        <v>0.42476000000000003</v>
      </c>
      <c r="U1057" s="36"/>
      <c r="V1057" s="36"/>
      <c r="W1057" s="36"/>
      <c r="X1057" s="36"/>
      <c r="Y1057" s="36"/>
      <c r="Z1057" s="36"/>
      <c r="AA1057" s="36"/>
      <c r="AB1057" s="36"/>
      <c r="AC1057" s="36"/>
      <c r="AD1057" s="36"/>
      <c r="AE1057" s="36"/>
      <c r="AR1057" s="199" t="s">
        <v>150</v>
      </c>
      <c r="AT1057" s="199" t="s">
        <v>146</v>
      </c>
      <c r="AU1057" s="199" t="s">
        <v>80</v>
      </c>
      <c r="AY1057" s="19" t="s">
        <v>144</v>
      </c>
      <c r="BE1057" s="200">
        <f>IF(N1057="základní",J1057,0)</f>
        <v>0</v>
      </c>
      <c r="BF1057" s="200">
        <f>IF(N1057="snížená",J1057,0)</f>
        <v>0</v>
      </c>
      <c r="BG1057" s="200">
        <f>IF(N1057="zákl. přenesená",J1057,0)</f>
        <v>0</v>
      </c>
      <c r="BH1057" s="200">
        <f>IF(N1057="sníž. přenesená",J1057,0)</f>
        <v>0</v>
      </c>
      <c r="BI1057" s="200">
        <f>IF(N1057="nulová",J1057,0)</f>
        <v>0</v>
      </c>
      <c r="BJ1057" s="19" t="s">
        <v>26</v>
      </c>
      <c r="BK1057" s="200">
        <f>ROUND(I1057*H1057,2)</f>
        <v>0</v>
      </c>
      <c r="BL1057" s="19" t="s">
        <v>150</v>
      </c>
      <c r="BM1057" s="199" t="s">
        <v>1267</v>
      </c>
    </row>
    <row r="1058" spans="1:65" s="2" customFormat="1" ht="10.199999999999999">
      <c r="A1058" s="36"/>
      <c r="B1058" s="37"/>
      <c r="C1058" s="38"/>
      <c r="D1058" s="201" t="s">
        <v>152</v>
      </c>
      <c r="E1058" s="38"/>
      <c r="F1058" s="202" t="s">
        <v>1268</v>
      </c>
      <c r="G1058" s="38"/>
      <c r="H1058" s="38"/>
      <c r="I1058" s="110"/>
      <c r="J1058" s="38"/>
      <c r="K1058" s="38"/>
      <c r="L1058" s="41"/>
      <c r="M1058" s="203"/>
      <c r="N1058" s="204"/>
      <c r="O1058" s="66"/>
      <c r="P1058" s="66"/>
      <c r="Q1058" s="66"/>
      <c r="R1058" s="66"/>
      <c r="S1058" s="66"/>
      <c r="T1058" s="67"/>
      <c r="U1058" s="36"/>
      <c r="V1058" s="36"/>
      <c r="W1058" s="36"/>
      <c r="X1058" s="36"/>
      <c r="Y1058" s="36"/>
      <c r="Z1058" s="36"/>
      <c r="AA1058" s="36"/>
      <c r="AB1058" s="36"/>
      <c r="AC1058" s="36"/>
      <c r="AD1058" s="36"/>
      <c r="AE1058" s="36"/>
      <c r="AT1058" s="19" t="s">
        <v>152</v>
      </c>
      <c r="AU1058" s="19" t="s">
        <v>80</v>
      </c>
    </row>
    <row r="1059" spans="1:65" s="2" customFormat="1" ht="28.8">
      <c r="A1059" s="36"/>
      <c r="B1059" s="37"/>
      <c r="C1059" s="38"/>
      <c r="D1059" s="201" t="s">
        <v>154</v>
      </c>
      <c r="E1059" s="38"/>
      <c r="F1059" s="205" t="s">
        <v>1269</v>
      </c>
      <c r="G1059" s="38"/>
      <c r="H1059" s="38"/>
      <c r="I1059" s="110"/>
      <c r="J1059" s="38"/>
      <c r="K1059" s="38"/>
      <c r="L1059" s="41"/>
      <c r="M1059" s="203"/>
      <c r="N1059" s="204"/>
      <c r="O1059" s="66"/>
      <c r="P1059" s="66"/>
      <c r="Q1059" s="66"/>
      <c r="R1059" s="66"/>
      <c r="S1059" s="66"/>
      <c r="T1059" s="67"/>
      <c r="U1059" s="36"/>
      <c r="V1059" s="36"/>
      <c r="W1059" s="36"/>
      <c r="X1059" s="36"/>
      <c r="Y1059" s="36"/>
      <c r="Z1059" s="36"/>
      <c r="AA1059" s="36"/>
      <c r="AB1059" s="36"/>
      <c r="AC1059" s="36"/>
      <c r="AD1059" s="36"/>
      <c r="AE1059" s="36"/>
      <c r="AT1059" s="19" t="s">
        <v>154</v>
      </c>
      <c r="AU1059" s="19" t="s">
        <v>80</v>
      </c>
    </row>
    <row r="1060" spans="1:65" s="14" customFormat="1" ht="10.199999999999999">
      <c r="B1060" s="217"/>
      <c r="C1060" s="218"/>
      <c r="D1060" s="201" t="s">
        <v>156</v>
      </c>
      <c r="E1060" s="219" t="s">
        <v>19</v>
      </c>
      <c r="F1060" s="220" t="s">
        <v>358</v>
      </c>
      <c r="G1060" s="218"/>
      <c r="H1060" s="219" t="s">
        <v>19</v>
      </c>
      <c r="I1060" s="221"/>
      <c r="J1060" s="218"/>
      <c r="K1060" s="218"/>
      <c r="L1060" s="222"/>
      <c r="M1060" s="223"/>
      <c r="N1060" s="224"/>
      <c r="O1060" s="224"/>
      <c r="P1060" s="224"/>
      <c r="Q1060" s="224"/>
      <c r="R1060" s="224"/>
      <c r="S1060" s="224"/>
      <c r="T1060" s="225"/>
      <c r="AT1060" s="226" t="s">
        <v>156</v>
      </c>
      <c r="AU1060" s="226" t="s">
        <v>80</v>
      </c>
      <c r="AV1060" s="14" t="s">
        <v>26</v>
      </c>
      <c r="AW1060" s="14" t="s">
        <v>32</v>
      </c>
      <c r="AX1060" s="14" t="s">
        <v>71</v>
      </c>
      <c r="AY1060" s="226" t="s">
        <v>144</v>
      </c>
    </row>
    <row r="1061" spans="1:65" s="13" customFormat="1" ht="10.199999999999999">
      <c r="B1061" s="206"/>
      <c r="C1061" s="207"/>
      <c r="D1061" s="201" t="s">
        <v>156</v>
      </c>
      <c r="E1061" s="208" t="s">
        <v>19</v>
      </c>
      <c r="F1061" s="209" t="s">
        <v>821</v>
      </c>
      <c r="G1061" s="207"/>
      <c r="H1061" s="210">
        <v>39.69</v>
      </c>
      <c r="I1061" s="211"/>
      <c r="J1061" s="207"/>
      <c r="K1061" s="207"/>
      <c r="L1061" s="212"/>
      <c r="M1061" s="213"/>
      <c r="N1061" s="214"/>
      <c r="O1061" s="214"/>
      <c r="P1061" s="214"/>
      <c r="Q1061" s="214"/>
      <c r="R1061" s="214"/>
      <c r="S1061" s="214"/>
      <c r="T1061" s="215"/>
      <c r="AT1061" s="216" t="s">
        <v>156</v>
      </c>
      <c r="AU1061" s="216" t="s">
        <v>80</v>
      </c>
      <c r="AV1061" s="13" t="s">
        <v>80</v>
      </c>
      <c r="AW1061" s="13" t="s">
        <v>32</v>
      </c>
      <c r="AX1061" s="13" t="s">
        <v>71</v>
      </c>
      <c r="AY1061" s="216" t="s">
        <v>144</v>
      </c>
    </row>
    <row r="1062" spans="1:65" s="13" customFormat="1" ht="10.199999999999999">
      <c r="B1062" s="206"/>
      <c r="C1062" s="207"/>
      <c r="D1062" s="201" t="s">
        <v>156</v>
      </c>
      <c r="E1062" s="208" t="s">
        <v>19</v>
      </c>
      <c r="F1062" s="209" t="s">
        <v>822</v>
      </c>
      <c r="G1062" s="207"/>
      <c r="H1062" s="210">
        <v>25</v>
      </c>
      <c r="I1062" s="211"/>
      <c r="J1062" s="207"/>
      <c r="K1062" s="207"/>
      <c r="L1062" s="212"/>
      <c r="M1062" s="213"/>
      <c r="N1062" s="214"/>
      <c r="O1062" s="214"/>
      <c r="P1062" s="214"/>
      <c r="Q1062" s="214"/>
      <c r="R1062" s="214"/>
      <c r="S1062" s="214"/>
      <c r="T1062" s="215"/>
      <c r="AT1062" s="216" t="s">
        <v>156</v>
      </c>
      <c r="AU1062" s="216" t="s">
        <v>80</v>
      </c>
      <c r="AV1062" s="13" t="s">
        <v>80</v>
      </c>
      <c r="AW1062" s="13" t="s">
        <v>32</v>
      </c>
      <c r="AX1062" s="13" t="s">
        <v>71</v>
      </c>
      <c r="AY1062" s="216" t="s">
        <v>144</v>
      </c>
    </row>
    <row r="1063" spans="1:65" s="13" customFormat="1" ht="10.199999999999999">
      <c r="B1063" s="206"/>
      <c r="C1063" s="207"/>
      <c r="D1063" s="201" t="s">
        <v>156</v>
      </c>
      <c r="E1063" s="208" t="s">
        <v>19</v>
      </c>
      <c r="F1063" s="209" t="s">
        <v>823</v>
      </c>
      <c r="G1063" s="207"/>
      <c r="H1063" s="210">
        <v>12</v>
      </c>
      <c r="I1063" s="211"/>
      <c r="J1063" s="207"/>
      <c r="K1063" s="207"/>
      <c r="L1063" s="212"/>
      <c r="M1063" s="213"/>
      <c r="N1063" s="214"/>
      <c r="O1063" s="214"/>
      <c r="P1063" s="214"/>
      <c r="Q1063" s="214"/>
      <c r="R1063" s="214"/>
      <c r="S1063" s="214"/>
      <c r="T1063" s="215"/>
      <c r="AT1063" s="216" t="s">
        <v>156</v>
      </c>
      <c r="AU1063" s="216" t="s">
        <v>80</v>
      </c>
      <c r="AV1063" s="13" t="s">
        <v>80</v>
      </c>
      <c r="AW1063" s="13" t="s">
        <v>32</v>
      </c>
      <c r="AX1063" s="13" t="s">
        <v>71</v>
      </c>
      <c r="AY1063" s="216" t="s">
        <v>144</v>
      </c>
    </row>
    <row r="1064" spans="1:65" s="13" customFormat="1" ht="10.199999999999999">
      <c r="B1064" s="206"/>
      <c r="C1064" s="207"/>
      <c r="D1064" s="201" t="s">
        <v>156</v>
      </c>
      <c r="E1064" s="208" t="s">
        <v>19</v>
      </c>
      <c r="F1064" s="209" t="s">
        <v>824</v>
      </c>
      <c r="G1064" s="207"/>
      <c r="H1064" s="210">
        <v>9</v>
      </c>
      <c r="I1064" s="211"/>
      <c r="J1064" s="207"/>
      <c r="K1064" s="207"/>
      <c r="L1064" s="212"/>
      <c r="M1064" s="213"/>
      <c r="N1064" s="214"/>
      <c r="O1064" s="214"/>
      <c r="P1064" s="214"/>
      <c r="Q1064" s="214"/>
      <c r="R1064" s="214"/>
      <c r="S1064" s="214"/>
      <c r="T1064" s="215"/>
      <c r="AT1064" s="216" t="s">
        <v>156</v>
      </c>
      <c r="AU1064" s="216" t="s">
        <v>80</v>
      </c>
      <c r="AV1064" s="13" t="s">
        <v>80</v>
      </c>
      <c r="AW1064" s="13" t="s">
        <v>32</v>
      </c>
      <c r="AX1064" s="13" t="s">
        <v>71</v>
      </c>
      <c r="AY1064" s="216" t="s">
        <v>144</v>
      </c>
    </row>
    <row r="1065" spans="1:65" s="13" customFormat="1" ht="10.199999999999999">
      <c r="B1065" s="206"/>
      <c r="C1065" s="207"/>
      <c r="D1065" s="201" t="s">
        <v>156</v>
      </c>
      <c r="E1065" s="208" t="s">
        <v>19</v>
      </c>
      <c r="F1065" s="209" t="s">
        <v>825</v>
      </c>
      <c r="G1065" s="207"/>
      <c r="H1065" s="210">
        <v>11.9</v>
      </c>
      <c r="I1065" s="211"/>
      <c r="J1065" s="207"/>
      <c r="K1065" s="207"/>
      <c r="L1065" s="212"/>
      <c r="M1065" s="213"/>
      <c r="N1065" s="214"/>
      <c r="O1065" s="214"/>
      <c r="P1065" s="214"/>
      <c r="Q1065" s="214"/>
      <c r="R1065" s="214"/>
      <c r="S1065" s="214"/>
      <c r="T1065" s="215"/>
      <c r="AT1065" s="216" t="s">
        <v>156</v>
      </c>
      <c r="AU1065" s="216" t="s">
        <v>80</v>
      </c>
      <c r="AV1065" s="13" t="s">
        <v>80</v>
      </c>
      <c r="AW1065" s="13" t="s">
        <v>32</v>
      </c>
      <c r="AX1065" s="13" t="s">
        <v>71</v>
      </c>
      <c r="AY1065" s="216" t="s">
        <v>144</v>
      </c>
    </row>
    <row r="1066" spans="1:65" s="16" customFormat="1" ht="10.199999999999999">
      <c r="B1066" s="247"/>
      <c r="C1066" s="248"/>
      <c r="D1066" s="201" t="s">
        <v>156</v>
      </c>
      <c r="E1066" s="249" t="s">
        <v>19</v>
      </c>
      <c r="F1066" s="250" t="s">
        <v>495</v>
      </c>
      <c r="G1066" s="248"/>
      <c r="H1066" s="251">
        <v>97.59</v>
      </c>
      <c r="I1066" s="252"/>
      <c r="J1066" s="248"/>
      <c r="K1066" s="248"/>
      <c r="L1066" s="253"/>
      <c r="M1066" s="254"/>
      <c r="N1066" s="255"/>
      <c r="O1066" s="255"/>
      <c r="P1066" s="255"/>
      <c r="Q1066" s="255"/>
      <c r="R1066" s="255"/>
      <c r="S1066" s="255"/>
      <c r="T1066" s="256"/>
      <c r="AT1066" s="257" t="s">
        <v>156</v>
      </c>
      <c r="AU1066" s="257" t="s">
        <v>80</v>
      </c>
      <c r="AV1066" s="16" t="s">
        <v>165</v>
      </c>
      <c r="AW1066" s="16" t="s">
        <v>32</v>
      </c>
      <c r="AX1066" s="16" t="s">
        <v>71</v>
      </c>
      <c r="AY1066" s="257" t="s">
        <v>144</v>
      </c>
    </row>
    <row r="1067" spans="1:65" s="14" customFormat="1" ht="10.199999999999999">
      <c r="B1067" s="217"/>
      <c r="C1067" s="218"/>
      <c r="D1067" s="201" t="s">
        <v>156</v>
      </c>
      <c r="E1067" s="219" t="s">
        <v>19</v>
      </c>
      <c r="F1067" s="220" t="s">
        <v>391</v>
      </c>
      <c r="G1067" s="218"/>
      <c r="H1067" s="219" t="s">
        <v>19</v>
      </c>
      <c r="I1067" s="221"/>
      <c r="J1067" s="218"/>
      <c r="K1067" s="218"/>
      <c r="L1067" s="222"/>
      <c r="M1067" s="223"/>
      <c r="N1067" s="224"/>
      <c r="O1067" s="224"/>
      <c r="P1067" s="224"/>
      <c r="Q1067" s="224"/>
      <c r="R1067" s="224"/>
      <c r="S1067" s="224"/>
      <c r="T1067" s="225"/>
      <c r="AT1067" s="226" t="s">
        <v>156</v>
      </c>
      <c r="AU1067" s="226" t="s">
        <v>80</v>
      </c>
      <c r="AV1067" s="14" t="s">
        <v>26</v>
      </c>
      <c r="AW1067" s="14" t="s">
        <v>32</v>
      </c>
      <c r="AX1067" s="14" t="s">
        <v>71</v>
      </c>
      <c r="AY1067" s="226" t="s">
        <v>144</v>
      </c>
    </row>
    <row r="1068" spans="1:65" s="13" customFormat="1" ht="10.199999999999999">
      <c r="B1068" s="206"/>
      <c r="C1068" s="207"/>
      <c r="D1068" s="201" t="s">
        <v>156</v>
      </c>
      <c r="E1068" s="208" t="s">
        <v>19</v>
      </c>
      <c r="F1068" s="209" t="s">
        <v>826</v>
      </c>
      <c r="G1068" s="207"/>
      <c r="H1068" s="210">
        <v>2.6</v>
      </c>
      <c r="I1068" s="211"/>
      <c r="J1068" s="207"/>
      <c r="K1068" s="207"/>
      <c r="L1068" s="212"/>
      <c r="M1068" s="213"/>
      <c r="N1068" s="214"/>
      <c r="O1068" s="214"/>
      <c r="P1068" s="214"/>
      <c r="Q1068" s="214"/>
      <c r="R1068" s="214"/>
      <c r="S1068" s="214"/>
      <c r="T1068" s="215"/>
      <c r="AT1068" s="216" t="s">
        <v>156</v>
      </c>
      <c r="AU1068" s="216" t="s">
        <v>80</v>
      </c>
      <c r="AV1068" s="13" t="s">
        <v>80</v>
      </c>
      <c r="AW1068" s="13" t="s">
        <v>32</v>
      </c>
      <c r="AX1068" s="13" t="s">
        <v>71</v>
      </c>
      <c r="AY1068" s="216" t="s">
        <v>144</v>
      </c>
    </row>
    <row r="1069" spans="1:65" s="13" customFormat="1" ht="10.199999999999999">
      <c r="B1069" s="206"/>
      <c r="C1069" s="207"/>
      <c r="D1069" s="201" t="s">
        <v>156</v>
      </c>
      <c r="E1069" s="208" t="s">
        <v>19</v>
      </c>
      <c r="F1069" s="209" t="s">
        <v>827</v>
      </c>
      <c r="G1069" s="207"/>
      <c r="H1069" s="210">
        <v>2.7</v>
      </c>
      <c r="I1069" s="211"/>
      <c r="J1069" s="207"/>
      <c r="K1069" s="207"/>
      <c r="L1069" s="212"/>
      <c r="M1069" s="213"/>
      <c r="N1069" s="214"/>
      <c r="O1069" s="214"/>
      <c r="P1069" s="214"/>
      <c r="Q1069" s="214"/>
      <c r="R1069" s="214"/>
      <c r="S1069" s="214"/>
      <c r="T1069" s="215"/>
      <c r="AT1069" s="216" t="s">
        <v>156</v>
      </c>
      <c r="AU1069" s="216" t="s">
        <v>80</v>
      </c>
      <c r="AV1069" s="13" t="s">
        <v>80</v>
      </c>
      <c r="AW1069" s="13" t="s">
        <v>32</v>
      </c>
      <c r="AX1069" s="13" t="s">
        <v>71</v>
      </c>
      <c r="AY1069" s="216" t="s">
        <v>144</v>
      </c>
    </row>
    <row r="1070" spans="1:65" s="13" customFormat="1" ht="10.199999999999999">
      <c r="B1070" s="206"/>
      <c r="C1070" s="207"/>
      <c r="D1070" s="201" t="s">
        <v>156</v>
      </c>
      <c r="E1070" s="208" t="s">
        <v>19</v>
      </c>
      <c r="F1070" s="209" t="s">
        <v>828</v>
      </c>
      <c r="G1070" s="207"/>
      <c r="H1070" s="210">
        <v>3.3</v>
      </c>
      <c r="I1070" s="211"/>
      <c r="J1070" s="207"/>
      <c r="K1070" s="207"/>
      <c r="L1070" s="212"/>
      <c r="M1070" s="213"/>
      <c r="N1070" s="214"/>
      <c r="O1070" s="214"/>
      <c r="P1070" s="214"/>
      <c r="Q1070" s="214"/>
      <c r="R1070" s="214"/>
      <c r="S1070" s="214"/>
      <c r="T1070" s="215"/>
      <c r="AT1070" s="216" t="s">
        <v>156</v>
      </c>
      <c r="AU1070" s="216" t="s">
        <v>80</v>
      </c>
      <c r="AV1070" s="13" t="s">
        <v>80</v>
      </c>
      <c r="AW1070" s="13" t="s">
        <v>32</v>
      </c>
      <c r="AX1070" s="13" t="s">
        <v>71</v>
      </c>
      <c r="AY1070" s="216" t="s">
        <v>144</v>
      </c>
    </row>
    <row r="1071" spans="1:65" s="16" customFormat="1" ht="10.199999999999999">
      <c r="B1071" s="247"/>
      <c r="C1071" s="248"/>
      <c r="D1071" s="201" t="s">
        <v>156</v>
      </c>
      <c r="E1071" s="249" t="s">
        <v>19</v>
      </c>
      <c r="F1071" s="250" t="s">
        <v>495</v>
      </c>
      <c r="G1071" s="248"/>
      <c r="H1071" s="251">
        <v>8.6</v>
      </c>
      <c r="I1071" s="252"/>
      <c r="J1071" s="248"/>
      <c r="K1071" s="248"/>
      <c r="L1071" s="253"/>
      <c r="M1071" s="254"/>
      <c r="N1071" s="255"/>
      <c r="O1071" s="255"/>
      <c r="P1071" s="255"/>
      <c r="Q1071" s="255"/>
      <c r="R1071" s="255"/>
      <c r="S1071" s="255"/>
      <c r="T1071" s="256"/>
      <c r="AT1071" s="257" t="s">
        <v>156</v>
      </c>
      <c r="AU1071" s="257" t="s">
        <v>80</v>
      </c>
      <c r="AV1071" s="16" t="s">
        <v>165</v>
      </c>
      <c r="AW1071" s="16" t="s">
        <v>32</v>
      </c>
      <c r="AX1071" s="16" t="s">
        <v>71</v>
      </c>
      <c r="AY1071" s="257" t="s">
        <v>144</v>
      </c>
    </row>
    <row r="1072" spans="1:65" s="15" customFormat="1" ht="10.199999999999999">
      <c r="B1072" s="227"/>
      <c r="C1072" s="228"/>
      <c r="D1072" s="201" t="s">
        <v>156</v>
      </c>
      <c r="E1072" s="229" t="s">
        <v>19</v>
      </c>
      <c r="F1072" s="230" t="s">
        <v>191</v>
      </c>
      <c r="G1072" s="228"/>
      <c r="H1072" s="231">
        <v>106.19</v>
      </c>
      <c r="I1072" s="232"/>
      <c r="J1072" s="228"/>
      <c r="K1072" s="228"/>
      <c r="L1072" s="233"/>
      <c r="M1072" s="234"/>
      <c r="N1072" s="235"/>
      <c r="O1072" s="235"/>
      <c r="P1072" s="235"/>
      <c r="Q1072" s="235"/>
      <c r="R1072" s="235"/>
      <c r="S1072" s="235"/>
      <c r="T1072" s="236"/>
      <c r="AT1072" s="237" t="s">
        <v>156</v>
      </c>
      <c r="AU1072" s="237" t="s">
        <v>80</v>
      </c>
      <c r="AV1072" s="15" t="s">
        <v>150</v>
      </c>
      <c r="AW1072" s="15" t="s">
        <v>32</v>
      </c>
      <c r="AX1072" s="15" t="s">
        <v>26</v>
      </c>
      <c r="AY1072" s="237" t="s">
        <v>144</v>
      </c>
    </row>
    <row r="1073" spans="1:65" s="2" customFormat="1" ht="16.5" customHeight="1">
      <c r="A1073" s="36"/>
      <c r="B1073" s="37"/>
      <c r="C1073" s="189" t="s">
        <v>1270</v>
      </c>
      <c r="D1073" s="189" t="s">
        <v>146</v>
      </c>
      <c r="E1073" s="190" t="s">
        <v>1271</v>
      </c>
      <c r="F1073" s="191" t="s">
        <v>1272</v>
      </c>
      <c r="G1073" s="192" t="s">
        <v>149</v>
      </c>
      <c r="H1073" s="193">
        <v>474.26</v>
      </c>
      <c r="I1073" s="194"/>
      <c r="J1073" s="193">
        <f>ROUND(I1073*H1073,2)</f>
        <v>0</v>
      </c>
      <c r="K1073" s="191" t="s">
        <v>160</v>
      </c>
      <c r="L1073" s="41"/>
      <c r="M1073" s="195" t="s">
        <v>19</v>
      </c>
      <c r="N1073" s="196" t="s">
        <v>42</v>
      </c>
      <c r="O1073" s="66"/>
      <c r="P1073" s="197">
        <f>O1073*H1073</f>
        <v>0</v>
      </c>
      <c r="Q1073" s="197">
        <v>0</v>
      </c>
      <c r="R1073" s="197">
        <f>Q1073*H1073</f>
        <v>0</v>
      </c>
      <c r="S1073" s="197">
        <v>0.01</v>
      </c>
      <c r="T1073" s="198">
        <f>S1073*H1073</f>
        <v>4.7426000000000004</v>
      </c>
      <c r="U1073" s="36"/>
      <c r="V1073" s="36"/>
      <c r="W1073" s="36"/>
      <c r="X1073" s="36"/>
      <c r="Y1073" s="36"/>
      <c r="Z1073" s="36"/>
      <c r="AA1073" s="36"/>
      <c r="AB1073" s="36"/>
      <c r="AC1073" s="36"/>
      <c r="AD1073" s="36"/>
      <c r="AE1073" s="36"/>
      <c r="AR1073" s="199" t="s">
        <v>150</v>
      </c>
      <c r="AT1073" s="199" t="s">
        <v>146</v>
      </c>
      <c r="AU1073" s="199" t="s">
        <v>80</v>
      </c>
      <c r="AY1073" s="19" t="s">
        <v>144</v>
      </c>
      <c r="BE1073" s="200">
        <f>IF(N1073="základní",J1073,0)</f>
        <v>0</v>
      </c>
      <c r="BF1073" s="200">
        <f>IF(N1073="snížená",J1073,0)</f>
        <v>0</v>
      </c>
      <c r="BG1073" s="200">
        <f>IF(N1073="zákl. přenesená",J1073,0)</f>
        <v>0</v>
      </c>
      <c r="BH1073" s="200">
        <f>IF(N1073="sníž. přenesená",J1073,0)</f>
        <v>0</v>
      </c>
      <c r="BI1073" s="200">
        <f>IF(N1073="nulová",J1073,0)</f>
        <v>0</v>
      </c>
      <c r="BJ1073" s="19" t="s">
        <v>26</v>
      </c>
      <c r="BK1073" s="200">
        <f>ROUND(I1073*H1073,2)</f>
        <v>0</v>
      </c>
      <c r="BL1073" s="19" t="s">
        <v>150</v>
      </c>
      <c r="BM1073" s="199" t="s">
        <v>1273</v>
      </c>
    </row>
    <row r="1074" spans="1:65" s="2" customFormat="1" ht="19.2">
      <c r="A1074" s="36"/>
      <c r="B1074" s="37"/>
      <c r="C1074" s="38"/>
      <c r="D1074" s="201" t="s">
        <v>152</v>
      </c>
      <c r="E1074" s="38"/>
      <c r="F1074" s="202" t="s">
        <v>1274</v>
      </c>
      <c r="G1074" s="38"/>
      <c r="H1074" s="38"/>
      <c r="I1074" s="110"/>
      <c r="J1074" s="38"/>
      <c r="K1074" s="38"/>
      <c r="L1074" s="41"/>
      <c r="M1074" s="203"/>
      <c r="N1074" s="204"/>
      <c r="O1074" s="66"/>
      <c r="P1074" s="66"/>
      <c r="Q1074" s="66"/>
      <c r="R1074" s="66"/>
      <c r="S1074" s="66"/>
      <c r="T1074" s="67"/>
      <c r="U1074" s="36"/>
      <c r="V1074" s="36"/>
      <c r="W1074" s="36"/>
      <c r="X1074" s="36"/>
      <c r="Y1074" s="36"/>
      <c r="Z1074" s="36"/>
      <c r="AA1074" s="36"/>
      <c r="AB1074" s="36"/>
      <c r="AC1074" s="36"/>
      <c r="AD1074" s="36"/>
      <c r="AE1074" s="36"/>
      <c r="AT1074" s="19" t="s">
        <v>152</v>
      </c>
      <c r="AU1074" s="19" t="s">
        <v>80</v>
      </c>
    </row>
    <row r="1075" spans="1:65" s="2" customFormat="1" ht="28.8">
      <c r="A1075" s="36"/>
      <c r="B1075" s="37"/>
      <c r="C1075" s="38"/>
      <c r="D1075" s="201" t="s">
        <v>154</v>
      </c>
      <c r="E1075" s="38"/>
      <c r="F1075" s="205" t="s">
        <v>1269</v>
      </c>
      <c r="G1075" s="38"/>
      <c r="H1075" s="38"/>
      <c r="I1075" s="110"/>
      <c r="J1075" s="38"/>
      <c r="K1075" s="38"/>
      <c r="L1075" s="41"/>
      <c r="M1075" s="203"/>
      <c r="N1075" s="204"/>
      <c r="O1075" s="66"/>
      <c r="P1075" s="66"/>
      <c r="Q1075" s="66"/>
      <c r="R1075" s="66"/>
      <c r="S1075" s="66"/>
      <c r="T1075" s="67"/>
      <c r="U1075" s="36"/>
      <c r="V1075" s="36"/>
      <c r="W1075" s="36"/>
      <c r="X1075" s="36"/>
      <c r="Y1075" s="36"/>
      <c r="Z1075" s="36"/>
      <c r="AA1075" s="36"/>
      <c r="AB1075" s="36"/>
      <c r="AC1075" s="36"/>
      <c r="AD1075" s="36"/>
      <c r="AE1075" s="36"/>
      <c r="AT1075" s="19" t="s">
        <v>154</v>
      </c>
      <c r="AU1075" s="19" t="s">
        <v>80</v>
      </c>
    </row>
    <row r="1076" spans="1:65" s="14" customFormat="1" ht="10.199999999999999">
      <c r="B1076" s="217"/>
      <c r="C1076" s="218"/>
      <c r="D1076" s="201" t="s">
        <v>156</v>
      </c>
      <c r="E1076" s="219" t="s">
        <v>19</v>
      </c>
      <c r="F1076" s="220" t="s">
        <v>358</v>
      </c>
      <c r="G1076" s="218"/>
      <c r="H1076" s="219" t="s">
        <v>19</v>
      </c>
      <c r="I1076" s="221"/>
      <c r="J1076" s="218"/>
      <c r="K1076" s="218"/>
      <c r="L1076" s="222"/>
      <c r="M1076" s="223"/>
      <c r="N1076" s="224"/>
      <c r="O1076" s="224"/>
      <c r="P1076" s="224"/>
      <c r="Q1076" s="224"/>
      <c r="R1076" s="224"/>
      <c r="S1076" s="224"/>
      <c r="T1076" s="225"/>
      <c r="AT1076" s="226" t="s">
        <v>156</v>
      </c>
      <c r="AU1076" s="226" t="s">
        <v>80</v>
      </c>
      <c r="AV1076" s="14" t="s">
        <v>26</v>
      </c>
      <c r="AW1076" s="14" t="s">
        <v>32</v>
      </c>
      <c r="AX1076" s="14" t="s">
        <v>71</v>
      </c>
      <c r="AY1076" s="226" t="s">
        <v>144</v>
      </c>
    </row>
    <row r="1077" spans="1:65" s="13" customFormat="1" ht="10.199999999999999">
      <c r="B1077" s="206"/>
      <c r="C1077" s="207"/>
      <c r="D1077" s="201" t="s">
        <v>156</v>
      </c>
      <c r="E1077" s="208" t="s">
        <v>19</v>
      </c>
      <c r="F1077" s="209" t="s">
        <v>842</v>
      </c>
      <c r="G1077" s="207"/>
      <c r="H1077" s="210">
        <v>117.6</v>
      </c>
      <c r="I1077" s="211"/>
      <c r="J1077" s="207"/>
      <c r="K1077" s="207"/>
      <c r="L1077" s="212"/>
      <c r="M1077" s="213"/>
      <c r="N1077" s="214"/>
      <c r="O1077" s="214"/>
      <c r="P1077" s="214"/>
      <c r="Q1077" s="214"/>
      <c r="R1077" s="214"/>
      <c r="S1077" s="214"/>
      <c r="T1077" s="215"/>
      <c r="AT1077" s="216" t="s">
        <v>156</v>
      </c>
      <c r="AU1077" s="216" t="s">
        <v>80</v>
      </c>
      <c r="AV1077" s="13" t="s">
        <v>80</v>
      </c>
      <c r="AW1077" s="13" t="s">
        <v>32</v>
      </c>
      <c r="AX1077" s="13" t="s">
        <v>71</v>
      </c>
      <c r="AY1077" s="216" t="s">
        <v>144</v>
      </c>
    </row>
    <row r="1078" spans="1:65" s="13" customFormat="1" ht="10.199999999999999">
      <c r="B1078" s="206"/>
      <c r="C1078" s="207"/>
      <c r="D1078" s="201" t="s">
        <v>156</v>
      </c>
      <c r="E1078" s="208" t="s">
        <v>19</v>
      </c>
      <c r="F1078" s="209" t="s">
        <v>843</v>
      </c>
      <c r="G1078" s="207"/>
      <c r="H1078" s="210">
        <v>86.96</v>
      </c>
      <c r="I1078" s="211"/>
      <c r="J1078" s="207"/>
      <c r="K1078" s="207"/>
      <c r="L1078" s="212"/>
      <c r="M1078" s="213"/>
      <c r="N1078" s="214"/>
      <c r="O1078" s="214"/>
      <c r="P1078" s="214"/>
      <c r="Q1078" s="214"/>
      <c r="R1078" s="214"/>
      <c r="S1078" s="214"/>
      <c r="T1078" s="215"/>
      <c r="AT1078" s="216" t="s">
        <v>156</v>
      </c>
      <c r="AU1078" s="216" t="s">
        <v>80</v>
      </c>
      <c r="AV1078" s="13" t="s">
        <v>80</v>
      </c>
      <c r="AW1078" s="13" t="s">
        <v>32</v>
      </c>
      <c r="AX1078" s="13" t="s">
        <v>71</v>
      </c>
      <c r="AY1078" s="216" t="s">
        <v>144</v>
      </c>
    </row>
    <row r="1079" spans="1:65" s="13" customFormat="1" ht="10.199999999999999">
      <c r="B1079" s="206"/>
      <c r="C1079" s="207"/>
      <c r="D1079" s="201" t="s">
        <v>156</v>
      </c>
      <c r="E1079" s="208" t="s">
        <v>19</v>
      </c>
      <c r="F1079" s="209" t="s">
        <v>844</v>
      </c>
      <c r="G1079" s="207"/>
      <c r="H1079" s="210">
        <v>58.08</v>
      </c>
      <c r="I1079" s="211"/>
      <c r="J1079" s="207"/>
      <c r="K1079" s="207"/>
      <c r="L1079" s="212"/>
      <c r="M1079" s="213"/>
      <c r="N1079" s="214"/>
      <c r="O1079" s="214"/>
      <c r="P1079" s="214"/>
      <c r="Q1079" s="214"/>
      <c r="R1079" s="214"/>
      <c r="S1079" s="214"/>
      <c r="T1079" s="215"/>
      <c r="AT1079" s="216" t="s">
        <v>156</v>
      </c>
      <c r="AU1079" s="216" t="s">
        <v>80</v>
      </c>
      <c r="AV1079" s="13" t="s">
        <v>80</v>
      </c>
      <c r="AW1079" s="13" t="s">
        <v>32</v>
      </c>
      <c r="AX1079" s="13" t="s">
        <v>71</v>
      </c>
      <c r="AY1079" s="216" t="s">
        <v>144</v>
      </c>
    </row>
    <row r="1080" spans="1:65" s="13" customFormat="1" ht="10.199999999999999">
      <c r="B1080" s="206"/>
      <c r="C1080" s="207"/>
      <c r="D1080" s="201" t="s">
        <v>156</v>
      </c>
      <c r="E1080" s="208" t="s">
        <v>19</v>
      </c>
      <c r="F1080" s="209" t="s">
        <v>845</v>
      </c>
      <c r="G1080" s="207"/>
      <c r="H1080" s="210">
        <v>48.64</v>
      </c>
      <c r="I1080" s="211"/>
      <c r="J1080" s="207"/>
      <c r="K1080" s="207"/>
      <c r="L1080" s="212"/>
      <c r="M1080" s="213"/>
      <c r="N1080" s="214"/>
      <c r="O1080" s="214"/>
      <c r="P1080" s="214"/>
      <c r="Q1080" s="214"/>
      <c r="R1080" s="214"/>
      <c r="S1080" s="214"/>
      <c r="T1080" s="215"/>
      <c r="AT1080" s="216" t="s">
        <v>156</v>
      </c>
      <c r="AU1080" s="216" t="s">
        <v>80</v>
      </c>
      <c r="AV1080" s="13" t="s">
        <v>80</v>
      </c>
      <c r="AW1080" s="13" t="s">
        <v>32</v>
      </c>
      <c r="AX1080" s="13" t="s">
        <v>71</v>
      </c>
      <c r="AY1080" s="216" t="s">
        <v>144</v>
      </c>
    </row>
    <row r="1081" spans="1:65" s="13" customFormat="1" ht="10.199999999999999">
      <c r="B1081" s="206"/>
      <c r="C1081" s="207"/>
      <c r="D1081" s="201" t="s">
        <v>156</v>
      </c>
      <c r="E1081" s="208" t="s">
        <v>19</v>
      </c>
      <c r="F1081" s="209" t="s">
        <v>846</v>
      </c>
      <c r="G1081" s="207"/>
      <c r="H1081" s="210">
        <v>66.239999999999995</v>
      </c>
      <c r="I1081" s="211"/>
      <c r="J1081" s="207"/>
      <c r="K1081" s="207"/>
      <c r="L1081" s="212"/>
      <c r="M1081" s="213"/>
      <c r="N1081" s="214"/>
      <c r="O1081" s="214"/>
      <c r="P1081" s="214"/>
      <c r="Q1081" s="214"/>
      <c r="R1081" s="214"/>
      <c r="S1081" s="214"/>
      <c r="T1081" s="215"/>
      <c r="AT1081" s="216" t="s">
        <v>156</v>
      </c>
      <c r="AU1081" s="216" t="s">
        <v>80</v>
      </c>
      <c r="AV1081" s="13" t="s">
        <v>80</v>
      </c>
      <c r="AW1081" s="13" t="s">
        <v>32</v>
      </c>
      <c r="AX1081" s="13" t="s">
        <v>71</v>
      </c>
      <c r="AY1081" s="216" t="s">
        <v>144</v>
      </c>
    </row>
    <row r="1082" spans="1:65" s="13" customFormat="1" ht="10.199999999999999">
      <c r="B1082" s="206"/>
      <c r="C1082" s="207"/>
      <c r="D1082" s="201" t="s">
        <v>156</v>
      </c>
      <c r="E1082" s="208" t="s">
        <v>19</v>
      </c>
      <c r="F1082" s="209" t="s">
        <v>847</v>
      </c>
      <c r="G1082" s="207"/>
      <c r="H1082" s="210">
        <v>20.38</v>
      </c>
      <c r="I1082" s="211"/>
      <c r="J1082" s="207"/>
      <c r="K1082" s="207"/>
      <c r="L1082" s="212"/>
      <c r="M1082" s="213"/>
      <c r="N1082" s="214"/>
      <c r="O1082" s="214"/>
      <c r="P1082" s="214"/>
      <c r="Q1082" s="214"/>
      <c r="R1082" s="214"/>
      <c r="S1082" s="214"/>
      <c r="T1082" s="215"/>
      <c r="AT1082" s="216" t="s">
        <v>156</v>
      </c>
      <c r="AU1082" s="216" t="s">
        <v>80</v>
      </c>
      <c r="AV1082" s="13" t="s">
        <v>80</v>
      </c>
      <c r="AW1082" s="13" t="s">
        <v>32</v>
      </c>
      <c r="AX1082" s="13" t="s">
        <v>71</v>
      </c>
      <c r="AY1082" s="216" t="s">
        <v>144</v>
      </c>
    </row>
    <row r="1083" spans="1:65" s="16" customFormat="1" ht="10.199999999999999">
      <c r="B1083" s="247"/>
      <c r="C1083" s="248"/>
      <c r="D1083" s="201" t="s">
        <v>156</v>
      </c>
      <c r="E1083" s="249" t="s">
        <v>19</v>
      </c>
      <c r="F1083" s="250" t="s">
        <v>495</v>
      </c>
      <c r="G1083" s="248"/>
      <c r="H1083" s="251">
        <v>397.9</v>
      </c>
      <c r="I1083" s="252"/>
      <c r="J1083" s="248"/>
      <c r="K1083" s="248"/>
      <c r="L1083" s="253"/>
      <c r="M1083" s="254"/>
      <c r="N1083" s="255"/>
      <c r="O1083" s="255"/>
      <c r="P1083" s="255"/>
      <c r="Q1083" s="255"/>
      <c r="R1083" s="255"/>
      <c r="S1083" s="255"/>
      <c r="T1083" s="256"/>
      <c r="AT1083" s="257" t="s">
        <v>156</v>
      </c>
      <c r="AU1083" s="257" t="s">
        <v>80</v>
      </c>
      <c r="AV1083" s="16" t="s">
        <v>165</v>
      </c>
      <c r="AW1083" s="16" t="s">
        <v>32</v>
      </c>
      <c r="AX1083" s="16" t="s">
        <v>71</v>
      </c>
      <c r="AY1083" s="257" t="s">
        <v>144</v>
      </c>
    </row>
    <row r="1084" spans="1:65" s="14" customFormat="1" ht="10.199999999999999">
      <c r="B1084" s="217"/>
      <c r="C1084" s="218"/>
      <c r="D1084" s="201" t="s">
        <v>156</v>
      </c>
      <c r="E1084" s="219" t="s">
        <v>19</v>
      </c>
      <c r="F1084" s="220" t="s">
        <v>391</v>
      </c>
      <c r="G1084" s="218"/>
      <c r="H1084" s="219" t="s">
        <v>19</v>
      </c>
      <c r="I1084" s="221"/>
      <c r="J1084" s="218"/>
      <c r="K1084" s="218"/>
      <c r="L1084" s="222"/>
      <c r="M1084" s="223"/>
      <c r="N1084" s="224"/>
      <c r="O1084" s="224"/>
      <c r="P1084" s="224"/>
      <c r="Q1084" s="224"/>
      <c r="R1084" s="224"/>
      <c r="S1084" s="224"/>
      <c r="T1084" s="225"/>
      <c r="AT1084" s="226" t="s">
        <v>156</v>
      </c>
      <c r="AU1084" s="226" t="s">
        <v>80</v>
      </c>
      <c r="AV1084" s="14" t="s">
        <v>26</v>
      </c>
      <c r="AW1084" s="14" t="s">
        <v>32</v>
      </c>
      <c r="AX1084" s="14" t="s">
        <v>71</v>
      </c>
      <c r="AY1084" s="226" t="s">
        <v>144</v>
      </c>
    </row>
    <row r="1085" spans="1:65" s="13" customFormat="1" ht="10.199999999999999">
      <c r="B1085" s="206"/>
      <c r="C1085" s="207"/>
      <c r="D1085" s="201" t="s">
        <v>156</v>
      </c>
      <c r="E1085" s="208" t="s">
        <v>19</v>
      </c>
      <c r="F1085" s="209" t="s">
        <v>848</v>
      </c>
      <c r="G1085" s="207"/>
      <c r="H1085" s="210">
        <v>24.57</v>
      </c>
      <c r="I1085" s="211"/>
      <c r="J1085" s="207"/>
      <c r="K1085" s="207"/>
      <c r="L1085" s="212"/>
      <c r="M1085" s="213"/>
      <c r="N1085" s="214"/>
      <c r="O1085" s="214"/>
      <c r="P1085" s="214"/>
      <c r="Q1085" s="214"/>
      <c r="R1085" s="214"/>
      <c r="S1085" s="214"/>
      <c r="T1085" s="215"/>
      <c r="AT1085" s="216" t="s">
        <v>156</v>
      </c>
      <c r="AU1085" s="216" t="s">
        <v>80</v>
      </c>
      <c r="AV1085" s="13" t="s">
        <v>80</v>
      </c>
      <c r="AW1085" s="13" t="s">
        <v>32</v>
      </c>
      <c r="AX1085" s="13" t="s">
        <v>71</v>
      </c>
      <c r="AY1085" s="216" t="s">
        <v>144</v>
      </c>
    </row>
    <row r="1086" spans="1:65" s="13" customFormat="1" ht="10.199999999999999">
      <c r="B1086" s="206"/>
      <c r="C1086" s="207"/>
      <c r="D1086" s="201" t="s">
        <v>156</v>
      </c>
      <c r="E1086" s="208" t="s">
        <v>19</v>
      </c>
      <c r="F1086" s="209" t="s">
        <v>849</v>
      </c>
      <c r="G1086" s="207"/>
      <c r="H1086" s="210">
        <v>26.56</v>
      </c>
      <c r="I1086" s="211"/>
      <c r="J1086" s="207"/>
      <c r="K1086" s="207"/>
      <c r="L1086" s="212"/>
      <c r="M1086" s="213"/>
      <c r="N1086" s="214"/>
      <c r="O1086" s="214"/>
      <c r="P1086" s="214"/>
      <c r="Q1086" s="214"/>
      <c r="R1086" s="214"/>
      <c r="S1086" s="214"/>
      <c r="T1086" s="215"/>
      <c r="AT1086" s="216" t="s">
        <v>156</v>
      </c>
      <c r="AU1086" s="216" t="s">
        <v>80</v>
      </c>
      <c r="AV1086" s="13" t="s">
        <v>80</v>
      </c>
      <c r="AW1086" s="13" t="s">
        <v>32</v>
      </c>
      <c r="AX1086" s="13" t="s">
        <v>71</v>
      </c>
      <c r="AY1086" s="216" t="s">
        <v>144</v>
      </c>
    </row>
    <row r="1087" spans="1:65" s="13" customFormat="1" ht="10.199999999999999">
      <c r="B1087" s="206"/>
      <c r="C1087" s="207"/>
      <c r="D1087" s="201" t="s">
        <v>156</v>
      </c>
      <c r="E1087" s="208" t="s">
        <v>19</v>
      </c>
      <c r="F1087" s="209" t="s">
        <v>850</v>
      </c>
      <c r="G1087" s="207"/>
      <c r="H1087" s="210">
        <v>25.23</v>
      </c>
      <c r="I1087" s="211"/>
      <c r="J1087" s="207"/>
      <c r="K1087" s="207"/>
      <c r="L1087" s="212"/>
      <c r="M1087" s="213"/>
      <c r="N1087" s="214"/>
      <c r="O1087" s="214"/>
      <c r="P1087" s="214"/>
      <c r="Q1087" s="214"/>
      <c r="R1087" s="214"/>
      <c r="S1087" s="214"/>
      <c r="T1087" s="215"/>
      <c r="AT1087" s="216" t="s">
        <v>156</v>
      </c>
      <c r="AU1087" s="216" t="s">
        <v>80</v>
      </c>
      <c r="AV1087" s="13" t="s">
        <v>80</v>
      </c>
      <c r="AW1087" s="13" t="s">
        <v>32</v>
      </c>
      <c r="AX1087" s="13" t="s">
        <v>71</v>
      </c>
      <c r="AY1087" s="216" t="s">
        <v>144</v>
      </c>
    </row>
    <row r="1088" spans="1:65" s="16" customFormat="1" ht="10.199999999999999">
      <c r="B1088" s="247"/>
      <c r="C1088" s="248"/>
      <c r="D1088" s="201" t="s">
        <v>156</v>
      </c>
      <c r="E1088" s="249" t="s">
        <v>19</v>
      </c>
      <c r="F1088" s="250" t="s">
        <v>495</v>
      </c>
      <c r="G1088" s="248"/>
      <c r="H1088" s="251">
        <v>76.36</v>
      </c>
      <c r="I1088" s="252"/>
      <c r="J1088" s="248"/>
      <c r="K1088" s="248"/>
      <c r="L1088" s="253"/>
      <c r="M1088" s="254"/>
      <c r="N1088" s="255"/>
      <c r="O1088" s="255"/>
      <c r="P1088" s="255"/>
      <c r="Q1088" s="255"/>
      <c r="R1088" s="255"/>
      <c r="S1088" s="255"/>
      <c r="T1088" s="256"/>
      <c r="AT1088" s="257" t="s">
        <v>156</v>
      </c>
      <c r="AU1088" s="257" t="s">
        <v>80</v>
      </c>
      <c r="AV1088" s="16" t="s">
        <v>165</v>
      </c>
      <c r="AW1088" s="16" t="s">
        <v>32</v>
      </c>
      <c r="AX1088" s="16" t="s">
        <v>71</v>
      </c>
      <c r="AY1088" s="257" t="s">
        <v>144</v>
      </c>
    </row>
    <row r="1089" spans="1:65" s="15" customFormat="1" ht="10.199999999999999">
      <c r="B1089" s="227"/>
      <c r="C1089" s="228"/>
      <c r="D1089" s="201" t="s">
        <v>156</v>
      </c>
      <c r="E1089" s="229" t="s">
        <v>19</v>
      </c>
      <c r="F1089" s="230" t="s">
        <v>191</v>
      </c>
      <c r="G1089" s="228"/>
      <c r="H1089" s="231">
        <v>474.26</v>
      </c>
      <c r="I1089" s="232"/>
      <c r="J1089" s="228"/>
      <c r="K1089" s="228"/>
      <c r="L1089" s="233"/>
      <c r="M1089" s="234"/>
      <c r="N1089" s="235"/>
      <c r="O1089" s="235"/>
      <c r="P1089" s="235"/>
      <c r="Q1089" s="235"/>
      <c r="R1089" s="235"/>
      <c r="S1089" s="235"/>
      <c r="T1089" s="236"/>
      <c r="AT1089" s="237" t="s">
        <v>156</v>
      </c>
      <c r="AU1089" s="237" t="s">
        <v>80</v>
      </c>
      <c r="AV1089" s="15" t="s">
        <v>150</v>
      </c>
      <c r="AW1089" s="15" t="s">
        <v>32</v>
      </c>
      <c r="AX1089" s="15" t="s">
        <v>26</v>
      </c>
      <c r="AY1089" s="237" t="s">
        <v>144</v>
      </c>
    </row>
    <row r="1090" spans="1:65" s="12" customFormat="1" ht="22.8" customHeight="1">
      <c r="B1090" s="173"/>
      <c r="C1090" s="174"/>
      <c r="D1090" s="175" t="s">
        <v>70</v>
      </c>
      <c r="E1090" s="187" t="s">
        <v>1275</v>
      </c>
      <c r="F1090" s="187" t="s">
        <v>1276</v>
      </c>
      <c r="G1090" s="174"/>
      <c r="H1090" s="174"/>
      <c r="I1090" s="177"/>
      <c r="J1090" s="188">
        <f>BK1090</f>
        <v>0</v>
      </c>
      <c r="K1090" s="174"/>
      <c r="L1090" s="179"/>
      <c r="M1090" s="180"/>
      <c r="N1090" s="181"/>
      <c r="O1090" s="181"/>
      <c r="P1090" s="182">
        <f>SUM(P1091:P1106)</f>
        <v>0</v>
      </c>
      <c r="Q1090" s="181"/>
      <c r="R1090" s="182">
        <f>SUM(R1091:R1106)</f>
        <v>0</v>
      </c>
      <c r="S1090" s="181"/>
      <c r="T1090" s="183">
        <f>SUM(T1091:T1106)</f>
        <v>0</v>
      </c>
      <c r="AR1090" s="184" t="s">
        <v>26</v>
      </c>
      <c r="AT1090" s="185" t="s">
        <v>70</v>
      </c>
      <c r="AU1090" s="185" t="s">
        <v>26</v>
      </c>
      <c r="AY1090" s="184" t="s">
        <v>144</v>
      </c>
      <c r="BK1090" s="186">
        <f>SUM(BK1091:BK1106)</f>
        <v>0</v>
      </c>
    </row>
    <row r="1091" spans="1:65" s="2" customFormat="1" ht="16.5" customHeight="1">
      <c r="A1091" s="36"/>
      <c r="B1091" s="37"/>
      <c r="C1091" s="189" t="s">
        <v>1277</v>
      </c>
      <c r="D1091" s="189" t="s">
        <v>146</v>
      </c>
      <c r="E1091" s="190" t="s">
        <v>1278</v>
      </c>
      <c r="F1091" s="191" t="s">
        <v>1279</v>
      </c>
      <c r="G1091" s="192" t="s">
        <v>234</v>
      </c>
      <c r="H1091" s="193">
        <v>91</v>
      </c>
      <c r="I1091" s="194"/>
      <c r="J1091" s="193">
        <f>ROUND(I1091*H1091,2)</f>
        <v>0</v>
      </c>
      <c r="K1091" s="191" t="s">
        <v>160</v>
      </c>
      <c r="L1091" s="41"/>
      <c r="M1091" s="195" t="s">
        <v>19</v>
      </c>
      <c r="N1091" s="196" t="s">
        <v>42</v>
      </c>
      <c r="O1091" s="66"/>
      <c r="P1091" s="197">
        <f>O1091*H1091</f>
        <v>0</v>
      </c>
      <c r="Q1091" s="197">
        <v>0</v>
      </c>
      <c r="R1091" s="197">
        <f>Q1091*H1091</f>
        <v>0</v>
      </c>
      <c r="S1091" s="197">
        <v>0</v>
      </c>
      <c r="T1091" s="198">
        <f>S1091*H1091</f>
        <v>0</v>
      </c>
      <c r="U1091" s="36"/>
      <c r="V1091" s="36"/>
      <c r="W1091" s="36"/>
      <c r="X1091" s="36"/>
      <c r="Y1091" s="36"/>
      <c r="Z1091" s="36"/>
      <c r="AA1091" s="36"/>
      <c r="AB1091" s="36"/>
      <c r="AC1091" s="36"/>
      <c r="AD1091" s="36"/>
      <c r="AE1091" s="36"/>
      <c r="AR1091" s="199" t="s">
        <v>150</v>
      </c>
      <c r="AT1091" s="199" t="s">
        <v>146</v>
      </c>
      <c r="AU1091" s="199" t="s">
        <v>80</v>
      </c>
      <c r="AY1091" s="19" t="s">
        <v>144</v>
      </c>
      <c r="BE1091" s="200">
        <f>IF(N1091="základní",J1091,0)</f>
        <v>0</v>
      </c>
      <c r="BF1091" s="200">
        <f>IF(N1091="snížená",J1091,0)</f>
        <v>0</v>
      </c>
      <c r="BG1091" s="200">
        <f>IF(N1091="zákl. přenesená",J1091,0)</f>
        <v>0</v>
      </c>
      <c r="BH1091" s="200">
        <f>IF(N1091="sníž. přenesená",J1091,0)</f>
        <v>0</v>
      </c>
      <c r="BI1091" s="200">
        <f>IF(N1091="nulová",J1091,0)</f>
        <v>0</v>
      </c>
      <c r="BJ1091" s="19" t="s">
        <v>26</v>
      </c>
      <c r="BK1091" s="200">
        <f>ROUND(I1091*H1091,2)</f>
        <v>0</v>
      </c>
      <c r="BL1091" s="19" t="s">
        <v>150</v>
      </c>
      <c r="BM1091" s="199" t="s">
        <v>1280</v>
      </c>
    </row>
    <row r="1092" spans="1:65" s="2" customFormat="1" ht="10.199999999999999">
      <c r="A1092" s="36"/>
      <c r="B1092" s="37"/>
      <c r="C1092" s="38"/>
      <c r="D1092" s="201" t="s">
        <v>152</v>
      </c>
      <c r="E1092" s="38"/>
      <c r="F1092" s="202" t="s">
        <v>1281</v>
      </c>
      <c r="G1092" s="38"/>
      <c r="H1092" s="38"/>
      <c r="I1092" s="110"/>
      <c r="J1092" s="38"/>
      <c r="K1092" s="38"/>
      <c r="L1092" s="41"/>
      <c r="M1092" s="203"/>
      <c r="N1092" s="204"/>
      <c r="O1092" s="66"/>
      <c r="P1092" s="66"/>
      <c r="Q1092" s="66"/>
      <c r="R1092" s="66"/>
      <c r="S1092" s="66"/>
      <c r="T1092" s="67"/>
      <c r="U1092" s="36"/>
      <c r="V1092" s="36"/>
      <c r="W1092" s="36"/>
      <c r="X1092" s="36"/>
      <c r="Y1092" s="36"/>
      <c r="Z1092" s="36"/>
      <c r="AA1092" s="36"/>
      <c r="AB1092" s="36"/>
      <c r="AC1092" s="36"/>
      <c r="AD1092" s="36"/>
      <c r="AE1092" s="36"/>
      <c r="AT1092" s="19" t="s">
        <v>152</v>
      </c>
      <c r="AU1092" s="19" t="s">
        <v>80</v>
      </c>
    </row>
    <row r="1093" spans="1:65" s="2" customFormat="1" ht="38.4">
      <c r="A1093" s="36"/>
      <c r="B1093" s="37"/>
      <c r="C1093" s="38"/>
      <c r="D1093" s="201" t="s">
        <v>154</v>
      </c>
      <c r="E1093" s="38"/>
      <c r="F1093" s="205" t="s">
        <v>1282</v>
      </c>
      <c r="G1093" s="38"/>
      <c r="H1093" s="38"/>
      <c r="I1093" s="110"/>
      <c r="J1093" s="38"/>
      <c r="K1093" s="38"/>
      <c r="L1093" s="41"/>
      <c r="M1093" s="203"/>
      <c r="N1093" s="204"/>
      <c r="O1093" s="66"/>
      <c r="P1093" s="66"/>
      <c r="Q1093" s="66"/>
      <c r="R1093" s="66"/>
      <c r="S1093" s="66"/>
      <c r="T1093" s="67"/>
      <c r="U1093" s="36"/>
      <c r="V1093" s="36"/>
      <c r="W1093" s="36"/>
      <c r="X1093" s="36"/>
      <c r="Y1093" s="36"/>
      <c r="Z1093" s="36"/>
      <c r="AA1093" s="36"/>
      <c r="AB1093" s="36"/>
      <c r="AC1093" s="36"/>
      <c r="AD1093" s="36"/>
      <c r="AE1093" s="36"/>
      <c r="AT1093" s="19" t="s">
        <v>154</v>
      </c>
      <c r="AU1093" s="19" t="s">
        <v>80</v>
      </c>
    </row>
    <row r="1094" spans="1:65" s="2" customFormat="1" ht="16.5" customHeight="1">
      <c r="A1094" s="36"/>
      <c r="B1094" s="37"/>
      <c r="C1094" s="189" t="s">
        <v>1283</v>
      </c>
      <c r="D1094" s="189" t="s">
        <v>146</v>
      </c>
      <c r="E1094" s="190" t="s">
        <v>1284</v>
      </c>
      <c r="F1094" s="191" t="s">
        <v>1285</v>
      </c>
      <c r="G1094" s="192" t="s">
        <v>234</v>
      </c>
      <c r="H1094" s="193">
        <v>91</v>
      </c>
      <c r="I1094" s="194"/>
      <c r="J1094" s="193">
        <f>ROUND(I1094*H1094,2)</f>
        <v>0</v>
      </c>
      <c r="K1094" s="191" t="s">
        <v>160</v>
      </c>
      <c r="L1094" s="41"/>
      <c r="M1094" s="195" t="s">
        <v>19</v>
      </c>
      <c r="N1094" s="196" t="s">
        <v>42</v>
      </c>
      <c r="O1094" s="66"/>
      <c r="P1094" s="197">
        <f>O1094*H1094</f>
        <v>0</v>
      </c>
      <c r="Q1094" s="197">
        <v>0</v>
      </c>
      <c r="R1094" s="197">
        <f>Q1094*H1094</f>
        <v>0</v>
      </c>
      <c r="S1094" s="197">
        <v>0</v>
      </c>
      <c r="T1094" s="198">
        <f>S1094*H1094</f>
        <v>0</v>
      </c>
      <c r="U1094" s="36"/>
      <c r="V1094" s="36"/>
      <c r="W1094" s="36"/>
      <c r="X1094" s="36"/>
      <c r="Y1094" s="36"/>
      <c r="Z1094" s="36"/>
      <c r="AA1094" s="36"/>
      <c r="AB1094" s="36"/>
      <c r="AC1094" s="36"/>
      <c r="AD1094" s="36"/>
      <c r="AE1094" s="36"/>
      <c r="AR1094" s="199" t="s">
        <v>150</v>
      </c>
      <c r="AT1094" s="199" t="s">
        <v>146</v>
      </c>
      <c r="AU1094" s="199" t="s">
        <v>80</v>
      </c>
      <c r="AY1094" s="19" t="s">
        <v>144</v>
      </c>
      <c r="BE1094" s="200">
        <f>IF(N1094="základní",J1094,0)</f>
        <v>0</v>
      </c>
      <c r="BF1094" s="200">
        <f>IF(N1094="snížená",J1094,0)</f>
        <v>0</v>
      </c>
      <c r="BG1094" s="200">
        <f>IF(N1094="zákl. přenesená",J1094,0)</f>
        <v>0</v>
      </c>
      <c r="BH1094" s="200">
        <f>IF(N1094="sníž. přenesená",J1094,0)</f>
        <v>0</v>
      </c>
      <c r="BI1094" s="200">
        <f>IF(N1094="nulová",J1094,0)</f>
        <v>0</v>
      </c>
      <c r="BJ1094" s="19" t="s">
        <v>26</v>
      </c>
      <c r="BK1094" s="200">
        <f>ROUND(I1094*H1094,2)</f>
        <v>0</v>
      </c>
      <c r="BL1094" s="19" t="s">
        <v>150</v>
      </c>
      <c r="BM1094" s="199" t="s">
        <v>1286</v>
      </c>
    </row>
    <row r="1095" spans="1:65" s="2" customFormat="1" ht="19.2">
      <c r="A1095" s="36"/>
      <c r="B1095" s="37"/>
      <c r="C1095" s="38"/>
      <c r="D1095" s="201" t="s">
        <v>152</v>
      </c>
      <c r="E1095" s="38"/>
      <c r="F1095" s="202" t="s">
        <v>1287</v>
      </c>
      <c r="G1095" s="38"/>
      <c r="H1095" s="38"/>
      <c r="I1095" s="110"/>
      <c r="J1095" s="38"/>
      <c r="K1095" s="38"/>
      <c r="L1095" s="41"/>
      <c r="M1095" s="203"/>
      <c r="N1095" s="204"/>
      <c r="O1095" s="66"/>
      <c r="P1095" s="66"/>
      <c r="Q1095" s="66"/>
      <c r="R1095" s="66"/>
      <c r="S1095" s="66"/>
      <c r="T1095" s="67"/>
      <c r="U1095" s="36"/>
      <c r="V1095" s="36"/>
      <c r="W1095" s="36"/>
      <c r="X1095" s="36"/>
      <c r="Y1095" s="36"/>
      <c r="Z1095" s="36"/>
      <c r="AA1095" s="36"/>
      <c r="AB1095" s="36"/>
      <c r="AC1095" s="36"/>
      <c r="AD1095" s="36"/>
      <c r="AE1095" s="36"/>
      <c r="AT1095" s="19" t="s">
        <v>152</v>
      </c>
      <c r="AU1095" s="19" t="s">
        <v>80</v>
      </c>
    </row>
    <row r="1096" spans="1:65" s="2" customFormat="1" ht="105.6">
      <c r="A1096" s="36"/>
      <c r="B1096" s="37"/>
      <c r="C1096" s="38"/>
      <c r="D1096" s="201" t="s">
        <v>154</v>
      </c>
      <c r="E1096" s="38"/>
      <c r="F1096" s="205" t="s">
        <v>1288</v>
      </c>
      <c r="G1096" s="38"/>
      <c r="H1096" s="38"/>
      <c r="I1096" s="110"/>
      <c r="J1096" s="38"/>
      <c r="K1096" s="38"/>
      <c r="L1096" s="41"/>
      <c r="M1096" s="203"/>
      <c r="N1096" s="204"/>
      <c r="O1096" s="66"/>
      <c r="P1096" s="66"/>
      <c r="Q1096" s="66"/>
      <c r="R1096" s="66"/>
      <c r="S1096" s="66"/>
      <c r="T1096" s="67"/>
      <c r="U1096" s="36"/>
      <c r="V1096" s="36"/>
      <c r="W1096" s="36"/>
      <c r="X1096" s="36"/>
      <c r="Y1096" s="36"/>
      <c r="Z1096" s="36"/>
      <c r="AA1096" s="36"/>
      <c r="AB1096" s="36"/>
      <c r="AC1096" s="36"/>
      <c r="AD1096" s="36"/>
      <c r="AE1096" s="36"/>
      <c r="AT1096" s="19" t="s">
        <v>154</v>
      </c>
      <c r="AU1096" s="19" t="s">
        <v>80</v>
      </c>
    </row>
    <row r="1097" spans="1:65" s="2" customFormat="1" ht="16.5" customHeight="1">
      <c r="A1097" s="36"/>
      <c r="B1097" s="37"/>
      <c r="C1097" s="189" t="s">
        <v>1289</v>
      </c>
      <c r="D1097" s="189" t="s">
        <v>146</v>
      </c>
      <c r="E1097" s="190" t="s">
        <v>1290</v>
      </c>
      <c r="F1097" s="191" t="s">
        <v>1291</v>
      </c>
      <c r="G1097" s="192" t="s">
        <v>234</v>
      </c>
      <c r="H1097" s="193">
        <v>91</v>
      </c>
      <c r="I1097" s="194"/>
      <c r="J1097" s="193">
        <f>ROUND(I1097*H1097,2)</f>
        <v>0</v>
      </c>
      <c r="K1097" s="191" t="s">
        <v>160</v>
      </c>
      <c r="L1097" s="41"/>
      <c r="M1097" s="195" t="s">
        <v>19</v>
      </c>
      <c r="N1097" s="196" t="s">
        <v>42</v>
      </c>
      <c r="O1097" s="66"/>
      <c r="P1097" s="197">
        <f>O1097*H1097</f>
        <v>0</v>
      </c>
      <c r="Q1097" s="197">
        <v>0</v>
      </c>
      <c r="R1097" s="197">
        <f>Q1097*H1097</f>
        <v>0</v>
      </c>
      <c r="S1097" s="197">
        <v>0</v>
      </c>
      <c r="T1097" s="198">
        <f>S1097*H1097</f>
        <v>0</v>
      </c>
      <c r="U1097" s="36"/>
      <c r="V1097" s="36"/>
      <c r="W1097" s="36"/>
      <c r="X1097" s="36"/>
      <c r="Y1097" s="36"/>
      <c r="Z1097" s="36"/>
      <c r="AA1097" s="36"/>
      <c r="AB1097" s="36"/>
      <c r="AC1097" s="36"/>
      <c r="AD1097" s="36"/>
      <c r="AE1097" s="36"/>
      <c r="AR1097" s="199" t="s">
        <v>150</v>
      </c>
      <c r="AT1097" s="199" t="s">
        <v>146</v>
      </c>
      <c r="AU1097" s="199" t="s">
        <v>80</v>
      </c>
      <c r="AY1097" s="19" t="s">
        <v>144</v>
      </c>
      <c r="BE1097" s="200">
        <f>IF(N1097="základní",J1097,0)</f>
        <v>0</v>
      </c>
      <c r="BF1097" s="200">
        <f>IF(N1097="snížená",J1097,0)</f>
        <v>0</v>
      </c>
      <c r="BG1097" s="200">
        <f>IF(N1097="zákl. přenesená",J1097,0)</f>
        <v>0</v>
      </c>
      <c r="BH1097" s="200">
        <f>IF(N1097="sníž. přenesená",J1097,0)</f>
        <v>0</v>
      </c>
      <c r="BI1097" s="200">
        <f>IF(N1097="nulová",J1097,0)</f>
        <v>0</v>
      </c>
      <c r="BJ1097" s="19" t="s">
        <v>26</v>
      </c>
      <c r="BK1097" s="200">
        <f>ROUND(I1097*H1097,2)</f>
        <v>0</v>
      </c>
      <c r="BL1097" s="19" t="s">
        <v>150</v>
      </c>
      <c r="BM1097" s="199" t="s">
        <v>1292</v>
      </c>
    </row>
    <row r="1098" spans="1:65" s="2" customFormat="1" ht="10.199999999999999">
      <c r="A1098" s="36"/>
      <c r="B1098" s="37"/>
      <c r="C1098" s="38"/>
      <c r="D1098" s="201" t="s">
        <v>152</v>
      </c>
      <c r="E1098" s="38"/>
      <c r="F1098" s="202" t="s">
        <v>1293</v>
      </c>
      <c r="G1098" s="38"/>
      <c r="H1098" s="38"/>
      <c r="I1098" s="110"/>
      <c r="J1098" s="38"/>
      <c r="K1098" s="38"/>
      <c r="L1098" s="41"/>
      <c r="M1098" s="203"/>
      <c r="N1098" s="204"/>
      <c r="O1098" s="66"/>
      <c r="P1098" s="66"/>
      <c r="Q1098" s="66"/>
      <c r="R1098" s="66"/>
      <c r="S1098" s="66"/>
      <c r="T1098" s="67"/>
      <c r="U1098" s="36"/>
      <c r="V1098" s="36"/>
      <c r="W1098" s="36"/>
      <c r="X1098" s="36"/>
      <c r="Y1098" s="36"/>
      <c r="Z1098" s="36"/>
      <c r="AA1098" s="36"/>
      <c r="AB1098" s="36"/>
      <c r="AC1098" s="36"/>
      <c r="AD1098" s="36"/>
      <c r="AE1098" s="36"/>
      <c r="AT1098" s="19" t="s">
        <v>152</v>
      </c>
      <c r="AU1098" s="19" t="s">
        <v>80</v>
      </c>
    </row>
    <row r="1099" spans="1:65" s="2" customFormat="1" ht="76.8">
      <c r="A1099" s="36"/>
      <c r="B1099" s="37"/>
      <c r="C1099" s="38"/>
      <c r="D1099" s="201" t="s">
        <v>154</v>
      </c>
      <c r="E1099" s="38"/>
      <c r="F1099" s="205" t="s">
        <v>1294</v>
      </c>
      <c r="G1099" s="38"/>
      <c r="H1099" s="38"/>
      <c r="I1099" s="110"/>
      <c r="J1099" s="38"/>
      <c r="K1099" s="38"/>
      <c r="L1099" s="41"/>
      <c r="M1099" s="203"/>
      <c r="N1099" s="204"/>
      <c r="O1099" s="66"/>
      <c r="P1099" s="66"/>
      <c r="Q1099" s="66"/>
      <c r="R1099" s="66"/>
      <c r="S1099" s="66"/>
      <c r="T1099" s="67"/>
      <c r="U1099" s="36"/>
      <c r="V1099" s="36"/>
      <c r="W1099" s="36"/>
      <c r="X1099" s="36"/>
      <c r="Y1099" s="36"/>
      <c r="Z1099" s="36"/>
      <c r="AA1099" s="36"/>
      <c r="AB1099" s="36"/>
      <c r="AC1099" s="36"/>
      <c r="AD1099" s="36"/>
      <c r="AE1099" s="36"/>
      <c r="AT1099" s="19" t="s">
        <v>154</v>
      </c>
      <c r="AU1099" s="19" t="s">
        <v>80</v>
      </c>
    </row>
    <row r="1100" spans="1:65" s="2" customFormat="1" ht="16.5" customHeight="1">
      <c r="A1100" s="36"/>
      <c r="B1100" s="37"/>
      <c r="C1100" s="189" t="s">
        <v>1295</v>
      </c>
      <c r="D1100" s="189" t="s">
        <v>146</v>
      </c>
      <c r="E1100" s="190" t="s">
        <v>1296</v>
      </c>
      <c r="F1100" s="191" t="s">
        <v>1297</v>
      </c>
      <c r="G1100" s="192" t="s">
        <v>234</v>
      </c>
      <c r="H1100" s="193">
        <v>819</v>
      </c>
      <c r="I1100" s="194"/>
      <c r="J1100" s="193">
        <f>ROUND(I1100*H1100,2)</f>
        <v>0</v>
      </c>
      <c r="K1100" s="191" t="s">
        <v>160</v>
      </c>
      <c r="L1100" s="41"/>
      <c r="M1100" s="195" t="s">
        <v>19</v>
      </c>
      <c r="N1100" s="196" t="s">
        <v>42</v>
      </c>
      <c r="O1100" s="66"/>
      <c r="P1100" s="197">
        <f>O1100*H1100</f>
        <v>0</v>
      </c>
      <c r="Q1100" s="197">
        <v>0</v>
      </c>
      <c r="R1100" s="197">
        <f>Q1100*H1100</f>
        <v>0</v>
      </c>
      <c r="S1100" s="197">
        <v>0</v>
      </c>
      <c r="T1100" s="198">
        <f>S1100*H1100</f>
        <v>0</v>
      </c>
      <c r="U1100" s="36"/>
      <c r="V1100" s="36"/>
      <c r="W1100" s="36"/>
      <c r="X1100" s="36"/>
      <c r="Y1100" s="36"/>
      <c r="Z1100" s="36"/>
      <c r="AA1100" s="36"/>
      <c r="AB1100" s="36"/>
      <c r="AC1100" s="36"/>
      <c r="AD1100" s="36"/>
      <c r="AE1100" s="36"/>
      <c r="AR1100" s="199" t="s">
        <v>150</v>
      </c>
      <c r="AT1100" s="199" t="s">
        <v>146</v>
      </c>
      <c r="AU1100" s="199" t="s">
        <v>80</v>
      </c>
      <c r="AY1100" s="19" t="s">
        <v>144</v>
      </c>
      <c r="BE1100" s="200">
        <f>IF(N1100="základní",J1100,0)</f>
        <v>0</v>
      </c>
      <c r="BF1100" s="200">
        <f>IF(N1100="snížená",J1100,0)</f>
        <v>0</v>
      </c>
      <c r="BG1100" s="200">
        <f>IF(N1100="zákl. přenesená",J1100,0)</f>
        <v>0</v>
      </c>
      <c r="BH1100" s="200">
        <f>IF(N1100="sníž. přenesená",J1100,0)</f>
        <v>0</v>
      </c>
      <c r="BI1100" s="200">
        <f>IF(N1100="nulová",J1100,0)</f>
        <v>0</v>
      </c>
      <c r="BJ1100" s="19" t="s">
        <v>26</v>
      </c>
      <c r="BK1100" s="200">
        <f>ROUND(I1100*H1100,2)</f>
        <v>0</v>
      </c>
      <c r="BL1100" s="19" t="s">
        <v>150</v>
      </c>
      <c r="BM1100" s="199" t="s">
        <v>1298</v>
      </c>
    </row>
    <row r="1101" spans="1:65" s="2" customFormat="1" ht="19.2">
      <c r="A1101" s="36"/>
      <c r="B1101" s="37"/>
      <c r="C1101" s="38"/>
      <c r="D1101" s="201" t="s">
        <v>152</v>
      </c>
      <c r="E1101" s="38"/>
      <c r="F1101" s="202" t="s">
        <v>1299</v>
      </c>
      <c r="G1101" s="38"/>
      <c r="H1101" s="38"/>
      <c r="I1101" s="110"/>
      <c r="J1101" s="38"/>
      <c r="K1101" s="38"/>
      <c r="L1101" s="41"/>
      <c r="M1101" s="203"/>
      <c r="N1101" s="204"/>
      <c r="O1101" s="66"/>
      <c r="P1101" s="66"/>
      <c r="Q1101" s="66"/>
      <c r="R1101" s="66"/>
      <c r="S1101" s="66"/>
      <c r="T1101" s="67"/>
      <c r="U1101" s="36"/>
      <c r="V1101" s="36"/>
      <c r="W1101" s="36"/>
      <c r="X1101" s="36"/>
      <c r="Y1101" s="36"/>
      <c r="Z1101" s="36"/>
      <c r="AA1101" s="36"/>
      <c r="AB1101" s="36"/>
      <c r="AC1101" s="36"/>
      <c r="AD1101" s="36"/>
      <c r="AE1101" s="36"/>
      <c r="AT1101" s="19" t="s">
        <v>152</v>
      </c>
      <c r="AU1101" s="19" t="s">
        <v>80</v>
      </c>
    </row>
    <row r="1102" spans="1:65" s="2" customFormat="1" ht="76.8">
      <c r="A1102" s="36"/>
      <c r="B1102" s="37"/>
      <c r="C1102" s="38"/>
      <c r="D1102" s="201" t="s">
        <v>154</v>
      </c>
      <c r="E1102" s="38"/>
      <c r="F1102" s="205" t="s">
        <v>1294</v>
      </c>
      <c r="G1102" s="38"/>
      <c r="H1102" s="38"/>
      <c r="I1102" s="110"/>
      <c r="J1102" s="38"/>
      <c r="K1102" s="38"/>
      <c r="L1102" s="41"/>
      <c r="M1102" s="203"/>
      <c r="N1102" s="204"/>
      <c r="O1102" s="66"/>
      <c r="P1102" s="66"/>
      <c r="Q1102" s="66"/>
      <c r="R1102" s="66"/>
      <c r="S1102" s="66"/>
      <c r="T1102" s="67"/>
      <c r="U1102" s="36"/>
      <c r="V1102" s="36"/>
      <c r="W1102" s="36"/>
      <c r="X1102" s="36"/>
      <c r="Y1102" s="36"/>
      <c r="Z1102" s="36"/>
      <c r="AA1102" s="36"/>
      <c r="AB1102" s="36"/>
      <c r="AC1102" s="36"/>
      <c r="AD1102" s="36"/>
      <c r="AE1102" s="36"/>
      <c r="AT1102" s="19" t="s">
        <v>154</v>
      </c>
      <c r="AU1102" s="19" t="s">
        <v>80</v>
      </c>
    </row>
    <row r="1103" spans="1:65" s="13" customFormat="1" ht="10.199999999999999">
      <c r="B1103" s="206"/>
      <c r="C1103" s="207"/>
      <c r="D1103" s="201" t="s">
        <v>156</v>
      </c>
      <c r="E1103" s="208" t="s">
        <v>19</v>
      </c>
      <c r="F1103" s="209" t="s">
        <v>1300</v>
      </c>
      <c r="G1103" s="207"/>
      <c r="H1103" s="210">
        <v>819</v>
      </c>
      <c r="I1103" s="211"/>
      <c r="J1103" s="207"/>
      <c r="K1103" s="207"/>
      <c r="L1103" s="212"/>
      <c r="M1103" s="213"/>
      <c r="N1103" s="214"/>
      <c r="O1103" s="214"/>
      <c r="P1103" s="214"/>
      <c r="Q1103" s="214"/>
      <c r="R1103" s="214"/>
      <c r="S1103" s="214"/>
      <c r="T1103" s="215"/>
      <c r="AT1103" s="216" t="s">
        <v>156</v>
      </c>
      <c r="AU1103" s="216" t="s">
        <v>80</v>
      </c>
      <c r="AV1103" s="13" t="s">
        <v>80</v>
      </c>
      <c r="AW1103" s="13" t="s">
        <v>32</v>
      </c>
      <c r="AX1103" s="13" t="s">
        <v>26</v>
      </c>
      <c r="AY1103" s="216" t="s">
        <v>144</v>
      </c>
    </row>
    <row r="1104" spans="1:65" s="2" customFormat="1" ht="16.5" customHeight="1">
      <c r="A1104" s="36"/>
      <c r="B1104" s="37"/>
      <c r="C1104" s="189" t="s">
        <v>1301</v>
      </c>
      <c r="D1104" s="189" t="s">
        <v>146</v>
      </c>
      <c r="E1104" s="190" t="s">
        <v>1302</v>
      </c>
      <c r="F1104" s="191" t="s">
        <v>1303</v>
      </c>
      <c r="G1104" s="192" t="s">
        <v>234</v>
      </c>
      <c r="H1104" s="193">
        <v>91</v>
      </c>
      <c r="I1104" s="194"/>
      <c r="J1104" s="193">
        <f>ROUND(I1104*H1104,2)</f>
        <v>0</v>
      </c>
      <c r="K1104" s="191" t="s">
        <v>160</v>
      </c>
      <c r="L1104" s="41"/>
      <c r="M1104" s="195" t="s">
        <v>19</v>
      </c>
      <c r="N1104" s="196" t="s">
        <v>42</v>
      </c>
      <c r="O1104" s="66"/>
      <c r="P1104" s="197">
        <f>O1104*H1104</f>
        <v>0</v>
      </c>
      <c r="Q1104" s="197">
        <v>0</v>
      </c>
      <c r="R1104" s="197">
        <f>Q1104*H1104</f>
        <v>0</v>
      </c>
      <c r="S1104" s="197">
        <v>0</v>
      </c>
      <c r="T1104" s="198">
        <f>S1104*H1104</f>
        <v>0</v>
      </c>
      <c r="U1104" s="36"/>
      <c r="V1104" s="36"/>
      <c r="W1104" s="36"/>
      <c r="X1104" s="36"/>
      <c r="Y1104" s="36"/>
      <c r="Z1104" s="36"/>
      <c r="AA1104" s="36"/>
      <c r="AB1104" s="36"/>
      <c r="AC1104" s="36"/>
      <c r="AD1104" s="36"/>
      <c r="AE1104" s="36"/>
      <c r="AR1104" s="199" t="s">
        <v>150</v>
      </c>
      <c r="AT1104" s="199" t="s">
        <v>146</v>
      </c>
      <c r="AU1104" s="199" t="s">
        <v>80</v>
      </c>
      <c r="AY1104" s="19" t="s">
        <v>144</v>
      </c>
      <c r="BE1104" s="200">
        <f>IF(N1104="základní",J1104,0)</f>
        <v>0</v>
      </c>
      <c r="BF1104" s="200">
        <f>IF(N1104="snížená",J1104,0)</f>
        <v>0</v>
      </c>
      <c r="BG1104" s="200">
        <f>IF(N1104="zákl. přenesená",J1104,0)</f>
        <v>0</v>
      </c>
      <c r="BH1104" s="200">
        <f>IF(N1104="sníž. přenesená",J1104,0)</f>
        <v>0</v>
      </c>
      <c r="BI1104" s="200">
        <f>IF(N1104="nulová",J1104,0)</f>
        <v>0</v>
      </c>
      <c r="BJ1104" s="19" t="s">
        <v>26</v>
      </c>
      <c r="BK1104" s="200">
        <f>ROUND(I1104*H1104,2)</f>
        <v>0</v>
      </c>
      <c r="BL1104" s="19" t="s">
        <v>150</v>
      </c>
      <c r="BM1104" s="199" t="s">
        <v>1304</v>
      </c>
    </row>
    <row r="1105" spans="1:65" s="2" customFormat="1" ht="19.2">
      <c r="A1105" s="36"/>
      <c r="B1105" s="37"/>
      <c r="C1105" s="38"/>
      <c r="D1105" s="201" t="s">
        <v>152</v>
      </c>
      <c r="E1105" s="38"/>
      <c r="F1105" s="202" t="s">
        <v>1305</v>
      </c>
      <c r="G1105" s="38"/>
      <c r="H1105" s="38"/>
      <c r="I1105" s="110"/>
      <c r="J1105" s="38"/>
      <c r="K1105" s="38"/>
      <c r="L1105" s="41"/>
      <c r="M1105" s="203"/>
      <c r="N1105" s="204"/>
      <c r="O1105" s="66"/>
      <c r="P1105" s="66"/>
      <c r="Q1105" s="66"/>
      <c r="R1105" s="66"/>
      <c r="S1105" s="66"/>
      <c r="T1105" s="67"/>
      <c r="U1105" s="36"/>
      <c r="V1105" s="36"/>
      <c r="W1105" s="36"/>
      <c r="X1105" s="36"/>
      <c r="Y1105" s="36"/>
      <c r="Z1105" s="36"/>
      <c r="AA1105" s="36"/>
      <c r="AB1105" s="36"/>
      <c r="AC1105" s="36"/>
      <c r="AD1105" s="36"/>
      <c r="AE1105" s="36"/>
      <c r="AT1105" s="19" t="s">
        <v>152</v>
      </c>
      <c r="AU1105" s="19" t="s">
        <v>80</v>
      </c>
    </row>
    <row r="1106" spans="1:65" s="2" customFormat="1" ht="67.2">
      <c r="A1106" s="36"/>
      <c r="B1106" s="37"/>
      <c r="C1106" s="38"/>
      <c r="D1106" s="201" t="s">
        <v>154</v>
      </c>
      <c r="E1106" s="38"/>
      <c r="F1106" s="205" t="s">
        <v>1306</v>
      </c>
      <c r="G1106" s="38"/>
      <c r="H1106" s="38"/>
      <c r="I1106" s="110"/>
      <c r="J1106" s="38"/>
      <c r="K1106" s="38"/>
      <c r="L1106" s="41"/>
      <c r="M1106" s="203"/>
      <c r="N1106" s="204"/>
      <c r="O1106" s="66"/>
      <c r="P1106" s="66"/>
      <c r="Q1106" s="66"/>
      <c r="R1106" s="66"/>
      <c r="S1106" s="66"/>
      <c r="T1106" s="67"/>
      <c r="U1106" s="36"/>
      <c r="V1106" s="36"/>
      <c r="W1106" s="36"/>
      <c r="X1106" s="36"/>
      <c r="Y1106" s="36"/>
      <c r="Z1106" s="36"/>
      <c r="AA1106" s="36"/>
      <c r="AB1106" s="36"/>
      <c r="AC1106" s="36"/>
      <c r="AD1106" s="36"/>
      <c r="AE1106" s="36"/>
      <c r="AT1106" s="19" t="s">
        <v>154</v>
      </c>
      <c r="AU1106" s="19" t="s">
        <v>80</v>
      </c>
    </row>
    <row r="1107" spans="1:65" s="12" customFormat="1" ht="22.8" customHeight="1">
      <c r="B1107" s="173"/>
      <c r="C1107" s="174"/>
      <c r="D1107" s="175" t="s">
        <v>70</v>
      </c>
      <c r="E1107" s="187" t="s">
        <v>1307</v>
      </c>
      <c r="F1107" s="187" t="s">
        <v>1308</v>
      </c>
      <c r="G1107" s="174"/>
      <c r="H1107" s="174"/>
      <c r="I1107" s="177"/>
      <c r="J1107" s="188">
        <f>BK1107</f>
        <v>0</v>
      </c>
      <c r="K1107" s="174"/>
      <c r="L1107" s="179"/>
      <c r="M1107" s="180"/>
      <c r="N1107" s="181"/>
      <c r="O1107" s="181"/>
      <c r="P1107" s="182">
        <f>SUM(P1108:P1110)</f>
        <v>0</v>
      </c>
      <c r="Q1107" s="181"/>
      <c r="R1107" s="182">
        <f>SUM(R1108:R1110)</f>
        <v>0</v>
      </c>
      <c r="S1107" s="181"/>
      <c r="T1107" s="183">
        <f>SUM(T1108:T1110)</f>
        <v>0</v>
      </c>
      <c r="AR1107" s="184" t="s">
        <v>26</v>
      </c>
      <c r="AT1107" s="185" t="s">
        <v>70</v>
      </c>
      <c r="AU1107" s="185" t="s">
        <v>26</v>
      </c>
      <c r="AY1107" s="184" t="s">
        <v>144</v>
      </c>
      <c r="BK1107" s="186">
        <f>SUM(BK1108:BK1110)</f>
        <v>0</v>
      </c>
    </row>
    <row r="1108" spans="1:65" s="2" customFormat="1" ht="16.5" customHeight="1">
      <c r="A1108" s="36"/>
      <c r="B1108" s="37"/>
      <c r="C1108" s="189" t="s">
        <v>1309</v>
      </c>
      <c r="D1108" s="189" t="s">
        <v>146</v>
      </c>
      <c r="E1108" s="190" t="s">
        <v>1310</v>
      </c>
      <c r="F1108" s="191" t="s">
        <v>1311</v>
      </c>
      <c r="G1108" s="192" t="s">
        <v>234</v>
      </c>
      <c r="H1108" s="193">
        <v>867.51</v>
      </c>
      <c r="I1108" s="194"/>
      <c r="J1108" s="193">
        <f>ROUND(I1108*H1108,2)</f>
        <v>0</v>
      </c>
      <c r="K1108" s="191" t="s">
        <v>160</v>
      </c>
      <c r="L1108" s="41"/>
      <c r="M1108" s="195" t="s">
        <v>19</v>
      </c>
      <c r="N1108" s="196" t="s">
        <v>42</v>
      </c>
      <c r="O1108" s="66"/>
      <c r="P1108" s="197">
        <f>O1108*H1108</f>
        <v>0</v>
      </c>
      <c r="Q1108" s="197">
        <v>0</v>
      </c>
      <c r="R1108" s="197">
        <f>Q1108*H1108</f>
        <v>0</v>
      </c>
      <c r="S1108" s="197">
        <v>0</v>
      </c>
      <c r="T1108" s="198">
        <f>S1108*H1108</f>
        <v>0</v>
      </c>
      <c r="U1108" s="36"/>
      <c r="V1108" s="36"/>
      <c r="W1108" s="36"/>
      <c r="X1108" s="36"/>
      <c r="Y1108" s="36"/>
      <c r="Z1108" s="36"/>
      <c r="AA1108" s="36"/>
      <c r="AB1108" s="36"/>
      <c r="AC1108" s="36"/>
      <c r="AD1108" s="36"/>
      <c r="AE1108" s="36"/>
      <c r="AR1108" s="199" t="s">
        <v>150</v>
      </c>
      <c r="AT1108" s="199" t="s">
        <v>146</v>
      </c>
      <c r="AU1108" s="199" t="s">
        <v>80</v>
      </c>
      <c r="AY1108" s="19" t="s">
        <v>144</v>
      </c>
      <c r="BE1108" s="200">
        <f>IF(N1108="základní",J1108,0)</f>
        <v>0</v>
      </c>
      <c r="BF1108" s="200">
        <f>IF(N1108="snížená",J1108,0)</f>
        <v>0</v>
      </c>
      <c r="BG1108" s="200">
        <f>IF(N1108="zákl. přenesená",J1108,0)</f>
        <v>0</v>
      </c>
      <c r="BH1108" s="200">
        <f>IF(N1108="sníž. přenesená",J1108,0)</f>
        <v>0</v>
      </c>
      <c r="BI1108" s="200">
        <f>IF(N1108="nulová",J1108,0)</f>
        <v>0</v>
      </c>
      <c r="BJ1108" s="19" t="s">
        <v>26</v>
      </c>
      <c r="BK1108" s="200">
        <f>ROUND(I1108*H1108,2)</f>
        <v>0</v>
      </c>
      <c r="BL1108" s="19" t="s">
        <v>150</v>
      </c>
      <c r="BM1108" s="199" t="s">
        <v>1312</v>
      </c>
    </row>
    <row r="1109" spans="1:65" s="2" customFormat="1" ht="19.2">
      <c r="A1109" s="36"/>
      <c r="B1109" s="37"/>
      <c r="C1109" s="38"/>
      <c r="D1109" s="201" t="s">
        <v>152</v>
      </c>
      <c r="E1109" s="38"/>
      <c r="F1109" s="202" t="s">
        <v>1313</v>
      </c>
      <c r="G1109" s="38"/>
      <c r="H1109" s="38"/>
      <c r="I1109" s="110"/>
      <c r="J1109" s="38"/>
      <c r="K1109" s="38"/>
      <c r="L1109" s="41"/>
      <c r="M1109" s="203"/>
      <c r="N1109" s="204"/>
      <c r="O1109" s="66"/>
      <c r="P1109" s="66"/>
      <c r="Q1109" s="66"/>
      <c r="R1109" s="66"/>
      <c r="S1109" s="66"/>
      <c r="T1109" s="67"/>
      <c r="U1109" s="36"/>
      <c r="V1109" s="36"/>
      <c r="W1109" s="36"/>
      <c r="X1109" s="36"/>
      <c r="Y1109" s="36"/>
      <c r="Z1109" s="36"/>
      <c r="AA1109" s="36"/>
      <c r="AB1109" s="36"/>
      <c r="AC1109" s="36"/>
      <c r="AD1109" s="36"/>
      <c r="AE1109" s="36"/>
      <c r="AT1109" s="19" t="s">
        <v>152</v>
      </c>
      <c r="AU1109" s="19" t="s">
        <v>80</v>
      </c>
    </row>
    <row r="1110" spans="1:65" s="2" customFormat="1" ht="57.6">
      <c r="A1110" s="36"/>
      <c r="B1110" s="37"/>
      <c r="C1110" s="38"/>
      <c r="D1110" s="201" t="s">
        <v>154</v>
      </c>
      <c r="E1110" s="38"/>
      <c r="F1110" s="205" t="s">
        <v>1314</v>
      </c>
      <c r="G1110" s="38"/>
      <c r="H1110" s="38"/>
      <c r="I1110" s="110"/>
      <c r="J1110" s="38"/>
      <c r="K1110" s="38"/>
      <c r="L1110" s="41"/>
      <c r="M1110" s="203"/>
      <c r="N1110" s="204"/>
      <c r="O1110" s="66"/>
      <c r="P1110" s="66"/>
      <c r="Q1110" s="66"/>
      <c r="R1110" s="66"/>
      <c r="S1110" s="66"/>
      <c r="T1110" s="67"/>
      <c r="U1110" s="36"/>
      <c r="V1110" s="36"/>
      <c r="W1110" s="36"/>
      <c r="X1110" s="36"/>
      <c r="Y1110" s="36"/>
      <c r="Z1110" s="36"/>
      <c r="AA1110" s="36"/>
      <c r="AB1110" s="36"/>
      <c r="AC1110" s="36"/>
      <c r="AD1110" s="36"/>
      <c r="AE1110" s="36"/>
      <c r="AT1110" s="19" t="s">
        <v>154</v>
      </c>
      <c r="AU1110" s="19" t="s">
        <v>80</v>
      </c>
    </row>
    <row r="1111" spans="1:65" s="12" customFormat="1" ht="25.95" customHeight="1">
      <c r="B1111" s="173"/>
      <c r="C1111" s="174"/>
      <c r="D1111" s="175" t="s">
        <v>70</v>
      </c>
      <c r="E1111" s="176" t="s">
        <v>1315</v>
      </c>
      <c r="F1111" s="176" t="s">
        <v>1316</v>
      </c>
      <c r="G1111" s="174"/>
      <c r="H1111" s="174"/>
      <c r="I1111" s="177"/>
      <c r="J1111" s="178">
        <f>BK1111</f>
        <v>0</v>
      </c>
      <c r="K1111" s="174"/>
      <c r="L1111" s="179"/>
      <c r="M1111" s="180"/>
      <c r="N1111" s="181"/>
      <c r="O1111" s="181"/>
      <c r="P1111" s="182">
        <f>P1112+P1156+P1211+P1298+P1329+P1332+P1487+P1504+P1635+P1978+P2231+P2324+P2409+P2496+P2505+P2551+P2586+P2642+P2776+P2847+P2860+P2898+P2915</f>
        <v>0</v>
      </c>
      <c r="Q1111" s="181"/>
      <c r="R1111" s="182">
        <f>R1112+R1156+R1211+R1298+R1329+R1332+R1487+R1504+R1635+R1978+R2231+R2324+R2409+R2496+R2505+R2551+R2586+R2642+R2776+R2847+R2860+R2898+R2915</f>
        <v>764.74219320000009</v>
      </c>
      <c r="S1111" s="181"/>
      <c r="T1111" s="183">
        <f>T1112+T1156+T1211+T1298+T1329+T1332+T1487+T1504+T1635+T1978+T2231+T2324+T2409+T2496+T2505+T2551+T2586+T2642+T2776+T2847+T2860+T2898+T2915</f>
        <v>3.4200000000000001E-2</v>
      </c>
      <c r="AR1111" s="184" t="s">
        <v>80</v>
      </c>
      <c r="AT1111" s="185" t="s">
        <v>70</v>
      </c>
      <c r="AU1111" s="185" t="s">
        <v>71</v>
      </c>
      <c r="AY1111" s="184" t="s">
        <v>144</v>
      </c>
      <c r="BK1111" s="186">
        <f>BK1112+BK1156+BK1211+BK1298+BK1329+BK1332+BK1487+BK1504+BK1635+BK1978+BK2231+BK2324+BK2409+BK2496+BK2505+BK2551+BK2586+BK2642+BK2776+BK2847+BK2860+BK2898+BK2915</f>
        <v>0</v>
      </c>
    </row>
    <row r="1112" spans="1:65" s="12" customFormat="1" ht="22.8" customHeight="1">
      <c r="B1112" s="173"/>
      <c r="C1112" s="174"/>
      <c r="D1112" s="175" t="s">
        <v>70</v>
      </c>
      <c r="E1112" s="187" t="s">
        <v>1317</v>
      </c>
      <c r="F1112" s="187" t="s">
        <v>1318</v>
      </c>
      <c r="G1112" s="174"/>
      <c r="H1112" s="174"/>
      <c r="I1112" s="177"/>
      <c r="J1112" s="188">
        <f>BK1112</f>
        <v>0</v>
      </c>
      <c r="K1112" s="174"/>
      <c r="L1112" s="179"/>
      <c r="M1112" s="180"/>
      <c r="N1112" s="181"/>
      <c r="O1112" s="181"/>
      <c r="P1112" s="182">
        <f>SUM(P1113:P1155)</f>
        <v>0</v>
      </c>
      <c r="Q1112" s="181"/>
      <c r="R1112" s="182">
        <f>SUM(R1113:R1155)</f>
        <v>1.7343500000000001</v>
      </c>
      <c r="S1112" s="181"/>
      <c r="T1112" s="183">
        <f>SUM(T1113:T1155)</f>
        <v>0</v>
      </c>
      <c r="AR1112" s="184" t="s">
        <v>80</v>
      </c>
      <c r="AT1112" s="185" t="s">
        <v>70</v>
      </c>
      <c r="AU1112" s="185" t="s">
        <v>26</v>
      </c>
      <c r="AY1112" s="184" t="s">
        <v>144</v>
      </c>
      <c r="BK1112" s="186">
        <f>SUM(BK1113:BK1155)</f>
        <v>0</v>
      </c>
    </row>
    <row r="1113" spans="1:65" s="2" customFormat="1" ht="16.5" customHeight="1">
      <c r="A1113" s="36"/>
      <c r="B1113" s="37"/>
      <c r="C1113" s="189" t="s">
        <v>1319</v>
      </c>
      <c r="D1113" s="189" t="s">
        <v>146</v>
      </c>
      <c r="E1113" s="190" t="s">
        <v>1320</v>
      </c>
      <c r="F1113" s="191" t="s">
        <v>1321</v>
      </c>
      <c r="G1113" s="192" t="s">
        <v>149</v>
      </c>
      <c r="H1113" s="193">
        <v>199.42</v>
      </c>
      <c r="I1113" s="194"/>
      <c r="J1113" s="193">
        <f>ROUND(I1113*H1113,2)</f>
        <v>0</v>
      </c>
      <c r="K1113" s="191" t="s">
        <v>160</v>
      </c>
      <c r="L1113" s="41"/>
      <c r="M1113" s="195" t="s">
        <v>19</v>
      </c>
      <c r="N1113" s="196" t="s">
        <v>42</v>
      </c>
      <c r="O1113" s="66"/>
      <c r="P1113" s="197">
        <f>O1113*H1113</f>
        <v>0</v>
      </c>
      <c r="Q1113" s="197">
        <v>0</v>
      </c>
      <c r="R1113" s="197">
        <f>Q1113*H1113</f>
        <v>0</v>
      </c>
      <c r="S1113" s="197">
        <v>0</v>
      </c>
      <c r="T1113" s="198">
        <f>S1113*H1113</f>
        <v>0</v>
      </c>
      <c r="U1113" s="36"/>
      <c r="V1113" s="36"/>
      <c r="W1113" s="36"/>
      <c r="X1113" s="36"/>
      <c r="Y1113" s="36"/>
      <c r="Z1113" s="36"/>
      <c r="AA1113" s="36"/>
      <c r="AB1113" s="36"/>
      <c r="AC1113" s="36"/>
      <c r="AD1113" s="36"/>
      <c r="AE1113" s="36"/>
      <c r="AR1113" s="199" t="s">
        <v>258</v>
      </c>
      <c r="AT1113" s="199" t="s">
        <v>146</v>
      </c>
      <c r="AU1113" s="199" t="s">
        <v>80</v>
      </c>
      <c r="AY1113" s="19" t="s">
        <v>144</v>
      </c>
      <c r="BE1113" s="200">
        <f>IF(N1113="základní",J1113,0)</f>
        <v>0</v>
      </c>
      <c r="BF1113" s="200">
        <f>IF(N1113="snížená",J1113,0)</f>
        <v>0</v>
      </c>
      <c r="BG1113" s="200">
        <f>IF(N1113="zákl. přenesená",J1113,0)</f>
        <v>0</v>
      </c>
      <c r="BH1113" s="200">
        <f>IF(N1113="sníž. přenesená",J1113,0)</f>
        <v>0</v>
      </c>
      <c r="BI1113" s="200">
        <f>IF(N1113="nulová",J1113,0)</f>
        <v>0</v>
      </c>
      <c r="BJ1113" s="19" t="s">
        <v>26</v>
      </c>
      <c r="BK1113" s="200">
        <f>ROUND(I1113*H1113,2)</f>
        <v>0</v>
      </c>
      <c r="BL1113" s="19" t="s">
        <v>258</v>
      </c>
      <c r="BM1113" s="199" t="s">
        <v>1322</v>
      </c>
    </row>
    <row r="1114" spans="1:65" s="2" customFormat="1" ht="10.199999999999999">
      <c r="A1114" s="36"/>
      <c r="B1114" s="37"/>
      <c r="C1114" s="38"/>
      <c r="D1114" s="201" t="s">
        <v>152</v>
      </c>
      <c r="E1114" s="38"/>
      <c r="F1114" s="202" t="s">
        <v>1323</v>
      </c>
      <c r="G1114" s="38"/>
      <c r="H1114" s="38"/>
      <c r="I1114" s="110"/>
      <c r="J1114" s="38"/>
      <c r="K1114" s="38"/>
      <c r="L1114" s="41"/>
      <c r="M1114" s="203"/>
      <c r="N1114" s="204"/>
      <c r="O1114" s="66"/>
      <c r="P1114" s="66"/>
      <c r="Q1114" s="66"/>
      <c r="R1114" s="66"/>
      <c r="S1114" s="66"/>
      <c r="T1114" s="67"/>
      <c r="U1114" s="36"/>
      <c r="V1114" s="36"/>
      <c r="W1114" s="36"/>
      <c r="X1114" s="36"/>
      <c r="Y1114" s="36"/>
      <c r="Z1114" s="36"/>
      <c r="AA1114" s="36"/>
      <c r="AB1114" s="36"/>
      <c r="AC1114" s="36"/>
      <c r="AD1114" s="36"/>
      <c r="AE1114" s="36"/>
      <c r="AT1114" s="19" t="s">
        <v>152</v>
      </c>
      <c r="AU1114" s="19" t="s">
        <v>80</v>
      </c>
    </row>
    <row r="1115" spans="1:65" s="2" customFormat="1" ht="38.4">
      <c r="A1115" s="36"/>
      <c r="B1115" s="37"/>
      <c r="C1115" s="38"/>
      <c r="D1115" s="201" t="s">
        <v>154</v>
      </c>
      <c r="E1115" s="38"/>
      <c r="F1115" s="205" t="s">
        <v>1324</v>
      </c>
      <c r="G1115" s="38"/>
      <c r="H1115" s="38"/>
      <c r="I1115" s="110"/>
      <c r="J1115" s="38"/>
      <c r="K1115" s="38"/>
      <c r="L1115" s="41"/>
      <c r="M1115" s="203"/>
      <c r="N1115" s="204"/>
      <c r="O1115" s="66"/>
      <c r="P1115" s="66"/>
      <c r="Q1115" s="66"/>
      <c r="R1115" s="66"/>
      <c r="S1115" s="66"/>
      <c r="T1115" s="67"/>
      <c r="U1115" s="36"/>
      <c r="V1115" s="36"/>
      <c r="W1115" s="36"/>
      <c r="X1115" s="36"/>
      <c r="Y1115" s="36"/>
      <c r="Z1115" s="36"/>
      <c r="AA1115" s="36"/>
      <c r="AB1115" s="36"/>
      <c r="AC1115" s="36"/>
      <c r="AD1115" s="36"/>
      <c r="AE1115" s="36"/>
      <c r="AT1115" s="19" t="s">
        <v>154</v>
      </c>
      <c r="AU1115" s="19" t="s">
        <v>80</v>
      </c>
    </row>
    <row r="1116" spans="1:65" s="14" customFormat="1" ht="10.199999999999999">
      <c r="B1116" s="217"/>
      <c r="C1116" s="218"/>
      <c r="D1116" s="201" t="s">
        <v>156</v>
      </c>
      <c r="E1116" s="219" t="s">
        <v>19</v>
      </c>
      <c r="F1116" s="220" t="s">
        <v>358</v>
      </c>
      <c r="G1116" s="218"/>
      <c r="H1116" s="219" t="s">
        <v>19</v>
      </c>
      <c r="I1116" s="221"/>
      <c r="J1116" s="218"/>
      <c r="K1116" s="218"/>
      <c r="L1116" s="222"/>
      <c r="M1116" s="223"/>
      <c r="N1116" s="224"/>
      <c r="O1116" s="224"/>
      <c r="P1116" s="224"/>
      <c r="Q1116" s="224"/>
      <c r="R1116" s="224"/>
      <c r="S1116" s="224"/>
      <c r="T1116" s="225"/>
      <c r="AT1116" s="226" t="s">
        <v>156</v>
      </c>
      <c r="AU1116" s="226" t="s">
        <v>80</v>
      </c>
      <c r="AV1116" s="14" t="s">
        <v>26</v>
      </c>
      <c r="AW1116" s="14" t="s">
        <v>32</v>
      </c>
      <c r="AX1116" s="14" t="s">
        <v>71</v>
      </c>
      <c r="AY1116" s="226" t="s">
        <v>144</v>
      </c>
    </row>
    <row r="1117" spans="1:65" s="13" customFormat="1" ht="10.199999999999999">
      <c r="B1117" s="206"/>
      <c r="C1117" s="207"/>
      <c r="D1117" s="201" t="s">
        <v>156</v>
      </c>
      <c r="E1117" s="208" t="s">
        <v>19</v>
      </c>
      <c r="F1117" s="209" t="s">
        <v>1325</v>
      </c>
      <c r="G1117" s="207"/>
      <c r="H1117" s="210">
        <v>33.18</v>
      </c>
      <c r="I1117" s="211"/>
      <c r="J1117" s="207"/>
      <c r="K1117" s="207"/>
      <c r="L1117" s="212"/>
      <c r="M1117" s="213"/>
      <c r="N1117" s="214"/>
      <c r="O1117" s="214"/>
      <c r="P1117" s="214"/>
      <c r="Q1117" s="214"/>
      <c r="R1117" s="214"/>
      <c r="S1117" s="214"/>
      <c r="T1117" s="215"/>
      <c r="AT1117" s="216" t="s">
        <v>156</v>
      </c>
      <c r="AU1117" s="216" t="s">
        <v>80</v>
      </c>
      <c r="AV1117" s="13" t="s">
        <v>80</v>
      </c>
      <c r="AW1117" s="13" t="s">
        <v>32</v>
      </c>
      <c r="AX1117" s="13" t="s">
        <v>71</v>
      </c>
      <c r="AY1117" s="216" t="s">
        <v>144</v>
      </c>
    </row>
    <row r="1118" spans="1:65" s="13" customFormat="1" ht="10.199999999999999">
      <c r="B1118" s="206"/>
      <c r="C1118" s="207"/>
      <c r="D1118" s="201" t="s">
        <v>156</v>
      </c>
      <c r="E1118" s="208" t="s">
        <v>19</v>
      </c>
      <c r="F1118" s="209" t="s">
        <v>1326</v>
      </c>
      <c r="G1118" s="207"/>
      <c r="H1118" s="210">
        <v>55.57</v>
      </c>
      <c r="I1118" s="211"/>
      <c r="J1118" s="207"/>
      <c r="K1118" s="207"/>
      <c r="L1118" s="212"/>
      <c r="M1118" s="213"/>
      <c r="N1118" s="214"/>
      <c r="O1118" s="214"/>
      <c r="P1118" s="214"/>
      <c r="Q1118" s="214"/>
      <c r="R1118" s="214"/>
      <c r="S1118" s="214"/>
      <c r="T1118" s="215"/>
      <c r="AT1118" s="216" t="s">
        <v>156</v>
      </c>
      <c r="AU1118" s="216" t="s">
        <v>80</v>
      </c>
      <c r="AV1118" s="13" t="s">
        <v>80</v>
      </c>
      <c r="AW1118" s="13" t="s">
        <v>32</v>
      </c>
      <c r="AX1118" s="13" t="s">
        <v>71</v>
      </c>
      <c r="AY1118" s="216" t="s">
        <v>144</v>
      </c>
    </row>
    <row r="1119" spans="1:65" s="13" customFormat="1" ht="10.199999999999999">
      <c r="B1119" s="206"/>
      <c r="C1119" s="207"/>
      <c r="D1119" s="201" t="s">
        <v>156</v>
      </c>
      <c r="E1119" s="208" t="s">
        <v>19</v>
      </c>
      <c r="F1119" s="209" t="s">
        <v>1327</v>
      </c>
      <c r="G1119" s="207"/>
      <c r="H1119" s="210">
        <v>64.67</v>
      </c>
      <c r="I1119" s="211"/>
      <c r="J1119" s="207"/>
      <c r="K1119" s="207"/>
      <c r="L1119" s="212"/>
      <c r="M1119" s="213"/>
      <c r="N1119" s="214"/>
      <c r="O1119" s="214"/>
      <c r="P1119" s="214"/>
      <c r="Q1119" s="214"/>
      <c r="R1119" s="214"/>
      <c r="S1119" s="214"/>
      <c r="T1119" s="215"/>
      <c r="AT1119" s="216" t="s">
        <v>156</v>
      </c>
      <c r="AU1119" s="216" t="s">
        <v>80</v>
      </c>
      <c r="AV1119" s="13" t="s">
        <v>80</v>
      </c>
      <c r="AW1119" s="13" t="s">
        <v>32</v>
      </c>
      <c r="AX1119" s="13" t="s">
        <v>71</v>
      </c>
      <c r="AY1119" s="216" t="s">
        <v>144</v>
      </c>
    </row>
    <row r="1120" spans="1:65" s="14" customFormat="1" ht="10.199999999999999">
      <c r="B1120" s="217"/>
      <c r="C1120" s="218"/>
      <c r="D1120" s="201" t="s">
        <v>156</v>
      </c>
      <c r="E1120" s="219" t="s">
        <v>19</v>
      </c>
      <c r="F1120" s="220" t="s">
        <v>1328</v>
      </c>
      <c r="G1120" s="218"/>
      <c r="H1120" s="219" t="s">
        <v>19</v>
      </c>
      <c r="I1120" s="221"/>
      <c r="J1120" s="218"/>
      <c r="K1120" s="218"/>
      <c r="L1120" s="222"/>
      <c r="M1120" s="223"/>
      <c r="N1120" s="224"/>
      <c r="O1120" s="224"/>
      <c r="P1120" s="224"/>
      <c r="Q1120" s="224"/>
      <c r="R1120" s="224"/>
      <c r="S1120" s="224"/>
      <c r="T1120" s="225"/>
      <c r="AT1120" s="226" t="s">
        <v>156</v>
      </c>
      <c r="AU1120" s="226" t="s">
        <v>80</v>
      </c>
      <c r="AV1120" s="14" t="s">
        <v>26</v>
      </c>
      <c r="AW1120" s="14" t="s">
        <v>32</v>
      </c>
      <c r="AX1120" s="14" t="s">
        <v>71</v>
      </c>
      <c r="AY1120" s="226" t="s">
        <v>144</v>
      </c>
    </row>
    <row r="1121" spans="1:65" s="13" customFormat="1" ht="10.199999999999999">
      <c r="B1121" s="206"/>
      <c r="C1121" s="207"/>
      <c r="D1121" s="201" t="s">
        <v>156</v>
      </c>
      <c r="E1121" s="208" t="s">
        <v>19</v>
      </c>
      <c r="F1121" s="209" t="s">
        <v>1329</v>
      </c>
      <c r="G1121" s="207"/>
      <c r="H1121" s="210">
        <v>46</v>
      </c>
      <c r="I1121" s="211"/>
      <c r="J1121" s="207"/>
      <c r="K1121" s="207"/>
      <c r="L1121" s="212"/>
      <c r="M1121" s="213"/>
      <c r="N1121" s="214"/>
      <c r="O1121" s="214"/>
      <c r="P1121" s="214"/>
      <c r="Q1121" s="214"/>
      <c r="R1121" s="214"/>
      <c r="S1121" s="214"/>
      <c r="T1121" s="215"/>
      <c r="AT1121" s="216" t="s">
        <v>156</v>
      </c>
      <c r="AU1121" s="216" t="s">
        <v>80</v>
      </c>
      <c r="AV1121" s="13" t="s">
        <v>80</v>
      </c>
      <c r="AW1121" s="13" t="s">
        <v>32</v>
      </c>
      <c r="AX1121" s="13" t="s">
        <v>71</v>
      </c>
      <c r="AY1121" s="216" t="s">
        <v>144</v>
      </c>
    </row>
    <row r="1122" spans="1:65" s="15" customFormat="1" ht="10.199999999999999">
      <c r="B1122" s="227"/>
      <c r="C1122" s="228"/>
      <c r="D1122" s="201" t="s">
        <v>156</v>
      </c>
      <c r="E1122" s="229" t="s">
        <v>19</v>
      </c>
      <c r="F1122" s="230" t="s">
        <v>191</v>
      </c>
      <c r="G1122" s="228"/>
      <c r="H1122" s="231">
        <v>199.42</v>
      </c>
      <c r="I1122" s="232"/>
      <c r="J1122" s="228"/>
      <c r="K1122" s="228"/>
      <c r="L1122" s="233"/>
      <c r="M1122" s="234"/>
      <c r="N1122" s="235"/>
      <c r="O1122" s="235"/>
      <c r="P1122" s="235"/>
      <c r="Q1122" s="235"/>
      <c r="R1122" s="235"/>
      <c r="S1122" s="235"/>
      <c r="T1122" s="236"/>
      <c r="AT1122" s="237" t="s">
        <v>156</v>
      </c>
      <c r="AU1122" s="237" t="s">
        <v>80</v>
      </c>
      <c r="AV1122" s="15" t="s">
        <v>150</v>
      </c>
      <c r="AW1122" s="15" t="s">
        <v>32</v>
      </c>
      <c r="AX1122" s="15" t="s">
        <v>26</v>
      </c>
      <c r="AY1122" s="237" t="s">
        <v>144</v>
      </c>
    </row>
    <row r="1123" spans="1:65" s="2" customFormat="1" ht="16.5" customHeight="1">
      <c r="A1123" s="36"/>
      <c r="B1123" s="37"/>
      <c r="C1123" s="238" t="s">
        <v>1330</v>
      </c>
      <c r="D1123" s="238" t="s">
        <v>253</v>
      </c>
      <c r="E1123" s="239" t="s">
        <v>1331</v>
      </c>
      <c r="F1123" s="240" t="s">
        <v>1332</v>
      </c>
      <c r="G1123" s="241" t="s">
        <v>234</v>
      </c>
      <c r="H1123" s="242">
        <v>0.05</v>
      </c>
      <c r="I1123" s="243"/>
      <c r="J1123" s="242">
        <f>ROUND(I1123*H1123,2)</f>
        <v>0</v>
      </c>
      <c r="K1123" s="240" t="s">
        <v>160</v>
      </c>
      <c r="L1123" s="244"/>
      <c r="M1123" s="245" t="s">
        <v>19</v>
      </c>
      <c r="N1123" s="246" t="s">
        <v>42</v>
      </c>
      <c r="O1123" s="66"/>
      <c r="P1123" s="197">
        <f>O1123*H1123</f>
        <v>0</v>
      </c>
      <c r="Q1123" s="197">
        <v>1</v>
      </c>
      <c r="R1123" s="197">
        <f>Q1123*H1123</f>
        <v>0.05</v>
      </c>
      <c r="S1123" s="197">
        <v>0</v>
      </c>
      <c r="T1123" s="198">
        <f>S1123*H1123</f>
        <v>0</v>
      </c>
      <c r="U1123" s="36"/>
      <c r="V1123" s="36"/>
      <c r="W1123" s="36"/>
      <c r="X1123" s="36"/>
      <c r="Y1123" s="36"/>
      <c r="Z1123" s="36"/>
      <c r="AA1123" s="36"/>
      <c r="AB1123" s="36"/>
      <c r="AC1123" s="36"/>
      <c r="AD1123" s="36"/>
      <c r="AE1123" s="36"/>
      <c r="AR1123" s="199" t="s">
        <v>366</v>
      </c>
      <c r="AT1123" s="199" t="s">
        <v>253</v>
      </c>
      <c r="AU1123" s="199" t="s">
        <v>80</v>
      </c>
      <c r="AY1123" s="19" t="s">
        <v>144</v>
      </c>
      <c r="BE1123" s="200">
        <f>IF(N1123="základní",J1123,0)</f>
        <v>0</v>
      </c>
      <c r="BF1123" s="200">
        <f>IF(N1123="snížená",J1123,0)</f>
        <v>0</v>
      </c>
      <c r="BG1123" s="200">
        <f>IF(N1123="zákl. přenesená",J1123,0)</f>
        <v>0</v>
      </c>
      <c r="BH1123" s="200">
        <f>IF(N1123="sníž. přenesená",J1123,0)</f>
        <v>0</v>
      </c>
      <c r="BI1123" s="200">
        <f>IF(N1123="nulová",J1123,0)</f>
        <v>0</v>
      </c>
      <c r="BJ1123" s="19" t="s">
        <v>26</v>
      </c>
      <c r="BK1123" s="200">
        <f>ROUND(I1123*H1123,2)</f>
        <v>0</v>
      </c>
      <c r="BL1123" s="19" t="s">
        <v>258</v>
      </c>
      <c r="BM1123" s="199" t="s">
        <v>1333</v>
      </c>
    </row>
    <row r="1124" spans="1:65" s="2" customFormat="1" ht="10.199999999999999">
      <c r="A1124" s="36"/>
      <c r="B1124" s="37"/>
      <c r="C1124" s="38"/>
      <c r="D1124" s="201" t="s">
        <v>152</v>
      </c>
      <c r="E1124" s="38"/>
      <c r="F1124" s="202" t="s">
        <v>1332</v>
      </c>
      <c r="G1124" s="38"/>
      <c r="H1124" s="38"/>
      <c r="I1124" s="110"/>
      <c r="J1124" s="38"/>
      <c r="K1124" s="38"/>
      <c r="L1124" s="41"/>
      <c r="M1124" s="203"/>
      <c r="N1124" s="204"/>
      <c r="O1124" s="66"/>
      <c r="P1124" s="66"/>
      <c r="Q1124" s="66"/>
      <c r="R1124" s="66"/>
      <c r="S1124" s="66"/>
      <c r="T1124" s="67"/>
      <c r="U1124" s="36"/>
      <c r="V1124" s="36"/>
      <c r="W1124" s="36"/>
      <c r="X1124" s="36"/>
      <c r="Y1124" s="36"/>
      <c r="Z1124" s="36"/>
      <c r="AA1124" s="36"/>
      <c r="AB1124" s="36"/>
      <c r="AC1124" s="36"/>
      <c r="AD1124" s="36"/>
      <c r="AE1124" s="36"/>
      <c r="AT1124" s="19" t="s">
        <v>152</v>
      </c>
      <c r="AU1124" s="19" t="s">
        <v>80</v>
      </c>
    </row>
    <row r="1125" spans="1:65" s="13" customFormat="1" ht="10.199999999999999">
      <c r="B1125" s="206"/>
      <c r="C1125" s="207"/>
      <c r="D1125" s="201" t="s">
        <v>156</v>
      </c>
      <c r="E1125" s="207"/>
      <c r="F1125" s="209" t="s">
        <v>1334</v>
      </c>
      <c r="G1125" s="207"/>
      <c r="H1125" s="210">
        <v>0.05</v>
      </c>
      <c r="I1125" s="211"/>
      <c r="J1125" s="207"/>
      <c r="K1125" s="207"/>
      <c r="L1125" s="212"/>
      <c r="M1125" s="213"/>
      <c r="N1125" s="214"/>
      <c r="O1125" s="214"/>
      <c r="P1125" s="214"/>
      <c r="Q1125" s="214"/>
      <c r="R1125" s="214"/>
      <c r="S1125" s="214"/>
      <c r="T1125" s="215"/>
      <c r="AT1125" s="216" t="s">
        <v>156</v>
      </c>
      <c r="AU1125" s="216" t="s">
        <v>80</v>
      </c>
      <c r="AV1125" s="13" t="s">
        <v>80</v>
      </c>
      <c r="AW1125" s="13" t="s">
        <v>4</v>
      </c>
      <c r="AX1125" s="13" t="s">
        <v>26</v>
      </c>
      <c r="AY1125" s="216" t="s">
        <v>144</v>
      </c>
    </row>
    <row r="1126" spans="1:65" s="2" customFormat="1" ht="16.5" customHeight="1">
      <c r="A1126" s="36"/>
      <c r="B1126" s="37"/>
      <c r="C1126" s="189" t="s">
        <v>1335</v>
      </c>
      <c r="D1126" s="189" t="s">
        <v>146</v>
      </c>
      <c r="E1126" s="190" t="s">
        <v>1336</v>
      </c>
      <c r="F1126" s="191" t="s">
        <v>1337</v>
      </c>
      <c r="G1126" s="192" t="s">
        <v>149</v>
      </c>
      <c r="H1126" s="193">
        <v>92.9</v>
      </c>
      <c r="I1126" s="194"/>
      <c r="J1126" s="193">
        <f>ROUND(I1126*H1126,2)</f>
        <v>0</v>
      </c>
      <c r="K1126" s="191" t="s">
        <v>160</v>
      </c>
      <c r="L1126" s="41"/>
      <c r="M1126" s="195" t="s">
        <v>19</v>
      </c>
      <c r="N1126" s="196" t="s">
        <v>42</v>
      </c>
      <c r="O1126" s="66"/>
      <c r="P1126" s="197">
        <f>O1126*H1126</f>
        <v>0</v>
      </c>
      <c r="Q1126" s="197">
        <v>0</v>
      </c>
      <c r="R1126" s="197">
        <f>Q1126*H1126</f>
        <v>0</v>
      </c>
      <c r="S1126" s="197">
        <v>0</v>
      </c>
      <c r="T1126" s="198">
        <f>S1126*H1126</f>
        <v>0</v>
      </c>
      <c r="U1126" s="36"/>
      <c r="V1126" s="36"/>
      <c r="W1126" s="36"/>
      <c r="X1126" s="36"/>
      <c r="Y1126" s="36"/>
      <c r="Z1126" s="36"/>
      <c r="AA1126" s="36"/>
      <c r="AB1126" s="36"/>
      <c r="AC1126" s="36"/>
      <c r="AD1126" s="36"/>
      <c r="AE1126" s="36"/>
      <c r="AR1126" s="199" t="s">
        <v>258</v>
      </c>
      <c r="AT1126" s="199" t="s">
        <v>146</v>
      </c>
      <c r="AU1126" s="199" t="s">
        <v>80</v>
      </c>
      <c r="AY1126" s="19" t="s">
        <v>144</v>
      </c>
      <c r="BE1126" s="200">
        <f>IF(N1126="základní",J1126,0)</f>
        <v>0</v>
      </c>
      <c r="BF1126" s="200">
        <f>IF(N1126="snížená",J1126,0)</f>
        <v>0</v>
      </c>
      <c r="BG1126" s="200">
        <f>IF(N1126="zákl. přenesená",J1126,0)</f>
        <v>0</v>
      </c>
      <c r="BH1126" s="200">
        <f>IF(N1126="sníž. přenesená",J1126,0)</f>
        <v>0</v>
      </c>
      <c r="BI1126" s="200">
        <f>IF(N1126="nulová",J1126,0)</f>
        <v>0</v>
      </c>
      <c r="BJ1126" s="19" t="s">
        <v>26</v>
      </c>
      <c r="BK1126" s="200">
        <f>ROUND(I1126*H1126,2)</f>
        <v>0</v>
      </c>
      <c r="BL1126" s="19" t="s">
        <v>258</v>
      </c>
      <c r="BM1126" s="199" t="s">
        <v>1338</v>
      </c>
    </row>
    <row r="1127" spans="1:65" s="2" customFormat="1" ht="10.199999999999999">
      <c r="A1127" s="36"/>
      <c r="B1127" s="37"/>
      <c r="C1127" s="38"/>
      <c r="D1127" s="201" t="s">
        <v>152</v>
      </c>
      <c r="E1127" s="38"/>
      <c r="F1127" s="202" t="s">
        <v>1339</v>
      </c>
      <c r="G1127" s="38"/>
      <c r="H1127" s="38"/>
      <c r="I1127" s="110"/>
      <c r="J1127" s="38"/>
      <c r="K1127" s="38"/>
      <c r="L1127" s="41"/>
      <c r="M1127" s="203"/>
      <c r="N1127" s="204"/>
      <c r="O1127" s="66"/>
      <c r="P1127" s="66"/>
      <c r="Q1127" s="66"/>
      <c r="R1127" s="66"/>
      <c r="S1127" s="66"/>
      <c r="T1127" s="67"/>
      <c r="U1127" s="36"/>
      <c r="V1127" s="36"/>
      <c r="W1127" s="36"/>
      <c r="X1127" s="36"/>
      <c r="Y1127" s="36"/>
      <c r="Z1127" s="36"/>
      <c r="AA1127" s="36"/>
      <c r="AB1127" s="36"/>
      <c r="AC1127" s="36"/>
      <c r="AD1127" s="36"/>
      <c r="AE1127" s="36"/>
      <c r="AT1127" s="19" t="s">
        <v>152</v>
      </c>
      <c r="AU1127" s="19" t="s">
        <v>80</v>
      </c>
    </row>
    <row r="1128" spans="1:65" s="2" customFormat="1" ht="38.4">
      <c r="A1128" s="36"/>
      <c r="B1128" s="37"/>
      <c r="C1128" s="38"/>
      <c r="D1128" s="201" t="s">
        <v>154</v>
      </c>
      <c r="E1128" s="38"/>
      <c r="F1128" s="205" t="s">
        <v>1324</v>
      </c>
      <c r="G1128" s="38"/>
      <c r="H1128" s="38"/>
      <c r="I1128" s="110"/>
      <c r="J1128" s="38"/>
      <c r="K1128" s="38"/>
      <c r="L1128" s="41"/>
      <c r="M1128" s="203"/>
      <c r="N1128" s="204"/>
      <c r="O1128" s="66"/>
      <c r="P1128" s="66"/>
      <c r="Q1128" s="66"/>
      <c r="R1128" s="66"/>
      <c r="S1128" s="66"/>
      <c r="T1128" s="67"/>
      <c r="U1128" s="36"/>
      <c r="V1128" s="36"/>
      <c r="W1128" s="36"/>
      <c r="X1128" s="36"/>
      <c r="Y1128" s="36"/>
      <c r="Z1128" s="36"/>
      <c r="AA1128" s="36"/>
      <c r="AB1128" s="36"/>
      <c r="AC1128" s="36"/>
      <c r="AD1128" s="36"/>
      <c r="AE1128" s="36"/>
      <c r="AT1128" s="19" t="s">
        <v>154</v>
      </c>
      <c r="AU1128" s="19" t="s">
        <v>80</v>
      </c>
    </row>
    <row r="1129" spans="1:65" s="13" customFormat="1" ht="10.199999999999999">
      <c r="B1129" s="206"/>
      <c r="C1129" s="207"/>
      <c r="D1129" s="201" t="s">
        <v>156</v>
      </c>
      <c r="E1129" s="208" t="s">
        <v>19</v>
      </c>
      <c r="F1129" s="209" t="s">
        <v>1340</v>
      </c>
      <c r="G1129" s="207"/>
      <c r="H1129" s="210">
        <v>92.9</v>
      </c>
      <c r="I1129" s="211"/>
      <c r="J1129" s="207"/>
      <c r="K1129" s="207"/>
      <c r="L1129" s="212"/>
      <c r="M1129" s="213"/>
      <c r="N1129" s="214"/>
      <c r="O1129" s="214"/>
      <c r="P1129" s="214"/>
      <c r="Q1129" s="214"/>
      <c r="R1129" s="214"/>
      <c r="S1129" s="214"/>
      <c r="T1129" s="215"/>
      <c r="AT1129" s="216" t="s">
        <v>156</v>
      </c>
      <c r="AU1129" s="216" t="s">
        <v>80</v>
      </c>
      <c r="AV1129" s="13" t="s">
        <v>80</v>
      </c>
      <c r="AW1129" s="13" t="s">
        <v>32</v>
      </c>
      <c r="AX1129" s="13" t="s">
        <v>26</v>
      </c>
      <c r="AY1129" s="216" t="s">
        <v>144</v>
      </c>
    </row>
    <row r="1130" spans="1:65" s="2" customFormat="1" ht="16.5" customHeight="1">
      <c r="A1130" s="36"/>
      <c r="B1130" s="37"/>
      <c r="C1130" s="238" t="s">
        <v>1341</v>
      </c>
      <c r="D1130" s="238" t="s">
        <v>253</v>
      </c>
      <c r="E1130" s="239" t="s">
        <v>1331</v>
      </c>
      <c r="F1130" s="240" t="s">
        <v>1332</v>
      </c>
      <c r="G1130" s="241" t="s">
        <v>234</v>
      </c>
      <c r="H1130" s="242">
        <v>0.03</v>
      </c>
      <c r="I1130" s="243"/>
      <c r="J1130" s="242">
        <f>ROUND(I1130*H1130,2)</f>
        <v>0</v>
      </c>
      <c r="K1130" s="240" t="s">
        <v>160</v>
      </c>
      <c r="L1130" s="244"/>
      <c r="M1130" s="245" t="s">
        <v>19</v>
      </c>
      <c r="N1130" s="246" t="s">
        <v>42</v>
      </c>
      <c r="O1130" s="66"/>
      <c r="P1130" s="197">
        <f>O1130*H1130</f>
        <v>0</v>
      </c>
      <c r="Q1130" s="197">
        <v>1</v>
      </c>
      <c r="R1130" s="197">
        <f>Q1130*H1130</f>
        <v>0.03</v>
      </c>
      <c r="S1130" s="197">
        <v>0</v>
      </c>
      <c r="T1130" s="198">
        <f>S1130*H1130</f>
        <v>0</v>
      </c>
      <c r="U1130" s="36"/>
      <c r="V1130" s="36"/>
      <c r="W1130" s="36"/>
      <c r="X1130" s="36"/>
      <c r="Y1130" s="36"/>
      <c r="Z1130" s="36"/>
      <c r="AA1130" s="36"/>
      <c r="AB1130" s="36"/>
      <c r="AC1130" s="36"/>
      <c r="AD1130" s="36"/>
      <c r="AE1130" s="36"/>
      <c r="AR1130" s="199" t="s">
        <v>366</v>
      </c>
      <c r="AT1130" s="199" t="s">
        <v>253</v>
      </c>
      <c r="AU1130" s="199" t="s">
        <v>80</v>
      </c>
      <c r="AY1130" s="19" t="s">
        <v>144</v>
      </c>
      <c r="BE1130" s="200">
        <f>IF(N1130="základní",J1130,0)</f>
        <v>0</v>
      </c>
      <c r="BF1130" s="200">
        <f>IF(N1130="snížená",J1130,0)</f>
        <v>0</v>
      </c>
      <c r="BG1130" s="200">
        <f>IF(N1130="zákl. přenesená",J1130,0)</f>
        <v>0</v>
      </c>
      <c r="BH1130" s="200">
        <f>IF(N1130="sníž. přenesená",J1130,0)</f>
        <v>0</v>
      </c>
      <c r="BI1130" s="200">
        <f>IF(N1130="nulová",J1130,0)</f>
        <v>0</v>
      </c>
      <c r="BJ1130" s="19" t="s">
        <v>26</v>
      </c>
      <c r="BK1130" s="200">
        <f>ROUND(I1130*H1130,2)</f>
        <v>0</v>
      </c>
      <c r="BL1130" s="19" t="s">
        <v>258</v>
      </c>
      <c r="BM1130" s="199" t="s">
        <v>1342</v>
      </c>
    </row>
    <row r="1131" spans="1:65" s="2" customFormat="1" ht="10.199999999999999">
      <c r="A1131" s="36"/>
      <c r="B1131" s="37"/>
      <c r="C1131" s="38"/>
      <c r="D1131" s="201" t="s">
        <v>152</v>
      </c>
      <c r="E1131" s="38"/>
      <c r="F1131" s="202" t="s">
        <v>1332</v>
      </c>
      <c r="G1131" s="38"/>
      <c r="H1131" s="38"/>
      <c r="I1131" s="110"/>
      <c r="J1131" s="38"/>
      <c r="K1131" s="38"/>
      <c r="L1131" s="41"/>
      <c r="M1131" s="203"/>
      <c r="N1131" s="204"/>
      <c r="O1131" s="66"/>
      <c r="P1131" s="66"/>
      <c r="Q1131" s="66"/>
      <c r="R1131" s="66"/>
      <c r="S1131" s="66"/>
      <c r="T1131" s="67"/>
      <c r="U1131" s="36"/>
      <c r="V1131" s="36"/>
      <c r="W1131" s="36"/>
      <c r="X1131" s="36"/>
      <c r="Y1131" s="36"/>
      <c r="Z1131" s="36"/>
      <c r="AA1131" s="36"/>
      <c r="AB1131" s="36"/>
      <c r="AC1131" s="36"/>
      <c r="AD1131" s="36"/>
      <c r="AE1131" s="36"/>
      <c r="AT1131" s="19" t="s">
        <v>152</v>
      </c>
      <c r="AU1131" s="19" t="s">
        <v>80</v>
      </c>
    </row>
    <row r="1132" spans="1:65" s="13" customFormat="1" ht="10.199999999999999">
      <c r="B1132" s="206"/>
      <c r="C1132" s="207"/>
      <c r="D1132" s="201" t="s">
        <v>156</v>
      </c>
      <c r="E1132" s="207"/>
      <c r="F1132" s="209" t="s">
        <v>1343</v>
      </c>
      <c r="G1132" s="207"/>
      <c r="H1132" s="210">
        <v>0.03</v>
      </c>
      <c r="I1132" s="211"/>
      <c r="J1132" s="207"/>
      <c r="K1132" s="207"/>
      <c r="L1132" s="212"/>
      <c r="M1132" s="213"/>
      <c r="N1132" s="214"/>
      <c r="O1132" s="214"/>
      <c r="P1132" s="214"/>
      <c r="Q1132" s="214"/>
      <c r="R1132" s="214"/>
      <c r="S1132" s="214"/>
      <c r="T1132" s="215"/>
      <c r="AT1132" s="216" t="s">
        <v>156</v>
      </c>
      <c r="AU1132" s="216" t="s">
        <v>80</v>
      </c>
      <c r="AV1132" s="13" t="s">
        <v>80</v>
      </c>
      <c r="AW1132" s="13" t="s">
        <v>4</v>
      </c>
      <c r="AX1132" s="13" t="s">
        <v>26</v>
      </c>
      <c r="AY1132" s="216" t="s">
        <v>144</v>
      </c>
    </row>
    <row r="1133" spans="1:65" s="2" customFormat="1" ht="16.5" customHeight="1">
      <c r="A1133" s="36"/>
      <c r="B1133" s="37"/>
      <c r="C1133" s="189" t="s">
        <v>1344</v>
      </c>
      <c r="D1133" s="189" t="s">
        <v>146</v>
      </c>
      <c r="E1133" s="190" t="s">
        <v>1345</v>
      </c>
      <c r="F1133" s="191" t="s">
        <v>1346</v>
      </c>
      <c r="G1133" s="192" t="s">
        <v>149</v>
      </c>
      <c r="H1133" s="193">
        <v>199.42</v>
      </c>
      <c r="I1133" s="194"/>
      <c r="J1133" s="193">
        <f>ROUND(I1133*H1133,2)</f>
        <v>0</v>
      </c>
      <c r="K1133" s="191" t="s">
        <v>160</v>
      </c>
      <c r="L1133" s="41"/>
      <c r="M1133" s="195" t="s">
        <v>19</v>
      </c>
      <c r="N1133" s="196" t="s">
        <v>42</v>
      </c>
      <c r="O1133" s="66"/>
      <c r="P1133" s="197">
        <f>O1133*H1133</f>
        <v>0</v>
      </c>
      <c r="Q1133" s="197">
        <v>4.0000000000000002E-4</v>
      </c>
      <c r="R1133" s="197">
        <f>Q1133*H1133</f>
        <v>7.9768000000000006E-2</v>
      </c>
      <c r="S1133" s="197">
        <v>0</v>
      </c>
      <c r="T1133" s="198">
        <f>S1133*H1133</f>
        <v>0</v>
      </c>
      <c r="U1133" s="36"/>
      <c r="V1133" s="36"/>
      <c r="W1133" s="36"/>
      <c r="X1133" s="36"/>
      <c r="Y1133" s="36"/>
      <c r="Z1133" s="36"/>
      <c r="AA1133" s="36"/>
      <c r="AB1133" s="36"/>
      <c r="AC1133" s="36"/>
      <c r="AD1133" s="36"/>
      <c r="AE1133" s="36"/>
      <c r="AR1133" s="199" t="s">
        <v>258</v>
      </c>
      <c r="AT1133" s="199" t="s">
        <v>146</v>
      </c>
      <c r="AU1133" s="199" t="s">
        <v>80</v>
      </c>
      <c r="AY1133" s="19" t="s">
        <v>144</v>
      </c>
      <c r="BE1133" s="200">
        <f>IF(N1133="základní",J1133,0)</f>
        <v>0</v>
      </c>
      <c r="BF1133" s="200">
        <f>IF(N1133="snížená",J1133,0)</f>
        <v>0</v>
      </c>
      <c r="BG1133" s="200">
        <f>IF(N1133="zákl. přenesená",J1133,0)</f>
        <v>0</v>
      </c>
      <c r="BH1133" s="200">
        <f>IF(N1133="sníž. přenesená",J1133,0)</f>
        <v>0</v>
      </c>
      <c r="BI1133" s="200">
        <f>IF(N1133="nulová",J1133,0)</f>
        <v>0</v>
      </c>
      <c r="BJ1133" s="19" t="s">
        <v>26</v>
      </c>
      <c r="BK1133" s="200">
        <f>ROUND(I1133*H1133,2)</f>
        <v>0</v>
      </c>
      <c r="BL1133" s="19" t="s">
        <v>258</v>
      </c>
      <c r="BM1133" s="199" t="s">
        <v>1347</v>
      </c>
    </row>
    <row r="1134" spans="1:65" s="2" customFormat="1" ht="10.199999999999999">
      <c r="A1134" s="36"/>
      <c r="B1134" s="37"/>
      <c r="C1134" s="38"/>
      <c r="D1134" s="201" t="s">
        <v>152</v>
      </c>
      <c r="E1134" s="38"/>
      <c r="F1134" s="202" t="s">
        <v>1348</v>
      </c>
      <c r="G1134" s="38"/>
      <c r="H1134" s="38"/>
      <c r="I1134" s="110"/>
      <c r="J1134" s="38"/>
      <c r="K1134" s="38"/>
      <c r="L1134" s="41"/>
      <c r="M1134" s="203"/>
      <c r="N1134" s="204"/>
      <c r="O1134" s="66"/>
      <c r="P1134" s="66"/>
      <c r="Q1134" s="66"/>
      <c r="R1134" s="66"/>
      <c r="S1134" s="66"/>
      <c r="T1134" s="67"/>
      <c r="U1134" s="36"/>
      <c r="V1134" s="36"/>
      <c r="W1134" s="36"/>
      <c r="X1134" s="36"/>
      <c r="Y1134" s="36"/>
      <c r="Z1134" s="36"/>
      <c r="AA1134" s="36"/>
      <c r="AB1134" s="36"/>
      <c r="AC1134" s="36"/>
      <c r="AD1134" s="36"/>
      <c r="AE1134" s="36"/>
      <c r="AT1134" s="19" t="s">
        <v>152</v>
      </c>
      <c r="AU1134" s="19" t="s">
        <v>80</v>
      </c>
    </row>
    <row r="1135" spans="1:65" s="2" customFormat="1" ht="38.4">
      <c r="A1135" s="36"/>
      <c r="B1135" s="37"/>
      <c r="C1135" s="38"/>
      <c r="D1135" s="201" t="s">
        <v>154</v>
      </c>
      <c r="E1135" s="38"/>
      <c r="F1135" s="205" t="s">
        <v>1349</v>
      </c>
      <c r="G1135" s="38"/>
      <c r="H1135" s="38"/>
      <c r="I1135" s="110"/>
      <c r="J1135" s="38"/>
      <c r="K1135" s="38"/>
      <c r="L1135" s="41"/>
      <c r="M1135" s="203"/>
      <c r="N1135" s="204"/>
      <c r="O1135" s="66"/>
      <c r="P1135" s="66"/>
      <c r="Q1135" s="66"/>
      <c r="R1135" s="66"/>
      <c r="S1135" s="66"/>
      <c r="T1135" s="67"/>
      <c r="U1135" s="36"/>
      <c r="V1135" s="36"/>
      <c r="W1135" s="36"/>
      <c r="X1135" s="36"/>
      <c r="Y1135" s="36"/>
      <c r="Z1135" s="36"/>
      <c r="AA1135" s="36"/>
      <c r="AB1135" s="36"/>
      <c r="AC1135" s="36"/>
      <c r="AD1135" s="36"/>
      <c r="AE1135" s="36"/>
      <c r="AT1135" s="19" t="s">
        <v>154</v>
      </c>
      <c r="AU1135" s="19" t="s">
        <v>80</v>
      </c>
    </row>
    <row r="1136" spans="1:65" s="14" customFormat="1" ht="10.199999999999999">
      <c r="B1136" s="217"/>
      <c r="C1136" s="218"/>
      <c r="D1136" s="201" t="s">
        <v>156</v>
      </c>
      <c r="E1136" s="219" t="s">
        <v>19</v>
      </c>
      <c r="F1136" s="220" t="s">
        <v>358</v>
      </c>
      <c r="G1136" s="218"/>
      <c r="H1136" s="219" t="s">
        <v>19</v>
      </c>
      <c r="I1136" s="221"/>
      <c r="J1136" s="218"/>
      <c r="K1136" s="218"/>
      <c r="L1136" s="222"/>
      <c r="M1136" s="223"/>
      <c r="N1136" s="224"/>
      <c r="O1136" s="224"/>
      <c r="P1136" s="224"/>
      <c r="Q1136" s="224"/>
      <c r="R1136" s="224"/>
      <c r="S1136" s="224"/>
      <c r="T1136" s="225"/>
      <c r="AT1136" s="226" t="s">
        <v>156</v>
      </c>
      <c r="AU1136" s="226" t="s">
        <v>80</v>
      </c>
      <c r="AV1136" s="14" t="s">
        <v>26</v>
      </c>
      <c r="AW1136" s="14" t="s">
        <v>32</v>
      </c>
      <c r="AX1136" s="14" t="s">
        <v>71</v>
      </c>
      <c r="AY1136" s="226" t="s">
        <v>144</v>
      </c>
    </row>
    <row r="1137" spans="1:65" s="13" customFormat="1" ht="10.199999999999999">
      <c r="B1137" s="206"/>
      <c r="C1137" s="207"/>
      <c r="D1137" s="201" t="s">
        <v>156</v>
      </c>
      <c r="E1137" s="208" t="s">
        <v>19</v>
      </c>
      <c r="F1137" s="209" t="s">
        <v>1325</v>
      </c>
      <c r="G1137" s="207"/>
      <c r="H1137" s="210">
        <v>33.18</v>
      </c>
      <c r="I1137" s="211"/>
      <c r="J1137" s="207"/>
      <c r="K1137" s="207"/>
      <c r="L1137" s="212"/>
      <c r="M1137" s="213"/>
      <c r="N1137" s="214"/>
      <c r="O1137" s="214"/>
      <c r="P1137" s="214"/>
      <c r="Q1137" s="214"/>
      <c r="R1137" s="214"/>
      <c r="S1137" s="214"/>
      <c r="T1137" s="215"/>
      <c r="AT1137" s="216" t="s">
        <v>156</v>
      </c>
      <c r="AU1137" s="216" t="s">
        <v>80</v>
      </c>
      <c r="AV1137" s="13" t="s">
        <v>80</v>
      </c>
      <c r="AW1137" s="13" t="s">
        <v>32</v>
      </c>
      <c r="AX1137" s="13" t="s">
        <v>71</v>
      </c>
      <c r="AY1137" s="216" t="s">
        <v>144</v>
      </c>
    </row>
    <row r="1138" spans="1:65" s="13" customFormat="1" ht="10.199999999999999">
      <c r="B1138" s="206"/>
      <c r="C1138" s="207"/>
      <c r="D1138" s="201" t="s">
        <v>156</v>
      </c>
      <c r="E1138" s="208" t="s">
        <v>19</v>
      </c>
      <c r="F1138" s="209" t="s">
        <v>1326</v>
      </c>
      <c r="G1138" s="207"/>
      <c r="H1138" s="210">
        <v>55.57</v>
      </c>
      <c r="I1138" s="211"/>
      <c r="J1138" s="207"/>
      <c r="K1138" s="207"/>
      <c r="L1138" s="212"/>
      <c r="M1138" s="213"/>
      <c r="N1138" s="214"/>
      <c r="O1138" s="214"/>
      <c r="P1138" s="214"/>
      <c r="Q1138" s="214"/>
      <c r="R1138" s="214"/>
      <c r="S1138" s="214"/>
      <c r="T1138" s="215"/>
      <c r="AT1138" s="216" t="s">
        <v>156</v>
      </c>
      <c r="AU1138" s="216" t="s">
        <v>80</v>
      </c>
      <c r="AV1138" s="13" t="s">
        <v>80</v>
      </c>
      <c r="AW1138" s="13" t="s">
        <v>32</v>
      </c>
      <c r="AX1138" s="13" t="s">
        <v>71</v>
      </c>
      <c r="AY1138" s="216" t="s">
        <v>144</v>
      </c>
    </row>
    <row r="1139" spans="1:65" s="13" customFormat="1" ht="10.199999999999999">
      <c r="B1139" s="206"/>
      <c r="C1139" s="207"/>
      <c r="D1139" s="201" t="s">
        <v>156</v>
      </c>
      <c r="E1139" s="208" t="s">
        <v>19</v>
      </c>
      <c r="F1139" s="209" t="s">
        <v>1327</v>
      </c>
      <c r="G1139" s="207"/>
      <c r="H1139" s="210">
        <v>64.67</v>
      </c>
      <c r="I1139" s="211"/>
      <c r="J1139" s="207"/>
      <c r="K1139" s="207"/>
      <c r="L1139" s="212"/>
      <c r="M1139" s="213"/>
      <c r="N1139" s="214"/>
      <c r="O1139" s="214"/>
      <c r="P1139" s="214"/>
      <c r="Q1139" s="214"/>
      <c r="R1139" s="214"/>
      <c r="S1139" s="214"/>
      <c r="T1139" s="215"/>
      <c r="AT1139" s="216" t="s">
        <v>156</v>
      </c>
      <c r="AU1139" s="216" t="s">
        <v>80</v>
      </c>
      <c r="AV1139" s="13" t="s">
        <v>80</v>
      </c>
      <c r="AW1139" s="13" t="s">
        <v>32</v>
      </c>
      <c r="AX1139" s="13" t="s">
        <v>71</v>
      </c>
      <c r="AY1139" s="216" t="s">
        <v>144</v>
      </c>
    </row>
    <row r="1140" spans="1:65" s="14" customFormat="1" ht="10.199999999999999">
      <c r="B1140" s="217"/>
      <c r="C1140" s="218"/>
      <c r="D1140" s="201" t="s">
        <v>156</v>
      </c>
      <c r="E1140" s="219" t="s">
        <v>19</v>
      </c>
      <c r="F1140" s="220" t="s">
        <v>1328</v>
      </c>
      <c r="G1140" s="218"/>
      <c r="H1140" s="219" t="s">
        <v>19</v>
      </c>
      <c r="I1140" s="221"/>
      <c r="J1140" s="218"/>
      <c r="K1140" s="218"/>
      <c r="L1140" s="222"/>
      <c r="M1140" s="223"/>
      <c r="N1140" s="224"/>
      <c r="O1140" s="224"/>
      <c r="P1140" s="224"/>
      <c r="Q1140" s="224"/>
      <c r="R1140" s="224"/>
      <c r="S1140" s="224"/>
      <c r="T1140" s="225"/>
      <c r="AT1140" s="226" t="s">
        <v>156</v>
      </c>
      <c r="AU1140" s="226" t="s">
        <v>80</v>
      </c>
      <c r="AV1140" s="14" t="s">
        <v>26</v>
      </c>
      <c r="AW1140" s="14" t="s">
        <v>32</v>
      </c>
      <c r="AX1140" s="14" t="s">
        <v>71</v>
      </c>
      <c r="AY1140" s="226" t="s">
        <v>144</v>
      </c>
    </row>
    <row r="1141" spans="1:65" s="13" customFormat="1" ht="10.199999999999999">
      <c r="B1141" s="206"/>
      <c r="C1141" s="207"/>
      <c r="D1141" s="201" t="s">
        <v>156</v>
      </c>
      <c r="E1141" s="208" t="s">
        <v>19</v>
      </c>
      <c r="F1141" s="209" t="s">
        <v>1329</v>
      </c>
      <c r="G1141" s="207"/>
      <c r="H1141" s="210">
        <v>46</v>
      </c>
      <c r="I1141" s="211"/>
      <c r="J1141" s="207"/>
      <c r="K1141" s="207"/>
      <c r="L1141" s="212"/>
      <c r="M1141" s="213"/>
      <c r="N1141" s="214"/>
      <c r="O1141" s="214"/>
      <c r="P1141" s="214"/>
      <c r="Q1141" s="214"/>
      <c r="R1141" s="214"/>
      <c r="S1141" s="214"/>
      <c r="T1141" s="215"/>
      <c r="AT1141" s="216" t="s">
        <v>156</v>
      </c>
      <c r="AU1141" s="216" t="s">
        <v>80</v>
      </c>
      <c r="AV1141" s="13" t="s">
        <v>80</v>
      </c>
      <c r="AW1141" s="13" t="s">
        <v>32</v>
      </c>
      <c r="AX1141" s="13" t="s">
        <v>71</v>
      </c>
      <c r="AY1141" s="216" t="s">
        <v>144</v>
      </c>
    </row>
    <row r="1142" spans="1:65" s="15" customFormat="1" ht="10.199999999999999">
      <c r="B1142" s="227"/>
      <c r="C1142" s="228"/>
      <c r="D1142" s="201" t="s">
        <v>156</v>
      </c>
      <c r="E1142" s="229" t="s">
        <v>19</v>
      </c>
      <c r="F1142" s="230" t="s">
        <v>191</v>
      </c>
      <c r="G1142" s="228"/>
      <c r="H1142" s="231">
        <v>199.42</v>
      </c>
      <c r="I1142" s="232"/>
      <c r="J1142" s="228"/>
      <c r="K1142" s="228"/>
      <c r="L1142" s="233"/>
      <c r="M1142" s="234"/>
      <c r="N1142" s="235"/>
      <c r="O1142" s="235"/>
      <c r="P1142" s="235"/>
      <c r="Q1142" s="235"/>
      <c r="R1142" s="235"/>
      <c r="S1142" s="235"/>
      <c r="T1142" s="236"/>
      <c r="AT1142" s="237" t="s">
        <v>156</v>
      </c>
      <c r="AU1142" s="237" t="s">
        <v>80</v>
      </c>
      <c r="AV1142" s="15" t="s">
        <v>150</v>
      </c>
      <c r="AW1142" s="15" t="s">
        <v>32</v>
      </c>
      <c r="AX1142" s="15" t="s">
        <v>26</v>
      </c>
      <c r="AY1142" s="237" t="s">
        <v>144</v>
      </c>
    </row>
    <row r="1143" spans="1:65" s="2" customFormat="1" ht="21.75" customHeight="1">
      <c r="A1143" s="36"/>
      <c r="B1143" s="37"/>
      <c r="C1143" s="238" t="s">
        <v>1350</v>
      </c>
      <c r="D1143" s="238" t="s">
        <v>253</v>
      </c>
      <c r="E1143" s="239" t="s">
        <v>1351</v>
      </c>
      <c r="F1143" s="240" t="s">
        <v>1352</v>
      </c>
      <c r="G1143" s="241" t="s">
        <v>149</v>
      </c>
      <c r="H1143" s="242">
        <v>357.54</v>
      </c>
      <c r="I1143" s="243"/>
      <c r="J1143" s="242">
        <f>ROUND(I1143*H1143,2)</f>
        <v>0</v>
      </c>
      <c r="K1143" s="240" t="s">
        <v>160</v>
      </c>
      <c r="L1143" s="244"/>
      <c r="M1143" s="245" t="s">
        <v>19</v>
      </c>
      <c r="N1143" s="246" t="s">
        <v>42</v>
      </c>
      <c r="O1143" s="66"/>
      <c r="P1143" s="197">
        <f>O1143*H1143</f>
        <v>0</v>
      </c>
      <c r="Q1143" s="197">
        <v>4.3E-3</v>
      </c>
      <c r="R1143" s="197">
        <f>Q1143*H1143</f>
        <v>1.5374220000000001</v>
      </c>
      <c r="S1143" s="197">
        <v>0</v>
      </c>
      <c r="T1143" s="198">
        <f>S1143*H1143</f>
        <v>0</v>
      </c>
      <c r="U1143" s="36"/>
      <c r="V1143" s="36"/>
      <c r="W1143" s="36"/>
      <c r="X1143" s="36"/>
      <c r="Y1143" s="36"/>
      <c r="Z1143" s="36"/>
      <c r="AA1143" s="36"/>
      <c r="AB1143" s="36"/>
      <c r="AC1143" s="36"/>
      <c r="AD1143" s="36"/>
      <c r="AE1143" s="36"/>
      <c r="AR1143" s="199" t="s">
        <v>366</v>
      </c>
      <c r="AT1143" s="199" t="s">
        <v>253</v>
      </c>
      <c r="AU1143" s="199" t="s">
        <v>80</v>
      </c>
      <c r="AY1143" s="19" t="s">
        <v>144</v>
      </c>
      <c r="BE1143" s="200">
        <f>IF(N1143="základní",J1143,0)</f>
        <v>0</v>
      </c>
      <c r="BF1143" s="200">
        <f>IF(N1143="snížená",J1143,0)</f>
        <v>0</v>
      </c>
      <c r="BG1143" s="200">
        <f>IF(N1143="zákl. přenesená",J1143,0)</f>
        <v>0</v>
      </c>
      <c r="BH1143" s="200">
        <f>IF(N1143="sníž. přenesená",J1143,0)</f>
        <v>0</v>
      </c>
      <c r="BI1143" s="200">
        <f>IF(N1143="nulová",J1143,0)</f>
        <v>0</v>
      </c>
      <c r="BJ1143" s="19" t="s">
        <v>26</v>
      </c>
      <c r="BK1143" s="200">
        <f>ROUND(I1143*H1143,2)</f>
        <v>0</v>
      </c>
      <c r="BL1143" s="19" t="s">
        <v>258</v>
      </c>
      <c r="BM1143" s="199" t="s">
        <v>1353</v>
      </c>
    </row>
    <row r="1144" spans="1:65" s="2" customFormat="1" ht="19.2">
      <c r="A1144" s="36"/>
      <c r="B1144" s="37"/>
      <c r="C1144" s="38"/>
      <c r="D1144" s="201" t="s">
        <v>152</v>
      </c>
      <c r="E1144" s="38"/>
      <c r="F1144" s="202" t="s">
        <v>1352</v>
      </c>
      <c r="G1144" s="38"/>
      <c r="H1144" s="38"/>
      <c r="I1144" s="110"/>
      <c r="J1144" s="38"/>
      <c r="K1144" s="38"/>
      <c r="L1144" s="41"/>
      <c r="M1144" s="203"/>
      <c r="N1144" s="204"/>
      <c r="O1144" s="66"/>
      <c r="P1144" s="66"/>
      <c r="Q1144" s="66"/>
      <c r="R1144" s="66"/>
      <c r="S1144" s="66"/>
      <c r="T1144" s="67"/>
      <c r="U1144" s="36"/>
      <c r="V1144" s="36"/>
      <c r="W1144" s="36"/>
      <c r="X1144" s="36"/>
      <c r="Y1144" s="36"/>
      <c r="Z1144" s="36"/>
      <c r="AA1144" s="36"/>
      <c r="AB1144" s="36"/>
      <c r="AC1144" s="36"/>
      <c r="AD1144" s="36"/>
      <c r="AE1144" s="36"/>
      <c r="AT1144" s="19" t="s">
        <v>152</v>
      </c>
      <c r="AU1144" s="19" t="s">
        <v>80</v>
      </c>
    </row>
    <row r="1145" spans="1:65" s="13" customFormat="1" ht="10.199999999999999">
      <c r="B1145" s="206"/>
      <c r="C1145" s="207"/>
      <c r="D1145" s="201" t="s">
        <v>156</v>
      </c>
      <c r="E1145" s="208" t="s">
        <v>19</v>
      </c>
      <c r="F1145" s="209" t="s">
        <v>1354</v>
      </c>
      <c r="G1145" s="207"/>
      <c r="H1145" s="210">
        <v>199.42</v>
      </c>
      <c r="I1145" s="211"/>
      <c r="J1145" s="207"/>
      <c r="K1145" s="207"/>
      <c r="L1145" s="212"/>
      <c r="M1145" s="213"/>
      <c r="N1145" s="214"/>
      <c r="O1145" s="214"/>
      <c r="P1145" s="214"/>
      <c r="Q1145" s="214"/>
      <c r="R1145" s="214"/>
      <c r="S1145" s="214"/>
      <c r="T1145" s="215"/>
      <c r="AT1145" s="216" t="s">
        <v>156</v>
      </c>
      <c r="AU1145" s="216" t="s">
        <v>80</v>
      </c>
      <c r="AV1145" s="13" t="s">
        <v>80</v>
      </c>
      <c r="AW1145" s="13" t="s">
        <v>32</v>
      </c>
      <c r="AX1145" s="13" t="s">
        <v>71</v>
      </c>
      <c r="AY1145" s="216" t="s">
        <v>144</v>
      </c>
    </row>
    <row r="1146" spans="1:65" s="13" customFormat="1" ht="10.199999999999999">
      <c r="B1146" s="206"/>
      <c r="C1146" s="207"/>
      <c r="D1146" s="201" t="s">
        <v>156</v>
      </c>
      <c r="E1146" s="208" t="s">
        <v>19</v>
      </c>
      <c r="F1146" s="209" t="s">
        <v>1355</v>
      </c>
      <c r="G1146" s="207"/>
      <c r="H1146" s="210">
        <v>111.48</v>
      </c>
      <c r="I1146" s="211"/>
      <c r="J1146" s="207"/>
      <c r="K1146" s="207"/>
      <c r="L1146" s="212"/>
      <c r="M1146" s="213"/>
      <c r="N1146" s="214"/>
      <c r="O1146" s="214"/>
      <c r="P1146" s="214"/>
      <c r="Q1146" s="214"/>
      <c r="R1146" s="214"/>
      <c r="S1146" s="214"/>
      <c r="T1146" s="215"/>
      <c r="AT1146" s="216" t="s">
        <v>156</v>
      </c>
      <c r="AU1146" s="216" t="s">
        <v>80</v>
      </c>
      <c r="AV1146" s="13" t="s">
        <v>80</v>
      </c>
      <c r="AW1146" s="13" t="s">
        <v>32</v>
      </c>
      <c r="AX1146" s="13" t="s">
        <v>71</v>
      </c>
      <c r="AY1146" s="216" t="s">
        <v>144</v>
      </c>
    </row>
    <row r="1147" spans="1:65" s="15" customFormat="1" ht="10.199999999999999">
      <c r="B1147" s="227"/>
      <c r="C1147" s="228"/>
      <c r="D1147" s="201" t="s">
        <v>156</v>
      </c>
      <c r="E1147" s="229" t="s">
        <v>19</v>
      </c>
      <c r="F1147" s="230" t="s">
        <v>191</v>
      </c>
      <c r="G1147" s="228"/>
      <c r="H1147" s="231">
        <v>310.89999999999998</v>
      </c>
      <c r="I1147" s="232"/>
      <c r="J1147" s="228"/>
      <c r="K1147" s="228"/>
      <c r="L1147" s="233"/>
      <c r="M1147" s="234"/>
      <c r="N1147" s="235"/>
      <c r="O1147" s="235"/>
      <c r="P1147" s="235"/>
      <c r="Q1147" s="235"/>
      <c r="R1147" s="235"/>
      <c r="S1147" s="235"/>
      <c r="T1147" s="236"/>
      <c r="AT1147" s="237" t="s">
        <v>156</v>
      </c>
      <c r="AU1147" s="237" t="s">
        <v>80</v>
      </c>
      <c r="AV1147" s="15" t="s">
        <v>150</v>
      </c>
      <c r="AW1147" s="15" t="s">
        <v>32</v>
      </c>
      <c r="AX1147" s="15" t="s">
        <v>26</v>
      </c>
      <c r="AY1147" s="237" t="s">
        <v>144</v>
      </c>
    </row>
    <row r="1148" spans="1:65" s="13" customFormat="1" ht="10.199999999999999">
      <c r="B1148" s="206"/>
      <c r="C1148" s="207"/>
      <c r="D1148" s="201" t="s">
        <v>156</v>
      </c>
      <c r="E1148" s="207"/>
      <c r="F1148" s="209" t="s">
        <v>1356</v>
      </c>
      <c r="G1148" s="207"/>
      <c r="H1148" s="210">
        <v>357.54</v>
      </c>
      <c r="I1148" s="211"/>
      <c r="J1148" s="207"/>
      <c r="K1148" s="207"/>
      <c r="L1148" s="212"/>
      <c r="M1148" s="213"/>
      <c r="N1148" s="214"/>
      <c r="O1148" s="214"/>
      <c r="P1148" s="214"/>
      <c r="Q1148" s="214"/>
      <c r="R1148" s="214"/>
      <c r="S1148" s="214"/>
      <c r="T1148" s="215"/>
      <c r="AT1148" s="216" t="s">
        <v>156</v>
      </c>
      <c r="AU1148" s="216" t="s">
        <v>80</v>
      </c>
      <c r="AV1148" s="13" t="s">
        <v>80</v>
      </c>
      <c r="AW1148" s="13" t="s">
        <v>4</v>
      </c>
      <c r="AX1148" s="13" t="s">
        <v>26</v>
      </c>
      <c r="AY1148" s="216" t="s">
        <v>144</v>
      </c>
    </row>
    <row r="1149" spans="1:65" s="2" customFormat="1" ht="16.5" customHeight="1">
      <c r="A1149" s="36"/>
      <c r="B1149" s="37"/>
      <c r="C1149" s="189" t="s">
        <v>1357</v>
      </c>
      <c r="D1149" s="189" t="s">
        <v>146</v>
      </c>
      <c r="E1149" s="190" t="s">
        <v>1358</v>
      </c>
      <c r="F1149" s="191" t="s">
        <v>1359</v>
      </c>
      <c r="G1149" s="192" t="s">
        <v>149</v>
      </c>
      <c r="H1149" s="193">
        <v>92.9</v>
      </c>
      <c r="I1149" s="194"/>
      <c r="J1149" s="193">
        <f>ROUND(I1149*H1149,2)</f>
        <v>0</v>
      </c>
      <c r="K1149" s="191" t="s">
        <v>160</v>
      </c>
      <c r="L1149" s="41"/>
      <c r="M1149" s="195" t="s">
        <v>19</v>
      </c>
      <c r="N1149" s="196" t="s">
        <v>42</v>
      </c>
      <c r="O1149" s="66"/>
      <c r="P1149" s="197">
        <f>O1149*H1149</f>
        <v>0</v>
      </c>
      <c r="Q1149" s="197">
        <v>4.0000000000000002E-4</v>
      </c>
      <c r="R1149" s="197">
        <f>Q1149*H1149</f>
        <v>3.7160000000000006E-2</v>
      </c>
      <c r="S1149" s="197">
        <v>0</v>
      </c>
      <c r="T1149" s="198">
        <f>S1149*H1149</f>
        <v>0</v>
      </c>
      <c r="U1149" s="36"/>
      <c r="V1149" s="36"/>
      <c r="W1149" s="36"/>
      <c r="X1149" s="36"/>
      <c r="Y1149" s="36"/>
      <c r="Z1149" s="36"/>
      <c r="AA1149" s="36"/>
      <c r="AB1149" s="36"/>
      <c r="AC1149" s="36"/>
      <c r="AD1149" s="36"/>
      <c r="AE1149" s="36"/>
      <c r="AR1149" s="199" t="s">
        <v>258</v>
      </c>
      <c r="AT1149" s="199" t="s">
        <v>146</v>
      </c>
      <c r="AU1149" s="199" t="s">
        <v>80</v>
      </c>
      <c r="AY1149" s="19" t="s">
        <v>144</v>
      </c>
      <c r="BE1149" s="200">
        <f>IF(N1149="základní",J1149,0)</f>
        <v>0</v>
      </c>
      <c r="BF1149" s="200">
        <f>IF(N1149="snížená",J1149,0)</f>
        <v>0</v>
      </c>
      <c r="BG1149" s="200">
        <f>IF(N1149="zákl. přenesená",J1149,0)</f>
        <v>0</v>
      </c>
      <c r="BH1149" s="200">
        <f>IF(N1149="sníž. přenesená",J1149,0)</f>
        <v>0</v>
      </c>
      <c r="BI1149" s="200">
        <f>IF(N1149="nulová",J1149,0)</f>
        <v>0</v>
      </c>
      <c r="BJ1149" s="19" t="s">
        <v>26</v>
      </c>
      <c r="BK1149" s="200">
        <f>ROUND(I1149*H1149,2)</f>
        <v>0</v>
      </c>
      <c r="BL1149" s="19" t="s">
        <v>258</v>
      </c>
      <c r="BM1149" s="199" t="s">
        <v>1360</v>
      </c>
    </row>
    <row r="1150" spans="1:65" s="2" customFormat="1" ht="10.199999999999999">
      <c r="A1150" s="36"/>
      <c r="B1150" s="37"/>
      <c r="C1150" s="38"/>
      <c r="D1150" s="201" t="s">
        <v>152</v>
      </c>
      <c r="E1150" s="38"/>
      <c r="F1150" s="202" t="s">
        <v>1361</v>
      </c>
      <c r="G1150" s="38"/>
      <c r="H1150" s="38"/>
      <c r="I1150" s="110"/>
      <c r="J1150" s="38"/>
      <c r="K1150" s="38"/>
      <c r="L1150" s="41"/>
      <c r="M1150" s="203"/>
      <c r="N1150" s="204"/>
      <c r="O1150" s="66"/>
      <c r="P1150" s="66"/>
      <c r="Q1150" s="66"/>
      <c r="R1150" s="66"/>
      <c r="S1150" s="66"/>
      <c r="T1150" s="67"/>
      <c r="U1150" s="36"/>
      <c r="V1150" s="36"/>
      <c r="W1150" s="36"/>
      <c r="X1150" s="36"/>
      <c r="Y1150" s="36"/>
      <c r="Z1150" s="36"/>
      <c r="AA1150" s="36"/>
      <c r="AB1150" s="36"/>
      <c r="AC1150" s="36"/>
      <c r="AD1150" s="36"/>
      <c r="AE1150" s="36"/>
      <c r="AT1150" s="19" t="s">
        <v>152</v>
      </c>
      <c r="AU1150" s="19" t="s">
        <v>80</v>
      </c>
    </row>
    <row r="1151" spans="1:65" s="2" customFormat="1" ht="38.4">
      <c r="A1151" s="36"/>
      <c r="B1151" s="37"/>
      <c r="C1151" s="38"/>
      <c r="D1151" s="201" t="s">
        <v>154</v>
      </c>
      <c r="E1151" s="38"/>
      <c r="F1151" s="205" t="s">
        <v>1349</v>
      </c>
      <c r="G1151" s="38"/>
      <c r="H1151" s="38"/>
      <c r="I1151" s="110"/>
      <c r="J1151" s="38"/>
      <c r="K1151" s="38"/>
      <c r="L1151" s="41"/>
      <c r="M1151" s="203"/>
      <c r="N1151" s="204"/>
      <c r="O1151" s="66"/>
      <c r="P1151" s="66"/>
      <c r="Q1151" s="66"/>
      <c r="R1151" s="66"/>
      <c r="S1151" s="66"/>
      <c r="T1151" s="67"/>
      <c r="U1151" s="36"/>
      <c r="V1151" s="36"/>
      <c r="W1151" s="36"/>
      <c r="X1151" s="36"/>
      <c r="Y1151" s="36"/>
      <c r="Z1151" s="36"/>
      <c r="AA1151" s="36"/>
      <c r="AB1151" s="36"/>
      <c r="AC1151" s="36"/>
      <c r="AD1151" s="36"/>
      <c r="AE1151" s="36"/>
      <c r="AT1151" s="19" t="s">
        <v>154</v>
      </c>
      <c r="AU1151" s="19" t="s">
        <v>80</v>
      </c>
    </row>
    <row r="1152" spans="1:65" s="13" customFormat="1" ht="10.199999999999999">
      <c r="B1152" s="206"/>
      <c r="C1152" s="207"/>
      <c r="D1152" s="201" t="s">
        <v>156</v>
      </c>
      <c r="E1152" s="208" t="s">
        <v>19</v>
      </c>
      <c r="F1152" s="209" t="s">
        <v>1340</v>
      </c>
      <c r="G1152" s="207"/>
      <c r="H1152" s="210">
        <v>92.9</v>
      </c>
      <c r="I1152" s="211"/>
      <c r="J1152" s="207"/>
      <c r="K1152" s="207"/>
      <c r="L1152" s="212"/>
      <c r="M1152" s="213"/>
      <c r="N1152" s="214"/>
      <c r="O1152" s="214"/>
      <c r="P1152" s="214"/>
      <c r="Q1152" s="214"/>
      <c r="R1152" s="214"/>
      <c r="S1152" s="214"/>
      <c r="T1152" s="215"/>
      <c r="AT1152" s="216" t="s">
        <v>156</v>
      </c>
      <c r="AU1152" s="216" t="s">
        <v>80</v>
      </c>
      <c r="AV1152" s="13" t="s">
        <v>80</v>
      </c>
      <c r="AW1152" s="13" t="s">
        <v>32</v>
      </c>
      <c r="AX1152" s="13" t="s">
        <v>26</v>
      </c>
      <c r="AY1152" s="216" t="s">
        <v>144</v>
      </c>
    </row>
    <row r="1153" spans="1:65" s="2" customFormat="1" ht="16.5" customHeight="1">
      <c r="A1153" s="36"/>
      <c r="B1153" s="37"/>
      <c r="C1153" s="189" t="s">
        <v>1362</v>
      </c>
      <c r="D1153" s="189" t="s">
        <v>146</v>
      </c>
      <c r="E1153" s="190" t="s">
        <v>1363</v>
      </c>
      <c r="F1153" s="191" t="s">
        <v>1364</v>
      </c>
      <c r="G1153" s="192" t="s">
        <v>1365</v>
      </c>
      <c r="H1153" s="194"/>
      <c r="I1153" s="194"/>
      <c r="J1153" s="193">
        <f>ROUND(I1153*H1153,2)</f>
        <v>0</v>
      </c>
      <c r="K1153" s="191" t="s">
        <v>160</v>
      </c>
      <c r="L1153" s="41"/>
      <c r="M1153" s="195" t="s">
        <v>19</v>
      </c>
      <c r="N1153" s="196" t="s">
        <v>42</v>
      </c>
      <c r="O1153" s="66"/>
      <c r="P1153" s="197">
        <f>O1153*H1153</f>
        <v>0</v>
      </c>
      <c r="Q1153" s="197">
        <v>0</v>
      </c>
      <c r="R1153" s="197">
        <f>Q1153*H1153</f>
        <v>0</v>
      </c>
      <c r="S1153" s="197">
        <v>0</v>
      </c>
      <c r="T1153" s="198">
        <f>S1153*H1153</f>
        <v>0</v>
      </c>
      <c r="U1153" s="36"/>
      <c r="V1153" s="36"/>
      <c r="W1153" s="36"/>
      <c r="X1153" s="36"/>
      <c r="Y1153" s="36"/>
      <c r="Z1153" s="36"/>
      <c r="AA1153" s="36"/>
      <c r="AB1153" s="36"/>
      <c r="AC1153" s="36"/>
      <c r="AD1153" s="36"/>
      <c r="AE1153" s="36"/>
      <c r="AR1153" s="199" t="s">
        <v>258</v>
      </c>
      <c r="AT1153" s="199" t="s">
        <v>146</v>
      </c>
      <c r="AU1153" s="199" t="s">
        <v>80</v>
      </c>
      <c r="AY1153" s="19" t="s">
        <v>144</v>
      </c>
      <c r="BE1153" s="200">
        <f>IF(N1153="základní",J1153,0)</f>
        <v>0</v>
      </c>
      <c r="BF1153" s="200">
        <f>IF(N1153="snížená",J1153,0)</f>
        <v>0</v>
      </c>
      <c r="BG1153" s="200">
        <f>IF(N1153="zákl. přenesená",J1153,0)</f>
        <v>0</v>
      </c>
      <c r="BH1153" s="200">
        <f>IF(N1153="sníž. přenesená",J1153,0)</f>
        <v>0</v>
      </c>
      <c r="BI1153" s="200">
        <f>IF(N1153="nulová",J1153,0)</f>
        <v>0</v>
      </c>
      <c r="BJ1153" s="19" t="s">
        <v>26</v>
      </c>
      <c r="BK1153" s="200">
        <f>ROUND(I1153*H1153,2)</f>
        <v>0</v>
      </c>
      <c r="BL1153" s="19" t="s">
        <v>258</v>
      </c>
      <c r="BM1153" s="199" t="s">
        <v>1366</v>
      </c>
    </row>
    <row r="1154" spans="1:65" s="2" customFormat="1" ht="19.2">
      <c r="A1154" s="36"/>
      <c r="B1154" s="37"/>
      <c r="C1154" s="38"/>
      <c r="D1154" s="201" t="s">
        <v>152</v>
      </c>
      <c r="E1154" s="38"/>
      <c r="F1154" s="202" t="s">
        <v>1367</v>
      </c>
      <c r="G1154" s="38"/>
      <c r="H1154" s="38"/>
      <c r="I1154" s="110"/>
      <c r="J1154" s="38"/>
      <c r="K1154" s="38"/>
      <c r="L1154" s="41"/>
      <c r="M1154" s="203"/>
      <c r="N1154" s="204"/>
      <c r="O1154" s="66"/>
      <c r="P1154" s="66"/>
      <c r="Q1154" s="66"/>
      <c r="R1154" s="66"/>
      <c r="S1154" s="66"/>
      <c r="T1154" s="67"/>
      <c r="U1154" s="36"/>
      <c r="V1154" s="36"/>
      <c r="W1154" s="36"/>
      <c r="X1154" s="36"/>
      <c r="Y1154" s="36"/>
      <c r="Z1154" s="36"/>
      <c r="AA1154" s="36"/>
      <c r="AB1154" s="36"/>
      <c r="AC1154" s="36"/>
      <c r="AD1154" s="36"/>
      <c r="AE1154" s="36"/>
      <c r="AT1154" s="19" t="s">
        <v>152</v>
      </c>
      <c r="AU1154" s="19" t="s">
        <v>80</v>
      </c>
    </row>
    <row r="1155" spans="1:65" s="2" customFormat="1" ht="86.4">
      <c r="A1155" s="36"/>
      <c r="B1155" s="37"/>
      <c r="C1155" s="38"/>
      <c r="D1155" s="201" t="s">
        <v>154</v>
      </c>
      <c r="E1155" s="38"/>
      <c r="F1155" s="205" t="s">
        <v>1368</v>
      </c>
      <c r="G1155" s="38"/>
      <c r="H1155" s="38"/>
      <c r="I1155" s="110"/>
      <c r="J1155" s="38"/>
      <c r="K1155" s="38"/>
      <c r="L1155" s="41"/>
      <c r="M1155" s="203"/>
      <c r="N1155" s="204"/>
      <c r="O1155" s="66"/>
      <c r="P1155" s="66"/>
      <c r="Q1155" s="66"/>
      <c r="R1155" s="66"/>
      <c r="S1155" s="66"/>
      <c r="T1155" s="67"/>
      <c r="U1155" s="36"/>
      <c r="V1155" s="36"/>
      <c r="W1155" s="36"/>
      <c r="X1155" s="36"/>
      <c r="Y1155" s="36"/>
      <c r="Z1155" s="36"/>
      <c r="AA1155" s="36"/>
      <c r="AB1155" s="36"/>
      <c r="AC1155" s="36"/>
      <c r="AD1155" s="36"/>
      <c r="AE1155" s="36"/>
      <c r="AT1155" s="19" t="s">
        <v>154</v>
      </c>
      <c r="AU1155" s="19" t="s">
        <v>80</v>
      </c>
    </row>
    <row r="1156" spans="1:65" s="12" customFormat="1" ht="22.8" customHeight="1">
      <c r="B1156" s="173"/>
      <c r="C1156" s="174"/>
      <c r="D1156" s="175" t="s">
        <v>70</v>
      </c>
      <c r="E1156" s="187" t="s">
        <v>1369</v>
      </c>
      <c r="F1156" s="187" t="s">
        <v>1370</v>
      </c>
      <c r="G1156" s="174"/>
      <c r="H1156" s="174"/>
      <c r="I1156" s="177"/>
      <c r="J1156" s="188">
        <f>BK1156</f>
        <v>0</v>
      </c>
      <c r="K1156" s="174"/>
      <c r="L1156" s="179"/>
      <c r="M1156" s="180"/>
      <c r="N1156" s="181"/>
      <c r="O1156" s="181"/>
      <c r="P1156" s="182">
        <f>SUM(P1157:P1210)</f>
        <v>0</v>
      </c>
      <c r="Q1156" s="181"/>
      <c r="R1156" s="182">
        <f>SUM(R1157:R1210)</f>
        <v>8.0957299999999996</v>
      </c>
      <c r="S1156" s="181"/>
      <c r="T1156" s="183">
        <f>SUM(T1157:T1210)</f>
        <v>0</v>
      </c>
      <c r="AR1156" s="184" t="s">
        <v>80</v>
      </c>
      <c r="AT1156" s="185" t="s">
        <v>70</v>
      </c>
      <c r="AU1156" s="185" t="s">
        <v>26</v>
      </c>
      <c r="AY1156" s="184" t="s">
        <v>144</v>
      </c>
      <c r="BK1156" s="186">
        <f>SUM(BK1157:BK1210)</f>
        <v>0</v>
      </c>
    </row>
    <row r="1157" spans="1:65" s="2" customFormat="1" ht="16.5" customHeight="1">
      <c r="A1157" s="36"/>
      <c r="B1157" s="37"/>
      <c r="C1157" s="189" t="s">
        <v>1371</v>
      </c>
      <c r="D1157" s="189" t="s">
        <v>146</v>
      </c>
      <c r="E1157" s="190" t="s">
        <v>1372</v>
      </c>
      <c r="F1157" s="191" t="s">
        <v>1373</v>
      </c>
      <c r="G1157" s="192" t="s">
        <v>149</v>
      </c>
      <c r="H1157" s="193">
        <v>86.13</v>
      </c>
      <c r="I1157" s="194"/>
      <c r="J1157" s="193">
        <f>ROUND(I1157*H1157,2)</f>
        <v>0</v>
      </c>
      <c r="K1157" s="191" t="s">
        <v>160</v>
      </c>
      <c r="L1157" s="41"/>
      <c r="M1157" s="195" t="s">
        <v>19</v>
      </c>
      <c r="N1157" s="196" t="s">
        <v>42</v>
      </c>
      <c r="O1157" s="66"/>
      <c r="P1157" s="197">
        <f>O1157*H1157</f>
        <v>0</v>
      </c>
      <c r="Q1157" s="197">
        <v>0</v>
      </c>
      <c r="R1157" s="197">
        <f>Q1157*H1157</f>
        <v>0</v>
      </c>
      <c r="S1157" s="197">
        <v>0</v>
      </c>
      <c r="T1157" s="198">
        <f>S1157*H1157</f>
        <v>0</v>
      </c>
      <c r="U1157" s="36"/>
      <c r="V1157" s="36"/>
      <c r="W1157" s="36"/>
      <c r="X1157" s="36"/>
      <c r="Y1157" s="36"/>
      <c r="Z1157" s="36"/>
      <c r="AA1157" s="36"/>
      <c r="AB1157" s="36"/>
      <c r="AC1157" s="36"/>
      <c r="AD1157" s="36"/>
      <c r="AE1157" s="36"/>
      <c r="AR1157" s="199" t="s">
        <v>258</v>
      </c>
      <c r="AT1157" s="199" t="s">
        <v>146</v>
      </c>
      <c r="AU1157" s="199" t="s">
        <v>80</v>
      </c>
      <c r="AY1157" s="19" t="s">
        <v>144</v>
      </c>
      <c r="BE1157" s="200">
        <f>IF(N1157="základní",J1157,0)</f>
        <v>0</v>
      </c>
      <c r="BF1157" s="200">
        <f>IF(N1157="snížená",J1157,0)</f>
        <v>0</v>
      </c>
      <c r="BG1157" s="200">
        <f>IF(N1157="zákl. přenesená",J1157,0)</f>
        <v>0</v>
      </c>
      <c r="BH1157" s="200">
        <f>IF(N1157="sníž. přenesená",J1157,0)</f>
        <v>0</v>
      </c>
      <c r="BI1157" s="200">
        <f>IF(N1157="nulová",J1157,0)</f>
        <v>0</v>
      </c>
      <c r="BJ1157" s="19" t="s">
        <v>26</v>
      </c>
      <c r="BK1157" s="200">
        <f>ROUND(I1157*H1157,2)</f>
        <v>0</v>
      </c>
      <c r="BL1157" s="19" t="s">
        <v>258</v>
      </c>
      <c r="BM1157" s="199" t="s">
        <v>1374</v>
      </c>
    </row>
    <row r="1158" spans="1:65" s="2" customFormat="1" ht="19.2">
      <c r="A1158" s="36"/>
      <c r="B1158" s="37"/>
      <c r="C1158" s="38"/>
      <c r="D1158" s="201" t="s">
        <v>152</v>
      </c>
      <c r="E1158" s="38"/>
      <c r="F1158" s="202" t="s">
        <v>1375</v>
      </c>
      <c r="G1158" s="38"/>
      <c r="H1158" s="38"/>
      <c r="I1158" s="110"/>
      <c r="J1158" s="38"/>
      <c r="K1158" s="38"/>
      <c r="L1158" s="41"/>
      <c r="M1158" s="203"/>
      <c r="N1158" s="204"/>
      <c r="O1158" s="66"/>
      <c r="P1158" s="66"/>
      <c r="Q1158" s="66"/>
      <c r="R1158" s="66"/>
      <c r="S1158" s="66"/>
      <c r="T1158" s="67"/>
      <c r="U1158" s="36"/>
      <c r="V1158" s="36"/>
      <c r="W1158" s="36"/>
      <c r="X1158" s="36"/>
      <c r="Y1158" s="36"/>
      <c r="Z1158" s="36"/>
      <c r="AA1158" s="36"/>
      <c r="AB1158" s="36"/>
      <c r="AC1158" s="36"/>
      <c r="AD1158" s="36"/>
      <c r="AE1158" s="36"/>
      <c r="AT1158" s="19" t="s">
        <v>152</v>
      </c>
      <c r="AU1158" s="19" t="s">
        <v>80</v>
      </c>
    </row>
    <row r="1159" spans="1:65" s="2" customFormat="1" ht="38.4">
      <c r="A1159" s="36"/>
      <c r="B1159" s="37"/>
      <c r="C1159" s="38"/>
      <c r="D1159" s="201" t="s">
        <v>154</v>
      </c>
      <c r="E1159" s="38"/>
      <c r="F1159" s="205" t="s">
        <v>1376</v>
      </c>
      <c r="G1159" s="38"/>
      <c r="H1159" s="38"/>
      <c r="I1159" s="110"/>
      <c r="J1159" s="38"/>
      <c r="K1159" s="38"/>
      <c r="L1159" s="41"/>
      <c r="M1159" s="203"/>
      <c r="N1159" s="204"/>
      <c r="O1159" s="66"/>
      <c r="P1159" s="66"/>
      <c r="Q1159" s="66"/>
      <c r="R1159" s="66"/>
      <c r="S1159" s="66"/>
      <c r="T1159" s="67"/>
      <c r="U1159" s="36"/>
      <c r="V1159" s="36"/>
      <c r="W1159" s="36"/>
      <c r="X1159" s="36"/>
      <c r="Y1159" s="36"/>
      <c r="Z1159" s="36"/>
      <c r="AA1159" s="36"/>
      <c r="AB1159" s="36"/>
      <c r="AC1159" s="36"/>
      <c r="AD1159" s="36"/>
      <c r="AE1159" s="36"/>
      <c r="AT1159" s="19" t="s">
        <v>154</v>
      </c>
      <c r="AU1159" s="19" t="s">
        <v>80</v>
      </c>
    </row>
    <row r="1160" spans="1:65" s="14" customFormat="1" ht="10.199999999999999">
      <c r="B1160" s="217"/>
      <c r="C1160" s="218"/>
      <c r="D1160" s="201" t="s">
        <v>156</v>
      </c>
      <c r="E1160" s="219" t="s">
        <v>19</v>
      </c>
      <c r="F1160" s="220" t="s">
        <v>1142</v>
      </c>
      <c r="G1160" s="218"/>
      <c r="H1160" s="219" t="s">
        <v>19</v>
      </c>
      <c r="I1160" s="221"/>
      <c r="J1160" s="218"/>
      <c r="K1160" s="218"/>
      <c r="L1160" s="222"/>
      <c r="M1160" s="223"/>
      <c r="N1160" s="224"/>
      <c r="O1160" s="224"/>
      <c r="P1160" s="224"/>
      <c r="Q1160" s="224"/>
      <c r="R1160" s="224"/>
      <c r="S1160" s="224"/>
      <c r="T1160" s="225"/>
      <c r="AT1160" s="226" t="s">
        <v>156</v>
      </c>
      <c r="AU1160" s="226" t="s">
        <v>80</v>
      </c>
      <c r="AV1160" s="14" t="s">
        <v>26</v>
      </c>
      <c r="AW1160" s="14" t="s">
        <v>32</v>
      </c>
      <c r="AX1160" s="14" t="s">
        <v>71</v>
      </c>
      <c r="AY1160" s="226" t="s">
        <v>144</v>
      </c>
    </row>
    <row r="1161" spans="1:65" s="13" customFormat="1" ht="10.199999999999999">
      <c r="B1161" s="206"/>
      <c r="C1161" s="207"/>
      <c r="D1161" s="201" t="s">
        <v>156</v>
      </c>
      <c r="E1161" s="208" t="s">
        <v>19</v>
      </c>
      <c r="F1161" s="209" t="s">
        <v>1143</v>
      </c>
      <c r="G1161" s="207"/>
      <c r="H1161" s="210">
        <v>86.13</v>
      </c>
      <c r="I1161" s="211"/>
      <c r="J1161" s="207"/>
      <c r="K1161" s="207"/>
      <c r="L1161" s="212"/>
      <c r="M1161" s="213"/>
      <c r="N1161" s="214"/>
      <c r="O1161" s="214"/>
      <c r="P1161" s="214"/>
      <c r="Q1161" s="214"/>
      <c r="R1161" s="214"/>
      <c r="S1161" s="214"/>
      <c r="T1161" s="215"/>
      <c r="AT1161" s="216" t="s">
        <v>156</v>
      </c>
      <c r="AU1161" s="216" t="s">
        <v>80</v>
      </c>
      <c r="AV1161" s="13" t="s">
        <v>80</v>
      </c>
      <c r="AW1161" s="13" t="s">
        <v>32</v>
      </c>
      <c r="AX1161" s="13" t="s">
        <v>26</v>
      </c>
      <c r="AY1161" s="216" t="s">
        <v>144</v>
      </c>
    </row>
    <row r="1162" spans="1:65" s="2" customFormat="1" ht="16.5" customHeight="1">
      <c r="A1162" s="36"/>
      <c r="B1162" s="37"/>
      <c r="C1162" s="238" t="s">
        <v>1377</v>
      </c>
      <c r="D1162" s="238" t="s">
        <v>253</v>
      </c>
      <c r="E1162" s="239" t="s">
        <v>1331</v>
      </c>
      <c r="F1162" s="240" t="s">
        <v>1332</v>
      </c>
      <c r="G1162" s="241" t="s">
        <v>234</v>
      </c>
      <c r="H1162" s="242">
        <v>0.03</v>
      </c>
      <c r="I1162" s="243"/>
      <c r="J1162" s="242">
        <f>ROUND(I1162*H1162,2)</f>
        <v>0</v>
      </c>
      <c r="K1162" s="240" t="s">
        <v>160</v>
      </c>
      <c r="L1162" s="244"/>
      <c r="M1162" s="245" t="s">
        <v>19</v>
      </c>
      <c r="N1162" s="246" t="s">
        <v>42</v>
      </c>
      <c r="O1162" s="66"/>
      <c r="P1162" s="197">
        <f>O1162*H1162</f>
        <v>0</v>
      </c>
      <c r="Q1162" s="197">
        <v>1</v>
      </c>
      <c r="R1162" s="197">
        <f>Q1162*H1162</f>
        <v>0.03</v>
      </c>
      <c r="S1162" s="197">
        <v>0</v>
      </c>
      <c r="T1162" s="198">
        <f>S1162*H1162</f>
        <v>0</v>
      </c>
      <c r="U1162" s="36"/>
      <c r="V1162" s="36"/>
      <c r="W1162" s="36"/>
      <c r="X1162" s="36"/>
      <c r="Y1162" s="36"/>
      <c r="Z1162" s="36"/>
      <c r="AA1162" s="36"/>
      <c r="AB1162" s="36"/>
      <c r="AC1162" s="36"/>
      <c r="AD1162" s="36"/>
      <c r="AE1162" s="36"/>
      <c r="AR1162" s="199" t="s">
        <v>366</v>
      </c>
      <c r="AT1162" s="199" t="s">
        <v>253</v>
      </c>
      <c r="AU1162" s="199" t="s">
        <v>80</v>
      </c>
      <c r="AY1162" s="19" t="s">
        <v>144</v>
      </c>
      <c r="BE1162" s="200">
        <f>IF(N1162="základní",J1162,0)</f>
        <v>0</v>
      </c>
      <c r="BF1162" s="200">
        <f>IF(N1162="snížená",J1162,0)</f>
        <v>0</v>
      </c>
      <c r="BG1162" s="200">
        <f>IF(N1162="zákl. přenesená",J1162,0)</f>
        <v>0</v>
      </c>
      <c r="BH1162" s="200">
        <f>IF(N1162="sníž. přenesená",J1162,0)</f>
        <v>0</v>
      </c>
      <c r="BI1162" s="200">
        <f>IF(N1162="nulová",J1162,0)</f>
        <v>0</v>
      </c>
      <c r="BJ1162" s="19" t="s">
        <v>26</v>
      </c>
      <c r="BK1162" s="200">
        <f>ROUND(I1162*H1162,2)</f>
        <v>0</v>
      </c>
      <c r="BL1162" s="19" t="s">
        <v>258</v>
      </c>
      <c r="BM1162" s="199" t="s">
        <v>1378</v>
      </c>
    </row>
    <row r="1163" spans="1:65" s="2" customFormat="1" ht="10.199999999999999">
      <c r="A1163" s="36"/>
      <c r="B1163" s="37"/>
      <c r="C1163" s="38"/>
      <c r="D1163" s="201" t="s">
        <v>152</v>
      </c>
      <c r="E1163" s="38"/>
      <c r="F1163" s="202" t="s">
        <v>1332</v>
      </c>
      <c r="G1163" s="38"/>
      <c r="H1163" s="38"/>
      <c r="I1163" s="110"/>
      <c r="J1163" s="38"/>
      <c r="K1163" s="38"/>
      <c r="L1163" s="41"/>
      <c r="M1163" s="203"/>
      <c r="N1163" s="204"/>
      <c r="O1163" s="66"/>
      <c r="P1163" s="66"/>
      <c r="Q1163" s="66"/>
      <c r="R1163" s="66"/>
      <c r="S1163" s="66"/>
      <c r="T1163" s="67"/>
      <c r="U1163" s="36"/>
      <c r="V1163" s="36"/>
      <c r="W1163" s="36"/>
      <c r="X1163" s="36"/>
      <c r="Y1163" s="36"/>
      <c r="Z1163" s="36"/>
      <c r="AA1163" s="36"/>
      <c r="AB1163" s="36"/>
      <c r="AC1163" s="36"/>
      <c r="AD1163" s="36"/>
      <c r="AE1163" s="36"/>
      <c r="AT1163" s="19" t="s">
        <v>152</v>
      </c>
      <c r="AU1163" s="19" t="s">
        <v>80</v>
      </c>
    </row>
    <row r="1164" spans="1:65" s="13" customFormat="1" ht="10.199999999999999">
      <c r="B1164" s="206"/>
      <c r="C1164" s="207"/>
      <c r="D1164" s="201" t="s">
        <v>156</v>
      </c>
      <c r="E1164" s="207"/>
      <c r="F1164" s="209" t="s">
        <v>1379</v>
      </c>
      <c r="G1164" s="207"/>
      <c r="H1164" s="210">
        <v>0.03</v>
      </c>
      <c r="I1164" s="211"/>
      <c r="J1164" s="207"/>
      <c r="K1164" s="207"/>
      <c r="L1164" s="212"/>
      <c r="M1164" s="213"/>
      <c r="N1164" s="214"/>
      <c r="O1164" s="214"/>
      <c r="P1164" s="214"/>
      <c r="Q1164" s="214"/>
      <c r="R1164" s="214"/>
      <c r="S1164" s="214"/>
      <c r="T1164" s="215"/>
      <c r="AT1164" s="216" t="s">
        <v>156</v>
      </c>
      <c r="AU1164" s="216" t="s">
        <v>80</v>
      </c>
      <c r="AV1164" s="13" t="s">
        <v>80</v>
      </c>
      <c r="AW1164" s="13" t="s">
        <v>4</v>
      </c>
      <c r="AX1164" s="13" t="s">
        <v>26</v>
      </c>
      <c r="AY1164" s="216" t="s">
        <v>144</v>
      </c>
    </row>
    <row r="1165" spans="1:65" s="2" customFormat="1" ht="16.5" customHeight="1">
      <c r="A1165" s="36"/>
      <c r="B1165" s="37"/>
      <c r="C1165" s="189" t="s">
        <v>1380</v>
      </c>
      <c r="D1165" s="189" t="s">
        <v>146</v>
      </c>
      <c r="E1165" s="190" t="s">
        <v>1381</v>
      </c>
      <c r="F1165" s="191" t="s">
        <v>1382</v>
      </c>
      <c r="G1165" s="192" t="s">
        <v>149</v>
      </c>
      <c r="H1165" s="193">
        <v>120.13</v>
      </c>
      <c r="I1165" s="194"/>
      <c r="J1165" s="193">
        <f>ROUND(I1165*H1165,2)</f>
        <v>0</v>
      </c>
      <c r="K1165" s="191" t="s">
        <v>160</v>
      </c>
      <c r="L1165" s="41"/>
      <c r="M1165" s="195" t="s">
        <v>19</v>
      </c>
      <c r="N1165" s="196" t="s">
        <v>42</v>
      </c>
      <c r="O1165" s="66"/>
      <c r="P1165" s="197">
        <f>O1165*H1165</f>
        <v>0</v>
      </c>
      <c r="Q1165" s="197">
        <v>8.8000000000000003E-4</v>
      </c>
      <c r="R1165" s="197">
        <f>Q1165*H1165</f>
        <v>0.1057144</v>
      </c>
      <c r="S1165" s="197">
        <v>0</v>
      </c>
      <c r="T1165" s="198">
        <f>S1165*H1165</f>
        <v>0</v>
      </c>
      <c r="U1165" s="36"/>
      <c r="V1165" s="36"/>
      <c r="W1165" s="36"/>
      <c r="X1165" s="36"/>
      <c r="Y1165" s="36"/>
      <c r="Z1165" s="36"/>
      <c r="AA1165" s="36"/>
      <c r="AB1165" s="36"/>
      <c r="AC1165" s="36"/>
      <c r="AD1165" s="36"/>
      <c r="AE1165" s="36"/>
      <c r="AR1165" s="199" t="s">
        <v>258</v>
      </c>
      <c r="AT1165" s="199" t="s">
        <v>146</v>
      </c>
      <c r="AU1165" s="199" t="s">
        <v>80</v>
      </c>
      <c r="AY1165" s="19" t="s">
        <v>144</v>
      </c>
      <c r="BE1165" s="200">
        <f>IF(N1165="základní",J1165,0)</f>
        <v>0</v>
      </c>
      <c r="BF1165" s="200">
        <f>IF(N1165="snížená",J1165,0)</f>
        <v>0</v>
      </c>
      <c r="BG1165" s="200">
        <f>IF(N1165="zákl. přenesená",J1165,0)</f>
        <v>0</v>
      </c>
      <c r="BH1165" s="200">
        <f>IF(N1165="sníž. přenesená",J1165,0)</f>
        <v>0</v>
      </c>
      <c r="BI1165" s="200">
        <f>IF(N1165="nulová",J1165,0)</f>
        <v>0</v>
      </c>
      <c r="BJ1165" s="19" t="s">
        <v>26</v>
      </c>
      <c r="BK1165" s="200">
        <f>ROUND(I1165*H1165,2)</f>
        <v>0</v>
      </c>
      <c r="BL1165" s="19" t="s">
        <v>258</v>
      </c>
      <c r="BM1165" s="199" t="s">
        <v>1383</v>
      </c>
    </row>
    <row r="1166" spans="1:65" s="2" customFormat="1" ht="10.199999999999999">
      <c r="A1166" s="36"/>
      <c r="B1166" s="37"/>
      <c r="C1166" s="38"/>
      <c r="D1166" s="201" t="s">
        <v>152</v>
      </c>
      <c r="E1166" s="38"/>
      <c r="F1166" s="202" t="s">
        <v>1384</v>
      </c>
      <c r="G1166" s="38"/>
      <c r="H1166" s="38"/>
      <c r="I1166" s="110"/>
      <c r="J1166" s="38"/>
      <c r="K1166" s="38"/>
      <c r="L1166" s="41"/>
      <c r="M1166" s="203"/>
      <c r="N1166" s="204"/>
      <c r="O1166" s="66"/>
      <c r="P1166" s="66"/>
      <c r="Q1166" s="66"/>
      <c r="R1166" s="66"/>
      <c r="S1166" s="66"/>
      <c r="T1166" s="67"/>
      <c r="U1166" s="36"/>
      <c r="V1166" s="36"/>
      <c r="W1166" s="36"/>
      <c r="X1166" s="36"/>
      <c r="Y1166" s="36"/>
      <c r="Z1166" s="36"/>
      <c r="AA1166" s="36"/>
      <c r="AB1166" s="36"/>
      <c r="AC1166" s="36"/>
      <c r="AD1166" s="36"/>
      <c r="AE1166" s="36"/>
      <c r="AT1166" s="19" t="s">
        <v>152</v>
      </c>
      <c r="AU1166" s="19" t="s">
        <v>80</v>
      </c>
    </row>
    <row r="1167" spans="1:65" s="2" customFormat="1" ht="38.4">
      <c r="A1167" s="36"/>
      <c r="B1167" s="37"/>
      <c r="C1167" s="38"/>
      <c r="D1167" s="201" t="s">
        <v>154</v>
      </c>
      <c r="E1167" s="38"/>
      <c r="F1167" s="205" t="s">
        <v>1385</v>
      </c>
      <c r="G1167" s="38"/>
      <c r="H1167" s="38"/>
      <c r="I1167" s="110"/>
      <c r="J1167" s="38"/>
      <c r="K1167" s="38"/>
      <c r="L1167" s="41"/>
      <c r="M1167" s="203"/>
      <c r="N1167" s="204"/>
      <c r="O1167" s="66"/>
      <c r="P1167" s="66"/>
      <c r="Q1167" s="66"/>
      <c r="R1167" s="66"/>
      <c r="S1167" s="66"/>
      <c r="T1167" s="67"/>
      <c r="U1167" s="36"/>
      <c r="V1167" s="36"/>
      <c r="W1167" s="36"/>
      <c r="X1167" s="36"/>
      <c r="Y1167" s="36"/>
      <c r="Z1167" s="36"/>
      <c r="AA1167" s="36"/>
      <c r="AB1167" s="36"/>
      <c r="AC1167" s="36"/>
      <c r="AD1167" s="36"/>
      <c r="AE1167" s="36"/>
      <c r="AT1167" s="19" t="s">
        <v>154</v>
      </c>
      <c r="AU1167" s="19" t="s">
        <v>80</v>
      </c>
    </row>
    <row r="1168" spans="1:65" s="14" customFormat="1" ht="10.199999999999999">
      <c r="B1168" s="217"/>
      <c r="C1168" s="218"/>
      <c r="D1168" s="201" t="s">
        <v>156</v>
      </c>
      <c r="E1168" s="219" t="s">
        <v>19</v>
      </c>
      <c r="F1168" s="220" t="s">
        <v>1142</v>
      </c>
      <c r="G1168" s="218"/>
      <c r="H1168" s="219" t="s">
        <v>19</v>
      </c>
      <c r="I1168" s="221"/>
      <c r="J1168" s="218"/>
      <c r="K1168" s="218"/>
      <c r="L1168" s="222"/>
      <c r="M1168" s="223"/>
      <c r="N1168" s="224"/>
      <c r="O1168" s="224"/>
      <c r="P1168" s="224"/>
      <c r="Q1168" s="224"/>
      <c r="R1168" s="224"/>
      <c r="S1168" s="224"/>
      <c r="T1168" s="225"/>
      <c r="AT1168" s="226" t="s">
        <v>156</v>
      </c>
      <c r="AU1168" s="226" t="s">
        <v>80</v>
      </c>
      <c r="AV1168" s="14" t="s">
        <v>26</v>
      </c>
      <c r="AW1168" s="14" t="s">
        <v>32</v>
      </c>
      <c r="AX1168" s="14" t="s">
        <v>71</v>
      </c>
      <c r="AY1168" s="226" t="s">
        <v>144</v>
      </c>
    </row>
    <row r="1169" spans="1:65" s="13" customFormat="1" ht="10.199999999999999">
      <c r="B1169" s="206"/>
      <c r="C1169" s="207"/>
      <c r="D1169" s="201" t="s">
        <v>156</v>
      </c>
      <c r="E1169" s="208" t="s">
        <v>19</v>
      </c>
      <c r="F1169" s="209" t="s">
        <v>1143</v>
      </c>
      <c r="G1169" s="207"/>
      <c r="H1169" s="210">
        <v>86.13</v>
      </c>
      <c r="I1169" s="211"/>
      <c r="J1169" s="207"/>
      <c r="K1169" s="207"/>
      <c r="L1169" s="212"/>
      <c r="M1169" s="213"/>
      <c r="N1169" s="214"/>
      <c r="O1169" s="214"/>
      <c r="P1169" s="214"/>
      <c r="Q1169" s="214"/>
      <c r="R1169" s="214"/>
      <c r="S1169" s="214"/>
      <c r="T1169" s="215"/>
      <c r="AT1169" s="216" t="s">
        <v>156</v>
      </c>
      <c r="AU1169" s="216" t="s">
        <v>80</v>
      </c>
      <c r="AV1169" s="13" t="s">
        <v>80</v>
      </c>
      <c r="AW1169" s="13" t="s">
        <v>32</v>
      </c>
      <c r="AX1169" s="13" t="s">
        <v>71</v>
      </c>
      <c r="AY1169" s="216" t="s">
        <v>144</v>
      </c>
    </row>
    <row r="1170" spans="1:65" s="13" customFormat="1" ht="10.199999999999999">
      <c r="B1170" s="206"/>
      <c r="C1170" s="207"/>
      <c r="D1170" s="201" t="s">
        <v>156</v>
      </c>
      <c r="E1170" s="208" t="s">
        <v>19</v>
      </c>
      <c r="F1170" s="209" t="s">
        <v>1386</v>
      </c>
      <c r="G1170" s="207"/>
      <c r="H1170" s="210">
        <v>34</v>
      </c>
      <c r="I1170" s="211"/>
      <c r="J1170" s="207"/>
      <c r="K1170" s="207"/>
      <c r="L1170" s="212"/>
      <c r="M1170" s="213"/>
      <c r="N1170" s="214"/>
      <c r="O1170" s="214"/>
      <c r="P1170" s="214"/>
      <c r="Q1170" s="214"/>
      <c r="R1170" s="214"/>
      <c r="S1170" s="214"/>
      <c r="T1170" s="215"/>
      <c r="AT1170" s="216" t="s">
        <v>156</v>
      </c>
      <c r="AU1170" s="216" t="s">
        <v>80</v>
      </c>
      <c r="AV1170" s="13" t="s">
        <v>80</v>
      </c>
      <c r="AW1170" s="13" t="s">
        <v>32</v>
      </c>
      <c r="AX1170" s="13" t="s">
        <v>71</v>
      </c>
      <c r="AY1170" s="216" t="s">
        <v>144</v>
      </c>
    </row>
    <row r="1171" spans="1:65" s="15" customFormat="1" ht="10.199999999999999">
      <c r="B1171" s="227"/>
      <c r="C1171" s="228"/>
      <c r="D1171" s="201" t="s">
        <v>156</v>
      </c>
      <c r="E1171" s="229" t="s">
        <v>19</v>
      </c>
      <c r="F1171" s="230" t="s">
        <v>191</v>
      </c>
      <c r="G1171" s="228"/>
      <c r="H1171" s="231">
        <v>120.13</v>
      </c>
      <c r="I1171" s="232"/>
      <c r="J1171" s="228"/>
      <c r="K1171" s="228"/>
      <c r="L1171" s="233"/>
      <c r="M1171" s="234"/>
      <c r="N1171" s="235"/>
      <c r="O1171" s="235"/>
      <c r="P1171" s="235"/>
      <c r="Q1171" s="235"/>
      <c r="R1171" s="235"/>
      <c r="S1171" s="235"/>
      <c r="T1171" s="236"/>
      <c r="AT1171" s="237" t="s">
        <v>156</v>
      </c>
      <c r="AU1171" s="237" t="s">
        <v>80</v>
      </c>
      <c r="AV1171" s="15" t="s">
        <v>150</v>
      </c>
      <c r="AW1171" s="15" t="s">
        <v>32</v>
      </c>
      <c r="AX1171" s="15" t="s">
        <v>26</v>
      </c>
      <c r="AY1171" s="237" t="s">
        <v>144</v>
      </c>
    </row>
    <row r="1172" spans="1:65" s="2" customFormat="1" ht="21.75" customHeight="1">
      <c r="A1172" s="36"/>
      <c r="B1172" s="37"/>
      <c r="C1172" s="238" t="s">
        <v>1387</v>
      </c>
      <c r="D1172" s="238" t="s">
        <v>253</v>
      </c>
      <c r="E1172" s="239" t="s">
        <v>1388</v>
      </c>
      <c r="F1172" s="240" t="s">
        <v>1389</v>
      </c>
      <c r="G1172" s="241" t="s">
        <v>149</v>
      </c>
      <c r="H1172" s="242">
        <v>99.05</v>
      </c>
      <c r="I1172" s="243"/>
      <c r="J1172" s="242">
        <f>ROUND(I1172*H1172,2)</f>
        <v>0</v>
      </c>
      <c r="K1172" s="240" t="s">
        <v>160</v>
      </c>
      <c r="L1172" s="244"/>
      <c r="M1172" s="245" t="s">
        <v>19</v>
      </c>
      <c r="N1172" s="246" t="s">
        <v>42</v>
      </c>
      <c r="O1172" s="66"/>
      <c r="P1172" s="197">
        <f>O1172*H1172</f>
        <v>0</v>
      </c>
      <c r="Q1172" s="197">
        <v>3.3999999999999998E-3</v>
      </c>
      <c r="R1172" s="197">
        <f>Q1172*H1172</f>
        <v>0.33676999999999996</v>
      </c>
      <c r="S1172" s="197">
        <v>0</v>
      </c>
      <c r="T1172" s="198">
        <f>S1172*H1172</f>
        <v>0</v>
      </c>
      <c r="U1172" s="36"/>
      <c r="V1172" s="36"/>
      <c r="W1172" s="36"/>
      <c r="X1172" s="36"/>
      <c r="Y1172" s="36"/>
      <c r="Z1172" s="36"/>
      <c r="AA1172" s="36"/>
      <c r="AB1172" s="36"/>
      <c r="AC1172" s="36"/>
      <c r="AD1172" s="36"/>
      <c r="AE1172" s="36"/>
      <c r="AR1172" s="199" t="s">
        <v>366</v>
      </c>
      <c r="AT1172" s="199" t="s">
        <v>253</v>
      </c>
      <c r="AU1172" s="199" t="s">
        <v>80</v>
      </c>
      <c r="AY1172" s="19" t="s">
        <v>144</v>
      </c>
      <c r="BE1172" s="200">
        <f>IF(N1172="základní",J1172,0)</f>
        <v>0</v>
      </c>
      <c r="BF1172" s="200">
        <f>IF(N1172="snížená",J1172,0)</f>
        <v>0</v>
      </c>
      <c r="BG1172" s="200">
        <f>IF(N1172="zákl. přenesená",J1172,0)</f>
        <v>0</v>
      </c>
      <c r="BH1172" s="200">
        <f>IF(N1172="sníž. přenesená",J1172,0)</f>
        <v>0</v>
      </c>
      <c r="BI1172" s="200">
        <f>IF(N1172="nulová",J1172,0)</f>
        <v>0</v>
      </c>
      <c r="BJ1172" s="19" t="s">
        <v>26</v>
      </c>
      <c r="BK1172" s="200">
        <f>ROUND(I1172*H1172,2)</f>
        <v>0</v>
      </c>
      <c r="BL1172" s="19" t="s">
        <v>258</v>
      </c>
      <c r="BM1172" s="199" t="s">
        <v>1390</v>
      </c>
    </row>
    <row r="1173" spans="1:65" s="2" customFormat="1" ht="19.2">
      <c r="A1173" s="36"/>
      <c r="B1173" s="37"/>
      <c r="C1173" s="38"/>
      <c r="D1173" s="201" t="s">
        <v>152</v>
      </c>
      <c r="E1173" s="38"/>
      <c r="F1173" s="202" t="s">
        <v>1389</v>
      </c>
      <c r="G1173" s="38"/>
      <c r="H1173" s="38"/>
      <c r="I1173" s="110"/>
      <c r="J1173" s="38"/>
      <c r="K1173" s="38"/>
      <c r="L1173" s="41"/>
      <c r="M1173" s="203"/>
      <c r="N1173" s="204"/>
      <c r="O1173" s="66"/>
      <c r="P1173" s="66"/>
      <c r="Q1173" s="66"/>
      <c r="R1173" s="66"/>
      <c r="S1173" s="66"/>
      <c r="T1173" s="67"/>
      <c r="U1173" s="36"/>
      <c r="V1173" s="36"/>
      <c r="W1173" s="36"/>
      <c r="X1173" s="36"/>
      <c r="Y1173" s="36"/>
      <c r="Z1173" s="36"/>
      <c r="AA1173" s="36"/>
      <c r="AB1173" s="36"/>
      <c r="AC1173" s="36"/>
      <c r="AD1173" s="36"/>
      <c r="AE1173" s="36"/>
      <c r="AT1173" s="19" t="s">
        <v>152</v>
      </c>
      <c r="AU1173" s="19" t="s">
        <v>80</v>
      </c>
    </row>
    <row r="1174" spans="1:65" s="13" customFormat="1" ht="10.199999999999999">
      <c r="B1174" s="206"/>
      <c r="C1174" s="207"/>
      <c r="D1174" s="201" t="s">
        <v>156</v>
      </c>
      <c r="E1174" s="207"/>
      <c r="F1174" s="209" t="s">
        <v>1391</v>
      </c>
      <c r="G1174" s="207"/>
      <c r="H1174" s="210">
        <v>99.05</v>
      </c>
      <c r="I1174" s="211"/>
      <c r="J1174" s="207"/>
      <c r="K1174" s="207"/>
      <c r="L1174" s="212"/>
      <c r="M1174" s="213"/>
      <c r="N1174" s="214"/>
      <c r="O1174" s="214"/>
      <c r="P1174" s="214"/>
      <c r="Q1174" s="214"/>
      <c r="R1174" s="214"/>
      <c r="S1174" s="214"/>
      <c r="T1174" s="215"/>
      <c r="AT1174" s="216" t="s">
        <v>156</v>
      </c>
      <c r="AU1174" s="216" t="s">
        <v>80</v>
      </c>
      <c r="AV1174" s="13" t="s">
        <v>80</v>
      </c>
      <c r="AW1174" s="13" t="s">
        <v>4</v>
      </c>
      <c r="AX1174" s="13" t="s">
        <v>26</v>
      </c>
      <c r="AY1174" s="216" t="s">
        <v>144</v>
      </c>
    </row>
    <row r="1175" spans="1:65" s="2" customFormat="1" ht="21.75" customHeight="1">
      <c r="A1175" s="36"/>
      <c r="B1175" s="37"/>
      <c r="C1175" s="238" t="s">
        <v>1392</v>
      </c>
      <c r="D1175" s="238" t="s">
        <v>253</v>
      </c>
      <c r="E1175" s="239" t="s">
        <v>1393</v>
      </c>
      <c r="F1175" s="240" t="s">
        <v>1394</v>
      </c>
      <c r="G1175" s="241" t="s">
        <v>149</v>
      </c>
      <c r="H1175" s="242">
        <v>34</v>
      </c>
      <c r="I1175" s="243"/>
      <c r="J1175" s="242">
        <f>ROUND(I1175*H1175,2)</f>
        <v>0</v>
      </c>
      <c r="K1175" s="240" t="s">
        <v>160</v>
      </c>
      <c r="L1175" s="244"/>
      <c r="M1175" s="245" t="s">
        <v>19</v>
      </c>
      <c r="N1175" s="246" t="s">
        <v>42</v>
      </c>
      <c r="O1175" s="66"/>
      <c r="P1175" s="197">
        <f>O1175*H1175</f>
        <v>0</v>
      </c>
      <c r="Q1175" s="197">
        <v>4.1000000000000003E-3</v>
      </c>
      <c r="R1175" s="197">
        <f>Q1175*H1175</f>
        <v>0.13940000000000002</v>
      </c>
      <c r="S1175" s="197">
        <v>0</v>
      </c>
      <c r="T1175" s="198">
        <f>S1175*H1175</f>
        <v>0</v>
      </c>
      <c r="U1175" s="36"/>
      <c r="V1175" s="36"/>
      <c r="W1175" s="36"/>
      <c r="X1175" s="36"/>
      <c r="Y1175" s="36"/>
      <c r="Z1175" s="36"/>
      <c r="AA1175" s="36"/>
      <c r="AB1175" s="36"/>
      <c r="AC1175" s="36"/>
      <c r="AD1175" s="36"/>
      <c r="AE1175" s="36"/>
      <c r="AR1175" s="199" t="s">
        <v>366</v>
      </c>
      <c r="AT1175" s="199" t="s">
        <v>253</v>
      </c>
      <c r="AU1175" s="199" t="s">
        <v>80</v>
      </c>
      <c r="AY1175" s="19" t="s">
        <v>144</v>
      </c>
      <c r="BE1175" s="200">
        <f>IF(N1175="základní",J1175,0)</f>
        <v>0</v>
      </c>
      <c r="BF1175" s="200">
        <f>IF(N1175="snížená",J1175,0)</f>
        <v>0</v>
      </c>
      <c r="BG1175" s="200">
        <f>IF(N1175="zákl. přenesená",J1175,0)</f>
        <v>0</v>
      </c>
      <c r="BH1175" s="200">
        <f>IF(N1175="sníž. přenesená",J1175,0)</f>
        <v>0</v>
      </c>
      <c r="BI1175" s="200">
        <f>IF(N1175="nulová",J1175,0)</f>
        <v>0</v>
      </c>
      <c r="BJ1175" s="19" t="s">
        <v>26</v>
      </c>
      <c r="BK1175" s="200">
        <f>ROUND(I1175*H1175,2)</f>
        <v>0</v>
      </c>
      <c r="BL1175" s="19" t="s">
        <v>258</v>
      </c>
      <c r="BM1175" s="199" t="s">
        <v>1395</v>
      </c>
    </row>
    <row r="1176" spans="1:65" s="2" customFormat="1" ht="19.2">
      <c r="A1176" s="36"/>
      <c r="B1176" s="37"/>
      <c r="C1176" s="38"/>
      <c r="D1176" s="201" t="s">
        <v>152</v>
      </c>
      <c r="E1176" s="38"/>
      <c r="F1176" s="202" t="s">
        <v>1394</v>
      </c>
      <c r="G1176" s="38"/>
      <c r="H1176" s="38"/>
      <c r="I1176" s="110"/>
      <c r="J1176" s="38"/>
      <c r="K1176" s="38"/>
      <c r="L1176" s="41"/>
      <c r="M1176" s="203"/>
      <c r="N1176" s="204"/>
      <c r="O1176" s="66"/>
      <c r="P1176" s="66"/>
      <c r="Q1176" s="66"/>
      <c r="R1176" s="66"/>
      <c r="S1176" s="66"/>
      <c r="T1176" s="67"/>
      <c r="U1176" s="36"/>
      <c r="V1176" s="36"/>
      <c r="W1176" s="36"/>
      <c r="X1176" s="36"/>
      <c r="Y1176" s="36"/>
      <c r="Z1176" s="36"/>
      <c r="AA1176" s="36"/>
      <c r="AB1176" s="36"/>
      <c r="AC1176" s="36"/>
      <c r="AD1176" s="36"/>
      <c r="AE1176" s="36"/>
      <c r="AT1176" s="19" t="s">
        <v>152</v>
      </c>
      <c r="AU1176" s="19" t="s">
        <v>80</v>
      </c>
    </row>
    <row r="1177" spans="1:65" s="13" customFormat="1" ht="10.199999999999999">
      <c r="B1177" s="206"/>
      <c r="C1177" s="207"/>
      <c r="D1177" s="201" t="s">
        <v>156</v>
      </c>
      <c r="E1177" s="208" t="s">
        <v>19</v>
      </c>
      <c r="F1177" s="209" t="s">
        <v>1386</v>
      </c>
      <c r="G1177" s="207"/>
      <c r="H1177" s="210">
        <v>34</v>
      </c>
      <c r="I1177" s="211"/>
      <c r="J1177" s="207"/>
      <c r="K1177" s="207"/>
      <c r="L1177" s="212"/>
      <c r="M1177" s="213"/>
      <c r="N1177" s="214"/>
      <c r="O1177" s="214"/>
      <c r="P1177" s="214"/>
      <c r="Q1177" s="214"/>
      <c r="R1177" s="214"/>
      <c r="S1177" s="214"/>
      <c r="T1177" s="215"/>
      <c r="AT1177" s="216" t="s">
        <v>156</v>
      </c>
      <c r="AU1177" s="216" t="s">
        <v>80</v>
      </c>
      <c r="AV1177" s="13" t="s">
        <v>80</v>
      </c>
      <c r="AW1177" s="13" t="s">
        <v>32</v>
      </c>
      <c r="AX1177" s="13" t="s">
        <v>26</v>
      </c>
      <c r="AY1177" s="216" t="s">
        <v>144</v>
      </c>
    </row>
    <row r="1178" spans="1:65" s="2" customFormat="1" ht="16.5" customHeight="1">
      <c r="A1178" s="36"/>
      <c r="B1178" s="37"/>
      <c r="C1178" s="189" t="s">
        <v>1396</v>
      </c>
      <c r="D1178" s="189" t="s">
        <v>146</v>
      </c>
      <c r="E1178" s="190" t="s">
        <v>1397</v>
      </c>
      <c r="F1178" s="191" t="s">
        <v>1398</v>
      </c>
      <c r="G1178" s="192" t="s">
        <v>149</v>
      </c>
      <c r="H1178" s="193">
        <v>120.13</v>
      </c>
      <c r="I1178" s="194"/>
      <c r="J1178" s="193">
        <f>ROUND(I1178*H1178,2)</f>
        <v>0</v>
      </c>
      <c r="K1178" s="191" t="s">
        <v>160</v>
      </c>
      <c r="L1178" s="41"/>
      <c r="M1178" s="195" t="s">
        <v>19</v>
      </c>
      <c r="N1178" s="196" t="s">
        <v>42</v>
      </c>
      <c r="O1178" s="66"/>
      <c r="P1178" s="197">
        <f>O1178*H1178</f>
        <v>0</v>
      </c>
      <c r="Q1178" s="197">
        <v>7.2000000000000005E-4</v>
      </c>
      <c r="R1178" s="197">
        <f>Q1178*H1178</f>
        <v>8.6493600000000004E-2</v>
      </c>
      <c r="S1178" s="197">
        <v>0</v>
      </c>
      <c r="T1178" s="198">
        <f>S1178*H1178</f>
        <v>0</v>
      </c>
      <c r="U1178" s="36"/>
      <c r="V1178" s="36"/>
      <c r="W1178" s="36"/>
      <c r="X1178" s="36"/>
      <c r="Y1178" s="36"/>
      <c r="Z1178" s="36"/>
      <c r="AA1178" s="36"/>
      <c r="AB1178" s="36"/>
      <c r="AC1178" s="36"/>
      <c r="AD1178" s="36"/>
      <c r="AE1178" s="36"/>
      <c r="AR1178" s="199" t="s">
        <v>258</v>
      </c>
      <c r="AT1178" s="199" t="s">
        <v>146</v>
      </c>
      <c r="AU1178" s="199" t="s">
        <v>80</v>
      </c>
      <c r="AY1178" s="19" t="s">
        <v>144</v>
      </c>
      <c r="BE1178" s="200">
        <f>IF(N1178="základní",J1178,0)</f>
        <v>0</v>
      </c>
      <c r="BF1178" s="200">
        <f>IF(N1178="snížená",J1178,0)</f>
        <v>0</v>
      </c>
      <c r="BG1178" s="200">
        <f>IF(N1178="zákl. přenesená",J1178,0)</f>
        <v>0</v>
      </c>
      <c r="BH1178" s="200">
        <f>IF(N1178="sníž. přenesená",J1178,0)</f>
        <v>0</v>
      </c>
      <c r="BI1178" s="200">
        <f>IF(N1178="nulová",J1178,0)</f>
        <v>0</v>
      </c>
      <c r="BJ1178" s="19" t="s">
        <v>26</v>
      </c>
      <c r="BK1178" s="200">
        <f>ROUND(I1178*H1178,2)</f>
        <v>0</v>
      </c>
      <c r="BL1178" s="19" t="s">
        <v>258</v>
      </c>
      <c r="BM1178" s="199" t="s">
        <v>1399</v>
      </c>
    </row>
    <row r="1179" spans="1:65" s="2" customFormat="1" ht="10.199999999999999">
      <c r="A1179" s="36"/>
      <c r="B1179" s="37"/>
      <c r="C1179" s="38"/>
      <c r="D1179" s="201" t="s">
        <v>152</v>
      </c>
      <c r="E1179" s="38"/>
      <c r="F1179" s="202" t="s">
        <v>1400</v>
      </c>
      <c r="G1179" s="38"/>
      <c r="H1179" s="38"/>
      <c r="I1179" s="110"/>
      <c r="J1179" s="38"/>
      <c r="K1179" s="38"/>
      <c r="L1179" s="41"/>
      <c r="M1179" s="203"/>
      <c r="N1179" s="204"/>
      <c r="O1179" s="66"/>
      <c r="P1179" s="66"/>
      <c r="Q1179" s="66"/>
      <c r="R1179" s="66"/>
      <c r="S1179" s="66"/>
      <c r="T1179" s="67"/>
      <c r="U1179" s="36"/>
      <c r="V1179" s="36"/>
      <c r="W1179" s="36"/>
      <c r="X1179" s="36"/>
      <c r="Y1179" s="36"/>
      <c r="Z1179" s="36"/>
      <c r="AA1179" s="36"/>
      <c r="AB1179" s="36"/>
      <c r="AC1179" s="36"/>
      <c r="AD1179" s="36"/>
      <c r="AE1179" s="36"/>
      <c r="AT1179" s="19" t="s">
        <v>152</v>
      </c>
      <c r="AU1179" s="19" t="s">
        <v>80</v>
      </c>
    </row>
    <row r="1180" spans="1:65" s="2" customFormat="1" ht="38.4">
      <c r="A1180" s="36"/>
      <c r="B1180" s="37"/>
      <c r="C1180" s="38"/>
      <c r="D1180" s="201" t="s">
        <v>154</v>
      </c>
      <c r="E1180" s="38"/>
      <c r="F1180" s="205" t="s">
        <v>1385</v>
      </c>
      <c r="G1180" s="38"/>
      <c r="H1180" s="38"/>
      <c r="I1180" s="110"/>
      <c r="J1180" s="38"/>
      <c r="K1180" s="38"/>
      <c r="L1180" s="41"/>
      <c r="M1180" s="203"/>
      <c r="N1180" s="204"/>
      <c r="O1180" s="66"/>
      <c r="P1180" s="66"/>
      <c r="Q1180" s="66"/>
      <c r="R1180" s="66"/>
      <c r="S1180" s="66"/>
      <c r="T1180" s="67"/>
      <c r="U1180" s="36"/>
      <c r="V1180" s="36"/>
      <c r="W1180" s="36"/>
      <c r="X1180" s="36"/>
      <c r="Y1180" s="36"/>
      <c r="Z1180" s="36"/>
      <c r="AA1180" s="36"/>
      <c r="AB1180" s="36"/>
      <c r="AC1180" s="36"/>
      <c r="AD1180" s="36"/>
      <c r="AE1180" s="36"/>
      <c r="AT1180" s="19" t="s">
        <v>154</v>
      </c>
      <c r="AU1180" s="19" t="s">
        <v>80</v>
      </c>
    </row>
    <row r="1181" spans="1:65" s="14" customFormat="1" ht="10.199999999999999">
      <c r="B1181" s="217"/>
      <c r="C1181" s="218"/>
      <c r="D1181" s="201" t="s">
        <v>156</v>
      </c>
      <c r="E1181" s="219" t="s">
        <v>19</v>
      </c>
      <c r="F1181" s="220" t="s">
        <v>1142</v>
      </c>
      <c r="G1181" s="218"/>
      <c r="H1181" s="219" t="s">
        <v>19</v>
      </c>
      <c r="I1181" s="221"/>
      <c r="J1181" s="218"/>
      <c r="K1181" s="218"/>
      <c r="L1181" s="222"/>
      <c r="M1181" s="223"/>
      <c r="N1181" s="224"/>
      <c r="O1181" s="224"/>
      <c r="P1181" s="224"/>
      <c r="Q1181" s="224"/>
      <c r="R1181" s="224"/>
      <c r="S1181" s="224"/>
      <c r="T1181" s="225"/>
      <c r="AT1181" s="226" t="s">
        <v>156</v>
      </c>
      <c r="AU1181" s="226" t="s">
        <v>80</v>
      </c>
      <c r="AV1181" s="14" t="s">
        <v>26</v>
      </c>
      <c r="AW1181" s="14" t="s">
        <v>32</v>
      </c>
      <c r="AX1181" s="14" t="s">
        <v>71</v>
      </c>
      <c r="AY1181" s="226" t="s">
        <v>144</v>
      </c>
    </row>
    <row r="1182" spans="1:65" s="13" customFormat="1" ht="10.199999999999999">
      <c r="B1182" s="206"/>
      <c r="C1182" s="207"/>
      <c r="D1182" s="201" t="s">
        <v>156</v>
      </c>
      <c r="E1182" s="208" t="s">
        <v>19</v>
      </c>
      <c r="F1182" s="209" t="s">
        <v>1143</v>
      </c>
      <c r="G1182" s="207"/>
      <c r="H1182" s="210">
        <v>86.13</v>
      </c>
      <c r="I1182" s="211"/>
      <c r="J1182" s="207"/>
      <c r="K1182" s="207"/>
      <c r="L1182" s="212"/>
      <c r="M1182" s="213"/>
      <c r="N1182" s="214"/>
      <c r="O1182" s="214"/>
      <c r="P1182" s="214"/>
      <c r="Q1182" s="214"/>
      <c r="R1182" s="214"/>
      <c r="S1182" s="214"/>
      <c r="T1182" s="215"/>
      <c r="AT1182" s="216" t="s">
        <v>156</v>
      </c>
      <c r="AU1182" s="216" t="s">
        <v>80</v>
      </c>
      <c r="AV1182" s="13" t="s">
        <v>80</v>
      </c>
      <c r="AW1182" s="13" t="s">
        <v>32</v>
      </c>
      <c r="AX1182" s="13" t="s">
        <v>71</v>
      </c>
      <c r="AY1182" s="216" t="s">
        <v>144</v>
      </c>
    </row>
    <row r="1183" spans="1:65" s="13" customFormat="1" ht="10.199999999999999">
      <c r="B1183" s="206"/>
      <c r="C1183" s="207"/>
      <c r="D1183" s="201" t="s">
        <v>156</v>
      </c>
      <c r="E1183" s="208" t="s">
        <v>19</v>
      </c>
      <c r="F1183" s="209" t="s">
        <v>1386</v>
      </c>
      <c r="G1183" s="207"/>
      <c r="H1183" s="210">
        <v>34</v>
      </c>
      <c r="I1183" s="211"/>
      <c r="J1183" s="207"/>
      <c r="K1183" s="207"/>
      <c r="L1183" s="212"/>
      <c r="M1183" s="213"/>
      <c r="N1183" s="214"/>
      <c r="O1183" s="214"/>
      <c r="P1183" s="214"/>
      <c r="Q1183" s="214"/>
      <c r="R1183" s="214"/>
      <c r="S1183" s="214"/>
      <c r="T1183" s="215"/>
      <c r="AT1183" s="216" t="s">
        <v>156</v>
      </c>
      <c r="AU1183" s="216" t="s">
        <v>80</v>
      </c>
      <c r="AV1183" s="13" t="s">
        <v>80</v>
      </c>
      <c r="AW1183" s="13" t="s">
        <v>32</v>
      </c>
      <c r="AX1183" s="13" t="s">
        <v>71</v>
      </c>
      <c r="AY1183" s="216" t="s">
        <v>144</v>
      </c>
    </row>
    <row r="1184" spans="1:65" s="15" customFormat="1" ht="10.199999999999999">
      <c r="B1184" s="227"/>
      <c r="C1184" s="228"/>
      <c r="D1184" s="201" t="s">
        <v>156</v>
      </c>
      <c r="E1184" s="229" t="s">
        <v>19</v>
      </c>
      <c r="F1184" s="230" t="s">
        <v>191</v>
      </c>
      <c r="G1184" s="228"/>
      <c r="H1184" s="231">
        <v>120.13</v>
      </c>
      <c r="I1184" s="232"/>
      <c r="J1184" s="228"/>
      <c r="K1184" s="228"/>
      <c r="L1184" s="233"/>
      <c r="M1184" s="234"/>
      <c r="N1184" s="235"/>
      <c r="O1184" s="235"/>
      <c r="P1184" s="235"/>
      <c r="Q1184" s="235"/>
      <c r="R1184" s="235"/>
      <c r="S1184" s="235"/>
      <c r="T1184" s="236"/>
      <c r="AT1184" s="237" t="s">
        <v>156</v>
      </c>
      <c r="AU1184" s="237" t="s">
        <v>80</v>
      </c>
      <c r="AV1184" s="15" t="s">
        <v>150</v>
      </c>
      <c r="AW1184" s="15" t="s">
        <v>32</v>
      </c>
      <c r="AX1184" s="15" t="s">
        <v>26</v>
      </c>
      <c r="AY1184" s="237" t="s">
        <v>144</v>
      </c>
    </row>
    <row r="1185" spans="1:65" s="2" customFormat="1" ht="16.5" customHeight="1">
      <c r="A1185" s="36"/>
      <c r="B1185" s="37"/>
      <c r="C1185" s="238" t="s">
        <v>1401</v>
      </c>
      <c r="D1185" s="238" t="s">
        <v>253</v>
      </c>
      <c r="E1185" s="239" t="s">
        <v>1402</v>
      </c>
      <c r="F1185" s="240" t="s">
        <v>1403</v>
      </c>
      <c r="G1185" s="241" t="s">
        <v>149</v>
      </c>
      <c r="H1185" s="242">
        <v>138.15</v>
      </c>
      <c r="I1185" s="243"/>
      <c r="J1185" s="242">
        <f>ROUND(I1185*H1185,2)</f>
        <v>0</v>
      </c>
      <c r="K1185" s="240" t="s">
        <v>160</v>
      </c>
      <c r="L1185" s="244"/>
      <c r="M1185" s="245" t="s">
        <v>19</v>
      </c>
      <c r="N1185" s="246" t="s">
        <v>42</v>
      </c>
      <c r="O1185" s="66"/>
      <c r="P1185" s="197">
        <f>O1185*H1185</f>
        <v>0</v>
      </c>
      <c r="Q1185" s="197">
        <v>1.9E-3</v>
      </c>
      <c r="R1185" s="197">
        <f>Q1185*H1185</f>
        <v>0.26248500000000002</v>
      </c>
      <c r="S1185" s="197">
        <v>0</v>
      </c>
      <c r="T1185" s="198">
        <f>S1185*H1185</f>
        <v>0</v>
      </c>
      <c r="U1185" s="36"/>
      <c r="V1185" s="36"/>
      <c r="W1185" s="36"/>
      <c r="X1185" s="36"/>
      <c r="Y1185" s="36"/>
      <c r="Z1185" s="36"/>
      <c r="AA1185" s="36"/>
      <c r="AB1185" s="36"/>
      <c r="AC1185" s="36"/>
      <c r="AD1185" s="36"/>
      <c r="AE1185" s="36"/>
      <c r="AR1185" s="199" t="s">
        <v>366</v>
      </c>
      <c r="AT1185" s="199" t="s">
        <v>253</v>
      </c>
      <c r="AU1185" s="199" t="s">
        <v>80</v>
      </c>
      <c r="AY1185" s="19" t="s">
        <v>144</v>
      </c>
      <c r="BE1185" s="200">
        <f>IF(N1185="základní",J1185,0)</f>
        <v>0</v>
      </c>
      <c r="BF1185" s="200">
        <f>IF(N1185="snížená",J1185,0)</f>
        <v>0</v>
      </c>
      <c r="BG1185" s="200">
        <f>IF(N1185="zákl. přenesená",J1185,0)</f>
        <v>0</v>
      </c>
      <c r="BH1185" s="200">
        <f>IF(N1185="sníž. přenesená",J1185,0)</f>
        <v>0</v>
      </c>
      <c r="BI1185" s="200">
        <f>IF(N1185="nulová",J1185,0)</f>
        <v>0</v>
      </c>
      <c r="BJ1185" s="19" t="s">
        <v>26</v>
      </c>
      <c r="BK1185" s="200">
        <f>ROUND(I1185*H1185,2)</f>
        <v>0</v>
      </c>
      <c r="BL1185" s="19" t="s">
        <v>258</v>
      </c>
      <c r="BM1185" s="199" t="s">
        <v>1404</v>
      </c>
    </row>
    <row r="1186" spans="1:65" s="2" customFormat="1" ht="10.199999999999999">
      <c r="A1186" s="36"/>
      <c r="B1186" s="37"/>
      <c r="C1186" s="38"/>
      <c r="D1186" s="201" t="s">
        <v>152</v>
      </c>
      <c r="E1186" s="38"/>
      <c r="F1186" s="202" t="s">
        <v>1403</v>
      </c>
      <c r="G1186" s="38"/>
      <c r="H1186" s="38"/>
      <c r="I1186" s="110"/>
      <c r="J1186" s="38"/>
      <c r="K1186" s="38"/>
      <c r="L1186" s="41"/>
      <c r="M1186" s="203"/>
      <c r="N1186" s="204"/>
      <c r="O1186" s="66"/>
      <c r="P1186" s="66"/>
      <c r="Q1186" s="66"/>
      <c r="R1186" s="66"/>
      <c r="S1186" s="66"/>
      <c r="T1186" s="67"/>
      <c r="U1186" s="36"/>
      <c r="V1186" s="36"/>
      <c r="W1186" s="36"/>
      <c r="X1186" s="36"/>
      <c r="Y1186" s="36"/>
      <c r="Z1186" s="36"/>
      <c r="AA1186" s="36"/>
      <c r="AB1186" s="36"/>
      <c r="AC1186" s="36"/>
      <c r="AD1186" s="36"/>
      <c r="AE1186" s="36"/>
      <c r="AT1186" s="19" t="s">
        <v>152</v>
      </c>
      <c r="AU1186" s="19" t="s">
        <v>80</v>
      </c>
    </row>
    <row r="1187" spans="1:65" s="13" customFormat="1" ht="10.199999999999999">
      <c r="B1187" s="206"/>
      <c r="C1187" s="207"/>
      <c r="D1187" s="201" t="s">
        <v>156</v>
      </c>
      <c r="E1187" s="208" t="s">
        <v>19</v>
      </c>
      <c r="F1187" s="209" t="s">
        <v>1405</v>
      </c>
      <c r="G1187" s="207"/>
      <c r="H1187" s="210">
        <v>120.13</v>
      </c>
      <c r="I1187" s="211"/>
      <c r="J1187" s="207"/>
      <c r="K1187" s="207"/>
      <c r="L1187" s="212"/>
      <c r="M1187" s="213"/>
      <c r="N1187" s="214"/>
      <c r="O1187" s="214"/>
      <c r="P1187" s="214"/>
      <c r="Q1187" s="214"/>
      <c r="R1187" s="214"/>
      <c r="S1187" s="214"/>
      <c r="T1187" s="215"/>
      <c r="AT1187" s="216" t="s">
        <v>156</v>
      </c>
      <c r="AU1187" s="216" t="s">
        <v>80</v>
      </c>
      <c r="AV1187" s="13" t="s">
        <v>80</v>
      </c>
      <c r="AW1187" s="13" t="s">
        <v>32</v>
      </c>
      <c r="AX1187" s="13" t="s">
        <v>26</v>
      </c>
      <c r="AY1187" s="216" t="s">
        <v>144</v>
      </c>
    </row>
    <row r="1188" spans="1:65" s="13" customFormat="1" ht="10.199999999999999">
      <c r="B1188" s="206"/>
      <c r="C1188" s="207"/>
      <c r="D1188" s="201" t="s">
        <v>156</v>
      </c>
      <c r="E1188" s="207"/>
      <c r="F1188" s="209" t="s">
        <v>1406</v>
      </c>
      <c r="G1188" s="207"/>
      <c r="H1188" s="210">
        <v>138.15</v>
      </c>
      <c r="I1188" s="211"/>
      <c r="J1188" s="207"/>
      <c r="K1188" s="207"/>
      <c r="L1188" s="212"/>
      <c r="M1188" s="213"/>
      <c r="N1188" s="214"/>
      <c r="O1188" s="214"/>
      <c r="P1188" s="214"/>
      <c r="Q1188" s="214"/>
      <c r="R1188" s="214"/>
      <c r="S1188" s="214"/>
      <c r="T1188" s="215"/>
      <c r="AT1188" s="216" t="s">
        <v>156</v>
      </c>
      <c r="AU1188" s="216" t="s">
        <v>80</v>
      </c>
      <c r="AV1188" s="13" t="s">
        <v>80</v>
      </c>
      <c r="AW1188" s="13" t="s">
        <v>4</v>
      </c>
      <c r="AX1188" s="13" t="s">
        <v>26</v>
      </c>
      <c r="AY1188" s="216" t="s">
        <v>144</v>
      </c>
    </row>
    <row r="1189" spans="1:65" s="2" customFormat="1" ht="16.5" customHeight="1">
      <c r="A1189" s="36"/>
      <c r="B1189" s="37"/>
      <c r="C1189" s="189" t="s">
        <v>1407</v>
      </c>
      <c r="D1189" s="189" t="s">
        <v>146</v>
      </c>
      <c r="E1189" s="190" t="s">
        <v>1408</v>
      </c>
      <c r="F1189" s="191" t="s">
        <v>1409</v>
      </c>
      <c r="G1189" s="192" t="s">
        <v>149</v>
      </c>
      <c r="H1189" s="193">
        <v>120.13</v>
      </c>
      <c r="I1189" s="194"/>
      <c r="J1189" s="193">
        <f>ROUND(I1189*H1189,2)</f>
        <v>0</v>
      </c>
      <c r="K1189" s="191" t="s">
        <v>160</v>
      </c>
      <c r="L1189" s="41"/>
      <c r="M1189" s="195" t="s">
        <v>19</v>
      </c>
      <c r="N1189" s="196" t="s">
        <v>42</v>
      </c>
      <c r="O1189" s="66"/>
      <c r="P1189" s="197">
        <f>O1189*H1189</f>
        <v>0</v>
      </c>
      <c r="Q1189" s="197">
        <v>0</v>
      </c>
      <c r="R1189" s="197">
        <f>Q1189*H1189</f>
        <v>0</v>
      </c>
      <c r="S1189" s="197">
        <v>0</v>
      </c>
      <c r="T1189" s="198">
        <f>S1189*H1189</f>
        <v>0</v>
      </c>
      <c r="U1189" s="36"/>
      <c r="V1189" s="36"/>
      <c r="W1189" s="36"/>
      <c r="X1189" s="36"/>
      <c r="Y1189" s="36"/>
      <c r="Z1189" s="36"/>
      <c r="AA1189" s="36"/>
      <c r="AB1189" s="36"/>
      <c r="AC1189" s="36"/>
      <c r="AD1189" s="36"/>
      <c r="AE1189" s="36"/>
      <c r="AR1189" s="199" t="s">
        <v>258</v>
      </c>
      <c r="AT1189" s="199" t="s">
        <v>146</v>
      </c>
      <c r="AU1189" s="199" t="s">
        <v>80</v>
      </c>
      <c r="AY1189" s="19" t="s">
        <v>144</v>
      </c>
      <c r="BE1189" s="200">
        <f>IF(N1189="základní",J1189,0)</f>
        <v>0</v>
      </c>
      <c r="BF1189" s="200">
        <f>IF(N1189="snížená",J1189,0)</f>
        <v>0</v>
      </c>
      <c r="BG1189" s="200">
        <f>IF(N1189="zákl. přenesená",J1189,0)</f>
        <v>0</v>
      </c>
      <c r="BH1189" s="200">
        <f>IF(N1189="sníž. přenesená",J1189,0)</f>
        <v>0</v>
      </c>
      <c r="BI1189" s="200">
        <f>IF(N1189="nulová",J1189,0)</f>
        <v>0</v>
      </c>
      <c r="BJ1189" s="19" t="s">
        <v>26</v>
      </c>
      <c r="BK1189" s="200">
        <f>ROUND(I1189*H1189,2)</f>
        <v>0</v>
      </c>
      <c r="BL1189" s="19" t="s">
        <v>258</v>
      </c>
      <c r="BM1189" s="199" t="s">
        <v>1410</v>
      </c>
    </row>
    <row r="1190" spans="1:65" s="2" customFormat="1" ht="10.199999999999999">
      <c r="A1190" s="36"/>
      <c r="B1190" s="37"/>
      <c r="C1190" s="38"/>
      <c r="D1190" s="201" t="s">
        <v>152</v>
      </c>
      <c r="E1190" s="38"/>
      <c r="F1190" s="202" t="s">
        <v>1411</v>
      </c>
      <c r="G1190" s="38"/>
      <c r="H1190" s="38"/>
      <c r="I1190" s="110"/>
      <c r="J1190" s="38"/>
      <c r="K1190" s="38"/>
      <c r="L1190" s="41"/>
      <c r="M1190" s="203"/>
      <c r="N1190" s="204"/>
      <c r="O1190" s="66"/>
      <c r="P1190" s="66"/>
      <c r="Q1190" s="66"/>
      <c r="R1190" s="66"/>
      <c r="S1190" s="66"/>
      <c r="T1190" s="67"/>
      <c r="U1190" s="36"/>
      <c r="V1190" s="36"/>
      <c r="W1190" s="36"/>
      <c r="X1190" s="36"/>
      <c r="Y1190" s="36"/>
      <c r="Z1190" s="36"/>
      <c r="AA1190" s="36"/>
      <c r="AB1190" s="36"/>
      <c r="AC1190" s="36"/>
      <c r="AD1190" s="36"/>
      <c r="AE1190" s="36"/>
      <c r="AT1190" s="19" t="s">
        <v>152</v>
      </c>
      <c r="AU1190" s="19" t="s">
        <v>80</v>
      </c>
    </row>
    <row r="1191" spans="1:65" s="2" customFormat="1" ht="38.4">
      <c r="A1191" s="36"/>
      <c r="B1191" s="37"/>
      <c r="C1191" s="38"/>
      <c r="D1191" s="201" t="s">
        <v>154</v>
      </c>
      <c r="E1191" s="38"/>
      <c r="F1191" s="205" t="s">
        <v>1412</v>
      </c>
      <c r="G1191" s="38"/>
      <c r="H1191" s="38"/>
      <c r="I1191" s="110"/>
      <c r="J1191" s="38"/>
      <c r="K1191" s="38"/>
      <c r="L1191" s="41"/>
      <c r="M1191" s="203"/>
      <c r="N1191" s="204"/>
      <c r="O1191" s="66"/>
      <c r="P1191" s="66"/>
      <c r="Q1191" s="66"/>
      <c r="R1191" s="66"/>
      <c r="S1191" s="66"/>
      <c r="T1191" s="67"/>
      <c r="U1191" s="36"/>
      <c r="V1191" s="36"/>
      <c r="W1191" s="36"/>
      <c r="X1191" s="36"/>
      <c r="Y1191" s="36"/>
      <c r="Z1191" s="36"/>
      <c r="AA1191" s="36"/>
      <c r="AB1191" s="36"/>
      <c r="AC1191" s="36"/>
      <c r="AD1191" s="36"/>
      <c r="AE1191" s="36"/>
      <c r="AT1191" s="19" t="s">
        <v>154</v>
      </c>
      <c r="AU1191" s="19" t="s">
        <v>80</v>
      </c>
    </row>
    <row r="1192" spans="1:65" s="14" customFormat="1" ht="10.199999999999999">
      <c r="B1192" s="217"/>
      <c r="C1192" s="218"/>
      <c r="D1192" s="201" t="s">
        <v>156</v>
      </c>
      <c r="E1192" s="219" t="s">
        <v>19</v>
      </c>
      <c r="F1192" s="220" t="s">
        <v>1142</v>
      </c>
      <c r="G1192" s="218"/>
      <c r="H1192" s="219" t="s">
        <v>19</v>
      </c>
      <c r="I1192" s="221"/>
      <c r="J1192" s="218"/>
      <c r="K1192" s="218"/>
      <c r="L1192" s="222"/>
      <c r="M1192" s="223"/>
      <c r="N1192" s="224"/>
      <c r="O1192" s="224"/>
      <c r="P1192" s="224"/>
      <c r="Q1192" s="224"/>
      <c r="R1192" s="224"/>
      <c r="S1192" s="224"/>
      <c r="T1192" s="225"/>
      <c r="AT1192" s="226" t="s">
        <v>156</v>
      </c>
      <c r="AU1192" s="226" t="s">
        <v>80</v>
      </c>
      <c r="AV1192" s="14" t="s">
        <v>26</v>
      </c>
      <c r="AW1192" s="14" t="s">
        <v>32</v>
      </c>
      <c r="AX1192" s="14" t="s">
        <v>71</v>
      </c>
      <c r="AY1192" s="226" t="s">
        <v>144</v>
      </c>
    </row>
    <row r="1193" spans="1:65" s="13" customFormat="1" ht="10.199999999999999">
      <c r="B1193" s="206"/>
      <c r="C1193" s="207"/>
      <c r="D1193" s="201" t="s">
        <v>156</v>
      </c>
      <c r="E1193" s="208" t="s">
        <v>19</v>
      </c>
      <c r="F1193" s="209" t="s">
        <v>1143</v>
      </c>
      <c r="G1193" s="207"/>
      <c r="H1193" s="210">
        <v>86.13</v>
      </c>
      <c r="I1193" s="211"/>
      <c r="J1193" s="207"/>
      <c r="K1193" s="207"/>
      <c r="L1193" s="212"/>
      <c r="M1193" s="213"/>
      <c r="N1193" s="214"/>
      <c r="O1193" s="214"/>
      <c r="P1193" s="214"/>
      <c r="Q1193" s="214"/>
      <c r="R1193" s="214"/>
      <c r="S1193" s="214"/>
      <c r="T1193" s="215"/>
      <c r="AT1193" s="216" t="s">
        <v>156</v>
      </c>
      <c r="AU1193" s="216" t="s">
        <v>80</v>
      </c>
      <c r="AV1193" s="13" t="s">
        <v>80</v>
      </c>
      <c r="AW1193" s="13" t="s">
        <v>32</v>
      </c>
      <c r="AX1193" s="13" t="s">
        <v>71</v>
      </c>
      <c r="AY1193" s="216" t="s">
        <v>144</v>
      </c>
    </row>
    <row r="1194" spans="1:65" s="13" customFormat="1" ht="10.199999999999999">
      <c r="B1194" s="206"/>
      <c r="C1194" s="207"/>
      <c r="D1194" s="201" t="s">
        <v>156</v>
      </c>
      <c r="E1194" s="208" t="s">
        <v>19</v>
      </c>
      <c r="F1194" s="209" t="s">
        <v>1386</v>
      </c>
      <c r="G1194" s="207"/>
      <c r="H1194" s="210">
        <v>34</v>
      </c>
      <c r="I1194" s="211"/>
      <c r="J1194" s="207"/>
      <c r="K1194" s="207"/>
      <c r="L1194" s="212"/>
      <c r="M1194" s="213"/>
      <c r="N1194" s="214"/>
      <c r="O1194" s="214"/>
      <c r="P1194" s="214"/>
      <c r="Q1194" s="214"/>
      <c r="R1194" s="214"/>
      <c r="S1194" s="214"/>
      <c r="T1194" s="215"/>
      <c r="AT1194" s="216" t="s">
        <v>156</v>
      </c>
      <c r="AU1194" s="216" t="s">
        <v>80</v>
      </c>
      <c r="AV1194" s="13" t="s">
        <v>80</v>
      </c>
      <c r="AW1194" s="13" t="s">
        <v>32</v>
      </c>
      <c r="AX1194" s="13" t="s">
        <v>71</v>
      </c>
      <c r="AY1194" s="216" t="s">
        <v>144</v>
      </c>
    </row>
    <row r="1195" spans="1:65" s="15" customFormat="1" ht="10.199999999999999">
      <c r="B1195" s="227"/>
      <c r="C1195" s="228"/>
      <c r="D1195" s="201" t="s">
        <v>156</v>
      </c>
      <c r="E1195" s="229" t="s">
        <v>19</v>
      </c>
      <c r="F1195" s="230" t="s">
        <v>191</v>
      </c>
      <c r="G1195" s="228"/>
      <c r="H1195" s="231">
        <v>120.13</v>
      </c>
      <c r="I1195" s="232"/>
      <c r="J1195" s="228"/>
      <c r="K1195" s="228"/>
      <c r="L1195" s="233"/>
      <c r="M1195" s="234"/>
      <c r="N1195" s="235"/>
      <c r="O1195" s="235"/>
      <c r="P1195" s="235"/>
      <c r="Q1195" s="235"/>
      <c r="R1195" s="235"/>
      <c r="S1195" s="235"/>
      <c r="T1195" s="236"/>
      <c r="AT1195" s="237" t="s">
        <v>156</v>
      </c>
      <c r="AU1195" s="237" t="s">
        <v>80</v>
      </c>
      <c r="AV1195" s="15" t="s">
        <v>150</v>
      </c>
      <c r="AW1195" s="15" t="s">
        <v>32</v>
      </c>
      <c r="AX1195" s="15" t="s">
        <v>26</v>
      </c>
      <c r="AY1195" s="237" t="s">
        <v>144</v>
      </c>
    </row>
    <row r="1196" spans="1:65" s="2" customFormat="1" ht="16.5" customHeight="1">
      <c r="A1196" s="36"/>
      <c r="B1196" s="37"/>
      <c r="C1196" s="238" t="s">
        <v>1413</v>
      </c>
      <c r="D1196" s="238" t="s">
        <v>253</v>
      </c>
      <c r="E1196" s="239" t="s">
        <v>275</v>
      </c>
      <c r="F1196" s="240" t="s">
        <v>276</v>
      </c>
      <c r="G1196" s="241" t="s">
        <v>149</v>
      </c>
      <c r="H1196" s="242">
        <v>138.15</v>
      </c>
      <c r="I1196" s="243"/>
      <c r="J1196" s="242">
        <f>ROUND(I1196*H1196,2)</f>
        <v>0</v>
      </c>
      <c r="K1196" s="240" t="s">
        <v>160</v>
      </c>
      <c r="L1196" s="244"/>
      <c r="M1196" s="245" t="s">
        <v>19</v>
      </c>
      <c r="N1196" s="246" t="s">
        <v>42</v>
      </c>
      <c r="O1196" s="66"/>
      <c r="P1196" s="197">
        <f>O1196*H1196</f>
        <v>0</v>
      </c>
      <c r="Q1196" s="197">
        <v>1.8000000000000001E-4</v>
      </c>
      <c r="R1196" s="197">
        <f>Q1196*H1196</f>
        <v>2.4867000000000004E-2</v>
      </c>
      <c r="S1196" s="197">
        <v>0</v>
      </c>
      <c r="T1196" s="198">
        <f>S1196*H1196</f>
        <v>0</v>
      </c>
      <c r="U1196" s="36"/>
      <c r="V1196" s="36"/>
      <c r="W1196" s="36"/>
      <c r="X1196" s="36"/>
      <c r="Y1196" s="36"/>
      <c r="Z1196" s="36"/>
      <c r="AA1196" s="36"/>
      <c r="AB1196" s="36"/>
      <c r="AC1196" s="36"/>
      <c r="AD1196" s="36"/>
      <c r="AE1196" s="36"/>
      <c r="AR1196" s="199" t="s">
        <v>366</v>
      </c>
      <c r="AT1196" s="199" t="s">
        <v>253</v>
      </c>
      <c r="AU1196" s="199" t="s">
        <v>80</v>
      </c>
      <c r="AY1196" s="19" t="s">
        <v>144</v>
      </c>
      <c r="BE1196" s="200">
        <f>IF(N1196="základní",J1196,0)</f>
        <v>0</v>
      </c>
      <c r="BF1196" s="200">
        <f>IF(N1196="snížená",J1196,0)</f>
        <v>0</v>
      </c>
      <c r="BG1196" s="200">
        <f>IF(N1196="zákl. přenesená",J1196,0)</f>
        <v>0</v>
      </c>
      <c r="BH1196" s="200">
        <f>IF(N1196="sníž. přenesená",J1196,0)</f>
        <v>0</v>
      </c>
      <c r="BI1196" s="200">
        <f>IF(N1196="nulová",J1196,0)</f>
        <v>0</v>
      </c>
      <c r="BJ1196" s="19" t="s">
        <v>26</v>
      </c>
      <c r="BK1196" s="200">
        <f>ROUND(I1196*H1196,2)</f>
        <v>0</v>
      </c>
      <c r="BL1196" s="19" t="s">
        <v>258</v>
      </c>
      <c r="BM1196" s="199" t="s">
        <v>1414</v>
      </c>
    </row>
    <row r="1197" spans="1:65" s="2" customFormat="1" ht="10.199999999999999">
      <c r="A1197" s="36"/>
      <c r="B1197" s="37"/>
      <c r="C1197" s="38"/>
      <c r="D1197" s="201" t="s">
        <v>152</v>
      </c>
      <c r="E1197" s="38"/>
      <c r="F1197" s="202" t="s">
        <v>276</v>
      </c>
      <c r="G1197" s="38"/>
      <c r="H1197" s="38"/>
      <c r="I1197" s="110"/>
      <c r="J1197" s="38"/>
      <c r="K1197" s="38"/>
      <c r="L1197" s="41"/>
      <c r="M1197" s="203"/>
      <c r="N1197" s="204"/>
      <c r="O1197" s="66"/>
      <c r="P1197" s="66"/>
      <c r="Q1197" s="66"/>
      <c r="R1197" s="66"/>
      <c r="S1197" s="66"/>
      <c r="T1197" s="67"/>
      <c r="U1197" s="36"/>
      <c r="V1197" s="36"/>
      <c r="W1197" s="36"/>
      <c r="X1197" s="36"/>
      <c r="Y1197" s="36"/>
      <c r="Z1197" s="36"/>
      <c r="AA1197" s="36"/>
      <c r="AB1197" s="36"/>
      <c r="AC1197" s="36"/>
      <c r="AD1197" s="36"/>
      <c r="AE1197" s="36"/>
      <c r="AT1197" s="19" t="s">
        <v>152</v>
      </c>
      <c r="AU1197" s="19" t="s">
        <v>80</v>
      </c>
    </row>
    <row r="1198" spans="1:65" s="13" customFormat="1" ht="10.199999999999999">
      <c r="B1198" s="206"/>
      <c r="C1198" s="207"/>
      <c r="D1198" s="201" t="s">
        <v>156</v>
      </c>
      <c r="E1198" s="208" t="s">
        <v>19</v>
      </c>
      <c r="F1198" s="209" t="s">
        <v>1405</v>
      </c>
      <c r="G1198" s="207"/>
      <c r="H1198" s="210">
        <v>120.13</v>
      </c>
      <c r="I1198" s="211"/>
      <c r="J1198" s="207"/>
      <c r="K1198" s="207"/>
      <c r="L1198" s="212"/>
      <c r="M1198" s="213"/>
      <c r="N1198" s="214"/>
      <c r="O1198" s="214"/>
      <c r="P1198" s="214"/>
      <c r="Q1198" s="214"/>
      <c r="R1198" s="214"/>
      <c r="S1198" s="214"/>
      <c r="T1198" s="215"/>
      <c r="AT1198" s="216" t="s">
        <v>156</v>
      </c>
      <c r="AU1198" s="216" t="s">
        <v>80</v>
      </c>
      <c r="AV1198" s="13" t="s">
        <v>80</v>
      </c>
      <c r="AW1198" s="13" t="s">
        <v>32</v>
      </c>
      <c r="AX1198" s="13" t="s">
        <v>26</v>
      </c>
      <c r="AY1198" s="216" t="s">
        <v>144</v>
      </c>
    </row>
    <row r="1199" spans="1:65" s="13" customFormat="1" ht="10.199999999999999">
      <c r="B1199" s="206"/>
      <c r="C1199" s="207"/>
      <c r="D1199" s="201" t="s">
        <v>156</v>
      </c>
      <c r="E1199" s="207"/>
      <c r="F1199" s="209" t="s">
        <v>1406</v>
      </c>
      <c r="G1199" s="207"/>
      <c r="H1199" s="210">
        <v>138.15</v>
      </c>
      <c r="I1199" s="211"/>
      <c r="J1199" s="207"/>
      <c r="K1199" s="207"/>
      <c r="L1199" s="212"/>
      <c r="M1199" s="213"/>
      <c r="N1199" s="214"/>
      <c r="O1199" s="214"/>
      <c r="P1199" s="214"/>
      <c r="Q1199" s="214"/>
      <c r="R1199" s="214"/>
      <c r="S1199" s="214"/>
      <c r="T1199" s="215"/>
      <c r="AT1199" s="216" t="s">
        <v>156</v>
      </c>
      <c r="AU1199" s="216" t="s">
        <v>80</v>
      </c>
      <c r="AV1199" s="13" t="s">
        <v>80</v>
      </c>
      <c r="AW1199" s="13" t="s">
        <v>4</v>
      </c>
      <c r="AX1199" s="13" t="s">
        <v>26</v>
      </c>
      <c r="AY1199" s="216" t="s">
        <v>144</v>
      </c>
    </row>
    <row r="1200" spans="1:65" s="2" customFormat="1" ht="16.5" customHeight="1">
      <c r="A1200" s="36"/>
      <c r="B1200" s="37"/>
      <c r="C1200" s="189" t="s">
        <v>1415</v>
      </c>
      <c r="D1200" s="189" t="s">
        <v>146</v>
      </c>
      <c r="E1200" s="190" t="s">
        <v>1416</v>
      </c>
      <c r="F1200" s="191" t="s">
        <v>1417</v>
      </c>
      <c r="G1200" s="192" t="s">
        <v>149</v>
      </c>
      <c r="H1200" s="193">
        <v>86.13</v>
      </c>
      <c r="I1200" s="194"/>
      <c r="J1200" s="193">
        <f>ROUND(I1200*H1200,2)</f>
        <v>0</v>
      </c>
      <c r="K1200" s="191" t="s">
        <v>160</v>
      </c>
      <c r="L1200" s="41"/>
      <c r="M1200" s="195" t="s">
        <v>19</v>
      </c>
      <c r="N1200" s="196" t="s">
        <v>42</v>
      </c>
      <c r="O1200" s="66"/>
      <c r="P1200" s="197">
        <f>O1200*H1200</f>
        <v>0</v>
      </c>
      <c r="Q1200" s="197">
        <v>0</v>
      </c>
      <c r="R1200" s="197">
        <f>Q1200*H1200</f>
        <v>0</v>
      </c>
      <c r="S1200" s="197">
        <v>0</v>
      </c>
      <c r="T1200" s="198">
        <f>S1200*H1200</f>
        <v>0</v>
      </c>
      <c r="U1200" s="36"/>
      <c r="V1200" s="36"/>
      <c r="W1200" s="36"/>
      <c r="X1200" s="36"/>
      <c r="Y1200" s="36"/>
      <c r="Z1200" s="36"/>
      <c r="AA1200" s="36"/>
      <c r="AB1200" s="36"/>
      <c r="AC1200" s="36"/>
      <c r="AD1200" s="36"/>
      <c r="AE1200" s="36"/>
      <c r="AR1200" s="199" t="s">
        <v>258</v>
      </c>
      <c r="AT1200" s="199" t="s">
        <v>146</v>
      </c>
      <c r="AU1200" s="199" t="s">
        <v>80</v>
      </c>
      <c r="AY1200" s="19" t="s">
        <v>144</v>
      </c>
      <c r="BE1200" s="200">
        <f>IF(N1200="základní",J1200,0)</f>
        <v>0</v>
      </c>
      <c r="BF1200" s="200">
        <f>IF(N1200="snížená",J1200,0)</f>
        <v>0</v>
      </c>
      <c r="BG1200" s="200">
        <f>IF(N1200="zákl. přenesená",J1200,0)</f>
        <v>0</v>
      </c>
      <c r="BH1200" s="200">
        <f>IF(N1200="sníž. přenesená",J1200,0)</f>
        <v>0</v>
      </c>
      <c r="BI1200" s="200">
        <f>IF(N1200="nulová",J1200,0)</f>
        <v>0</v>
      </c>
      <c r="BJ1200" s="19" t="s">
        <v>26</v>
      </c>
      <c r="BK1200" s="200">
        <f>ROUND(I1200*H1200,2)</f>
        <v>0</v>
      </c>
      <c r="BL1200" s="19" t="s">
        <v>258</v>
      </c>
      <c r="BM1200" s="199" t="s">
        <v>1418</v>
      </c>
    </row>
    <row r="1201" spans="1:65" s="2" customFormat="1" ht="19.2">
      <c r="A1201" s="36"/>
      <c r="B1201" s="37"/>
      <c r="C1201" s="38"/>
      <c r="D1201" s="201" t="s">
        <v>152</v>
      </c>
      <c r="E1201" s="38"/>
      <c r="F1201" s="202" t="s">
        <v>1419</v>
      </c>
      <c r="G1201" s="38"/>
      <c r="H1201" s="38"/>
      <c r="I1201" s="110"/>
      <c r="J1201" s="38"/>
      <c r="K1201" s="38"/>
      <c r="L1201" s="41"/>
      <c r="M1201" s="203"/>
      <c r="N1201" s="204"/>
      <c r="O1201" s="66"/>
      <c r="P1201" s="66"/>
      <c r="Q1201" s="66"/>
      <c r="R1201" s="66"/>
      <c r="S1201" s="66"/>
      <c r="T1201" s="67"/>
      <c r="U1201" s="36"/>
      <c r="V1201" s="36"/>
      <c r="W1201" s="36"/>
      <c r="X1201" s="36"/>
      <c r="Y1201" s="36"/>
      <c r="Z1201" s="36"/>
      <c r="AA1201" s="36"/>
      <c r="AB1201" s="36"/>
      <c r="AC1201" s="36"/>
      <c r="AD1201" s="36"/>
      <c r="AE1201" s="36"/>
      <c r="AT1201" s="19" t="s">
        <v>152</v>
      </c>
      <c r="AU1201" s="19" t="s">
        <v>80</v>
      </c>
    </row>
    <row r="1202" spans="1:65" s="2" customFormat="1" ht="38.4">
      <c r="A1202" s="36"/>
      <c r="B1202" s="37"/>
      <c r="C1202" s="38"/>
      <c r="D1202" s="201" t="s">
        <v>154</v>
      </c>
      <c r="E1202" s="38"/>
      <c r="F1202" s="205" t="s">
        <v>1412</v>
      </c>
      <c r="G1202" s="38"/>
      <c r="H1202" s="38"/>
      <c r="I1202" s="110"/>
      <c r="J1202" s="38"/>
      <c r="K1202" s="38"/>
      <c r="L1202" s="41"/>
      <c r="M1202" s="203"/>
      <c r="N1202" s="204"/>
      <c r="O1202" s="66"/>
      <c r="P1202" s="66"/>
      <c r="Q1202" s="66"/>
      <c r="R1202" s="66"/>
      <c r="S1202" s="66"/>
      <c r="T1202" s="67"/>
      <c r="U1202" s="36"/>
      <c r="V1202" s="36"/>
      <c r="W1202" s="36"/>
      <c r="X1202" s="36"/>
      <c r="Y1202" s="36"/>
      <c r="Z1202" s="36"/>
      <c r="AA1202" s="36"/>
      <c r="AB1202" s="36"/>
      <c r="AC1202" s="36"/>
      <c r="AD1202" s="36"/>
      <c r="AE1202" s="36"/>
      <c r="AT1202" s="19" t="s">
        <v>154</v>
      </c>
      <c r="AU1202" s="19" t="s">
        <v>80</v>
      </c>
    </row>
    <row r="1203" spans="1:65" s="14" customFormat="1" ht="10.199999999999999">
      <c r="B1203" s="217"/>
      <c r="C1203" s="218"/>
      <c r="D1203" s="201" t="s">
        <v>156</v>
      </c>
      <c r="E1203" s="219" t="s">
        <v>19</v>
      </c>
      <c r="F1203" s="220" t="s">
        <v>1142</v>
      </c>
      <c r="G1203" s="218"/>
      <c r="H1203" s="219" t="s">
        <v>19</v>
      </c>
      <c r="I1203" s="221"/>
      <c r="J1203" s="218"/>
      <c r="K1203" s="218"/>
      <c r="L1203" s="222"/>
      <c r="M1203" s="223"/>
      <c r="N1203" s="224"/>
      <c r="O1203" s="224"/>
      <c r="P1203" s="224"/>
      <c r="Q1203" s="224"/>
      <c r="R1203" s="224"/>
      <c r="S1203" s="224"/>
      <c r="T1203" s="225"/>
      <c r="AT1203" s="226" t="s">
        <v>156</v>
      </c>
      <c r="AU1203" s="226" t="s">
        <v>80</v>
      </c>
      <c r="AV1203" s="14" t="s">
        <v>26</v>
      </c>
      <c r="AW1203" s="14" t="s">
        <v>32</v>
      </c>
      <c r="AX1203" s="14" t="s">
        <v>71</v>
      </c>
      <c r="AY1203" s="226" t="s">
        <v>144</v>
      </c>
    </row>
    <row r="1204" spans="1:65" s="13" customFormat="1" ht="10.199999999999999">
      <c r="B1204" s="206"/>
      <c r="C1204" s="207"/>
      <c r="D1204" s="201" t="s">
        <v>156</v>
      </c>
      <c r="E1204" s="208" t="s">
        <v>19</v>
      </c>
      <c r="F1204" s="209" t="s">
        <v>1143</v>
      </c>
      <c r="G1204" s="207"/>
      <c r="H1204" s="210">
        <v>86.13</v>
      </c>
      <c r="I1204" s="211"/>
      <c r="J1204" s="207"/>
      <c r="K1204" s="207"/>
      <c r="L1204" s="212"/>
      <c r="M1204" s="213"/>
      <c r="N1204" s="214"/>
      <c r="O1204" s="214"/>
      <c r="P1204" s="214"/>
      <c r="Q1204" s="214"/>
      <c r="R1204" s="214"/>
      <c r="S1204" s="214"/>
      <c r="T1204" s="215"/>
      <c r="AT1204" s="216" t="s">
        <v>156</v>
      </c>
      <c r="AU1204" s="216" t="s">
        <v>80</v>
      </c>
      <c r="AV1204" s="13" t="s">
        <v>80</v>
      </c>
      <c r="AW1204" s="13" t="s">
        <v>32</v>
      </c>
      <c r="AX1204" s="13" t="s">
        <v>26</v>
      </c>
      <c r="AY1204" s="216" t="s">
        <v>144</v>
      </c>
    </row>
    <row r="1205" spans="1:65" s="2" customFormat="1" ht="16.5" customHeight="1">
      <c r="A1205" s="36"/>
      <c r="B1205" s="37"/>
      <c r="C1205" s="238" t="s">
        <v>1420</v>
      </c>
      <c r="D1205" s="238" t="s">
        <v>253</v>
      </c>
      <c r="E1205" s="239" t="s">
        <v>1421</v>
      </c>
      <c r="F1205" s="240" t="s">
        <v>1422</v>
      </c>
      <c r="G1205" s="241" t="s">
        <v>234</v>
      </c>
      <c r="H1205" s="242">
        <v>7.11</v>
      </c>
      <c r="I1205" s="243"/>
      <c r="J1205" s="242">
        <f>ROUND(I1205*H1205,2)</f>
        <v>0</v>
      </c>
      <c r="K1205" s="240" t="s">
        <v>160</v>
      </c>
      <c r="L1205" s="244"/>
      <c r="M1205" s="245" t="s">
        <v>19</v>
      </c>
      <c r="N1205" s="246" t="s">
        <v>42</v>
      </c>
      <c r="O1205" s="66"/>
      <c r="P1205" s="197">
        <f>O1205*H1205</f>
        <v>0</v>
      </c>
      <c r="Q1205" s="197">
        <v>1</v>
      </c>
      <c r="R1205" s="197">
        <f>Q1205*H1205</f>
        <v>7.11</v>
      </c>
      <c r="S1205" s="197">
        <v>0</v>
      </c>
      <c r="T1205" s="198">
        <f>S1205*H1205</f>
        <v>0</v>
      </c>
      <c r="U1205" s="36"/>
      <c r="V1205" s="36"/>
      <c r="W1205" s="36"/>
      <c r="X1205" s="36"/>
      <c r="Y1205" s="36"/>
      <c r="Z1205" s="36"/>
      <c r="AA1205" s="36"/>
      <c r="AB1205" s="36"/>
      <c r="AC1205" s="36"/>
      <c r="AD1205" s="36"/>
      <c r="AE1205" s="36"/>
      <c r="AR1205" s="199" t="s">
        <v>366</v>
      </c>
      <c r="AT1205" s="199" t="s">
        <v>253</v>
      </c>
      <c r="AU1205" s="199" t="s">
        <v>80</v>
      </c>
      <c r="AY1205" s="19" t="s">
        <v>144</v>
      </c>
      <c r="BE1205" s="200">
        <f>IF(N1205="základní",J1205,0)</f>
        <v>0</v>
      </c>
      <c r="BF1205" s="200">
        <f>IF(N1205="snížená",J1205,0)</f>
        <v>0</v>
      </c>
      <c r="BG1205" s="200">
        <f>IF(N1205="zákl. přenesená",J1205,0)</f>
        <v>0</v>
      </c>
      <c r="BH1205" s="200">
        <f>IF(N1205="sníž. přenesená",J1205,0)</f>
        <v>0</v>
      </c>
      <c r="BI1205" s="200">
        <f>IF(N1205="nulová",J1205,0)</f>
        <v>0</v>
      </c>
      <c r="BJ1205" s="19" t="s">
        <v>26</v>
      </c>
      <c r="BK1205" s="200">
        <f>ROUND(I1205*H1205,2)</f>
        <v>0</v>
      </c>
      <c r="BL1205" s="19" t="s">
        <v>258</v>
      </c>
      <c r="BM1205" s="199" t="s">
        <v>1423</v>
      </c>
    </row>
    <row r="1206" spans="1:65" s="2" customFormat="1" ht="10.199999999999999">
      <c r="A1206" s="36"/>
      <c r="B1206" s="37"/>
      <c r="C1206" s="38"/>
      <c r="D1206" s="201" t="s">
        <v>152</v>
      </c>
      <c r="E1206" s="38"/>
      <c r="F1206" s="202" t="s">
        <v>1422</v>
      </c>
      <c r="G1206" s="38"/>
      <c r="H1206" s="38"/>
      <c r="I1206" s="110"/>
      <c r="J1206" s="38"/>
      <c r="K1206" s="38"/>
      <c r="L1206" s="41"/>
      <c r="M1206" s="203"/>
      <c r="N1206" s="204"/>
      <c r="O1206" s="66"/>
      <c r="P1206" s="66"/>
      <c r="Q1206" s="66"/>
      <c r="R1206" s="66"/>
      <c r="S1206" s="66"/>
      <c r="T1206" s="67"/>
      <c r="U1206" s="36"/>
      <c r="V1206" s="36"/>
      <c r="W1206" s="36"/>
      <c r="X1206" s="36"/>
      <c r="Y1206" s="36"/>
      <c r="Z1206" s="36"/>
      <c r="AA1206" s="36"/>
      <c r="AB1206" s="36"/>
      <c r="AC1206" s="36"/>
      <c r="AD1206" s="36"/>
      <c r="AE1206" s="36"/>
      <c r="AT1206" s="19" t="s">
        <v>152</v>
      </c>
      <c r="AU1206" s="19" t="s">
        <v>80</v>
      </c>
    </row>
    <row r="1207" spans="1:65" s="13" customFormat="1" ht="10.199999999999999">
      <c r="B1207" s="206"/>
      <c r="C1207" s="207"/>
      <c r="D1207" s="201" t="s">
        <v>156</v>
      </c>
      <c r="E1207" s="207"/>
      <c r="F1207" s="209" t="s">
        <v>1424</v>
      </c>
      <c r="G1207" s="207"/>
      <c r="H1207" s="210">
        <v>7.11</v>
      </c>
      <c r="I1207" s="211"/>
      <c r="J1207" s="207"/>
      <c r="K1207" s="207"/>
      <c r="L1207" s="212"/>
      <c r="M1207" s="213"/>
      <c r="N1207" s="214"/>
      <c r="O1207" s="214"/>
      <c r="P1207" s="214"/>
      <c r="Q1207" s="214"/>
      <c r="R1207" s="214"/>
      <c r="S1207" s="214"/>
      <c r="T1207" s="215"/>
      <c r="AT1207" s="216" t="s">
        <v>156</v>
      </c>
      <c r="AU1207" s="216" t="s">
        <v>80</v>
      </c>
      <c r="AV1207" s="13" t="s">
        <v>80</v>
      </c>
      <c r="AW1207" s="13" t="s">
        <v>4</v>
      </c>
      <c r="AX1207" s="13" t="s">
        <v>26</v>
      </c>
      <c r="AY1207" s="216" t="s">
        <v>144</v>
      </c>
    </row>
    <row r="1208" spans="1:65" s="2" customFormat="1" ht="16.5" customHeight="1">
      <c r="A1208" s="36"/>
      <c r="B1208" s="37"/>
      <c r="C1208" s="189" t="s">
        <v>1425</v>
      </c>
      <c r="D1208" s="189" t="s">
        <v>146</v>
      </c>
      <c r="E1208" s="190" t="s">
        <v>1426</v>
      </c>
      <c r="F1208" s="191" t="s">
        <v>1427</v>
      </c>
      <c r="G1208" s="192" t="s">
        <v>1365</v>
      </c>
      <c r="H1208" s="194"/>
      <c r="I1208" s="194"/>
      <c r="J1208" s="193">
        <f>ROUND(I1208*H1208,2)</f>
        <v>0</v>
      </c>
      <c r="K1208" s="191" t="s">
        <v>160</v>
      </c>
      <c r="L1208" s="41"/>
      <c r="M1208" s="195" t="s">
        <v>19</v>
      </c>
      <c r="N1208" s="196" t="s">
        <v>42</v>
      </c>
      <c r="O1208" s="66"/>
      <c r="P1208" s="197">
        <f>O1208*H1208</f>
        <v>0</v>
      </c>
      <c r="Q1208" s="197">
        <v>0</v>
      </c>
      <c r="R1208" s="197">
        <f>Q1208*H1208</f>
        <v>0</v>
      </c>
      <c r="S1208" s="197">
        <v>0</v>
      </c>
      <c r="T1208" s="198">
        <f>S1208*H1208</f>
        <v>0</v>
      </c>
      <c r="U1208" s="36"/>
      <c r="V1208" s="36"/>
      <c r="W1208" s="36"/>
      <c r="X1208" s="36"/>
      <c r="Y1208" s="36"/>
      <c r="Z1208" s="36"/>
      <c r="AA1208" s="36"/>
      <c r="AB1208" s="36"/>
      <c r="AC1208" s="36"/>
      <c r="AD1208" s="36"/>
      <c r="AE1208" s="36"/>
      <c r="AR1208" s="199" t="s">
        <v>258</v>
      </c>
      <c r="AT1208" s="199" t="s">
        <v>146</v>
      </c>
      <c r="AU1208" s="199" t="s">
        <v>80</v>
      </c>
      <c r="AY1208" s="19" t="s">
        <v>144</v>
      </c>
      <c r="BE1208" s="200">
        <f>IF(N1208="základní",J1208,0)</f>
        <v>0</v>
      </c>
      <c r="BF1208" s="200">
        <f>IF(N1208="snížená",J1208,0)</f>
        <v>0</v>
      </c>
      <c r="BG1208" s="200">
        <f>IF(N1208="zákl. přenesená",J1208,0)</f>
        <v>0</v>
      </c>
      <c r="BH1208" s="200">
        <f>IF(N1208="sníž. přenesená",J1208,0)</f>
        <v>0</v>
      </c>
      <c r="BI1208" s="200">
        <f>IF(N1208="nulová",J1208,0)</f>
        <v>0</v>
      </c>
      <c r="BJ1208" s="19" t="s">
        <v>26</v>
      </c>
      <c r="BK1208" s="200">
        <f>ROUND(I1208*H1208,2)</f>
        <v>0</v>
      </c>
      <c r="BL1208" s="19" t="s">
        <v>258</v>
      </c>
      <c r="BM1208" s="199" t="s">
        <v>1428</v>
      </c>
    </row>
    <row r="1209" spans="1:65" s="2" customFormat="1" ht="19.2">
      <c r="A1209" s="36"/>
      <c r="B1209" s="37"/>
      <c r="C1209" s="38"/>
      <c r="D1209" s="201" t="s">
        <v>152</v>
      </c>
      <c r="E1209" s="38"/>
      <c r="F1209" s="202" t="s">
        <v>1429</v>
      </c>
      <c r="G1209" s="38"/>
      <c r="H1209" s="38"/>
      <c r="I1209" s="110"/>
      <c r="J1209" s="38"/>
      <c r="K1209" s="38"/>
      <c r="L1209" s="41"/>
      <c r="M1209" s="203"/>
      <c r="N1209" s="204"/>
      <c r="O1209" s="66"/>
      <c r="P1209" s="66"/>
      <c r="Q1209" s="66"/>
      <c r="R1209" s="66"/>
      <c r="S1209" s="66"/>
      <c r="T1209" s="67"/>
      <c r="U1209" s="36"/>
      <c r="V1209" s="36"/>
      <c r="W1209" s="36"/>
      <c r="X1209" s="36"/>
      <c r="Y1209" s="36"/>
      <c r="Z1209" s="36"/>
      <c r="AA1209" s="36"/>
      <c r="AB1209" s="36"/>
      <c r="AC1209" s="36"/>
      <c r="AD1209" s="36"/>
      <c r="AE1209" s="36"/>
      <c r="AT1209" s="19" t="s">
        <v>152</v>
      </c>
      <c r="AU1209" s="19" t="s">
        <v>80</v>
      </c>
    </row>
    <row r="1210" spans="1:65" s="2" customFormat="1" ht="86.4">
      <c r="A1210" s="36"/>
      <c r="B1210" s="37"/>
      <c r="C1210" s="38"/>
      <c r="D1210" s="201" t="s">
        <v>154</v>
      </c>
      <c r="E1210" s="38"/>
      <c r="F1210" s="205" t="s">
        <v>1430</v>
      </c>
      <c r="G1210" s="38"/>
      <c r="H1210" s="38"/>
      <c r="I1210" s="110"/>
      <c r="J1210" s="38"/>
      <c r="K1210" s="38"/>
      <c r="L1210" s="41"/>
      <c r="M1210" s="203"/>
      <c r="N1210" s="204"/>
      <c r="O1210" s="66"/>
      <c r="P1210" s="66"/>
      <c r="Q1210" s="66"/>
      <c r="R1210" s="66"/>
      <c r="S1210" s="66"/>
      <c r="T1210" s="67"/>
      <c r="U1210" s="36"/>
      <c r="V1210" s="36"/>
      <c r="W1210" s="36"/>
      <c r="X1210" s="36"/>
      <c r="Y1210" s="36"/>
      <c r="Z1210" s="36"/>
      <c r="AA1210" s="36"/>
      <c r="AB1210" s="36"/>
      <c r="AC1210" s="36"/>
      <c r="AD1210" s="36"/>
      <c r="AE1210" s="36"/>
      <c r="AT1210" s="19" t="s">
        <v>154</v>
      </c>
      <c r="AU1210" s="19" t="s">
        <v>80</v>
      </c>
    </row>
    <row r="1211" spans="1:65" s="12" customFormat="1" ht="22.8" customHeight="1">
      <c r="B1211" s="173"/>
      <c r="C1211" s="174"/>
      <c r="D1211" s="175" t="s">
        <v>70</v>
      </c>
      <c r="E1211" s="187" t="s">
        <v>1431</v>
      </c>
      <c r="F1211" s="187" t="s">
        <v>1432</v>
      </c>
      <c r="G1211" s="174"/>
      <c r="H1211" s="174"/>
      <c r="I1211" s="177"/>
      <c r="J1211" s="188">
        <f>BK1211</f>
        <v>0</v>
      </c>
      <c r="K1211" s="174"/>
      <c r="L1211" s="179"/>
      <c r="M1211" s="180"/>
      <c r="N1211" s="181"/>
      <c r="O1211" s="181"/>
      <c r="P1211" s="182">
        <f>SUM(P1212:P1297)</f>
        <v>0</v>
      </c>
      <c r="Q1211" s="181"/>
      <c r="R1211" s="182">
        <f>SUM(R1212:R1297)</f>
        <v>4.8314133999999997</v>
      </c>
      <c r="S1211" s="181"/>
      <c r="T1211" s="183">
        <f>SUM(T1212:T1297)</f>
        <v>0</v>
      </c>
      <c r="AR1211" s="184" t="s">
        <v>80</v>
      </c>
      <c r="AT1211" s="185" t="s">
        <v>70</v>
      </c>
      <c r="AU1211" s="185" t="s">
        <v>26</v>
      </c>
      <c r="AY1211" s="184" t="s">
        <v>144</v>
      </c>
      <c r="BK1211" s="186">
        <f>SUM(BK1212:BK1297)</f>
        <v>0</v>
      </c>
    </row>
    <row r="1212" spans="1:65" s="2" customFormat="1" ht="16.5" customHeight="1">
      <c r="A1212" s="36"/>
      <c r="B1212" s="37"/>
      <c r="C1212" s="189" t="s">
        <v>1433</v>
      </c>
      <c r="D1212" s="189" t="s">
        <v>146</v>
      </c>
      <c r="E1212" s="190" t="s">
        <v>1434</v>
      </c>
      <c r="F1212" s="191" t="s">
        <v>1435</v>
      </c>
      <c r="G1212" s="192" t="s">
        <v>149</v>
      </c>
      <c r="H1212" s="193">
        <v>29.3</v>
      </c>
      <c r="I1212" s="194"/>
      <c r="J1212" s="193">
        <f>ROUND(I1212*H1212,2)</f>
        <v>0</v>
      </c>
      <c r="K1212" s="191" t="s">
        <v>160</v>
      </c>
      <c r="L1212" s="41"/>
      <c r="M1212" s="195" t="s">
        <v>19</v>
      </c>
      <c r="N1212" s="196" t="s">
        <v>42</v>
      </c>
      <c r="O1212" s="66"/>
      <c r="P1212" s="197">
        <f>O1212*H1212</f>
        <v>0</v>
      </c>
      <c r="Q1212" s="197">
        <v>2.9999999999999997E-4</v>
      </c>
      <c r="R1212" s="197">
        <f>Q1212*H1212</f>
        <v>8.7899999999999992E-3</v>
      </c>
      <c r="S1212" s="197">
        <v>0</v>
      </c>
      <c r="T1212" s="198">
        <f>S1212*H1212</f>
        <v>0</v>
      </c>
      <c r="U1212" s="36"/>
      <c r="V1212" s="36"/>
      <c r="W1212" s="36"/>
      <c r="X1212" s="36"/>
      <c r="Y1212" s="36"/>
      <c r="Z1212" s="36"/>
      <c r="AA1212" s="36"/>
      <c r="AB1212" s="36"/>
      <c r="AC1212" s="36"/>
      <c r="AD1212" s="36"/>
      <c r="AE1212" s="36"/>
      <c r="AR1212" s="199" t="s">
        <v>258</v>
      </c>
      <c r="AT1212" s="199" t="s">
        <v>146</v>
      </c>
      <c r="AU1212" s="199" t="s">
        <v>80</v>
      </c>
      <c r="AY1212" s="19" t="s">
        <v>144</v>
      </c>
      <c r="BE1212" s="200">
        <f>IF(N1212="základní",J1212,0)</f>
        <v>0</v>
      </c>
      <c r="BF1212" s="200">
        <f>IF(N1212="snížená",J1212,0)</f>
        <v>0</v>
      </c>
      <c r="BG1212" s="200">
        <f>IF(N1212="zákl. přenesená",J1212,0)</f>
        <v>0</v>
      </c>
      <c r="BH1212" s="200">
        <f>IF(N1212="sníž. přenesená",J1212,0)</f>
        <v>0</v>
      </c>
      <c r="BI1212" s="200">
        <f>IF(N1212="nulová",J1212,0)</f>
        <v>0</v>
      </c>
      <c r="BJ1212" s="19" t="s">
        <v>26</v>
      </c>
      <c r="BK1212" s="200">
        <f>ROUND(I1212*H1212,2)</f>
        <v>0</v>
      </c>
      <c r="BL1212" s="19" t="s">
        <v>258</v>
      </c>
      <c r="BM1212" s="199" t="s">
        <v>1436</v>
      </c>
    </row>
    <row r="1213" spans="1:65" s="2" customFormat="1" ht="19.2">
      <c r="A1213" s="36"/>
      <c r="B1213" s="37"/>
      <c r="C1213" s="38"/>
      <c r="D1213" s="201" t="s">
        <v>152</v>
      </c>
      <c r="E1213" s="38"/>
      <c r="F1213" s="202" t="s">
        <v>1437</v>
      </c>
      <c r="G1213" s="38"/>
      <c r="H1213" s="38"/>
      <c r="I1213" s="110"/>
      <c r="J1213" s="38"/>
      <c r="K1213" s="38"/>
      <c r="L1213" s="41"/>
      <c r="M1213" s="203"/>
      <c r="N1213" s="204"/>
      <c r="O1213" s="66"/>
      <c r="P1213" s="66"/>
      <c r="Q1213" s="66"/>
      <c r="R1213" s="66"/>
      <c r="S1213" s="66"/>
      <c r="T1213" s="67"/>
      <c r="U1213" s="36"/>
      <c r="V1213" s="36"/>
      <c r="W1213" s="36"/>
      <c r="X1213" s="36"/>
      <c r="Y1213" s="36"/>
      <c r="Z1213" s="36"/>
      <c r="AA1213" s="36"/>
      <c r="AB1213" s="36"/>
      <c r="AC1213" s="36"/>
      <c r="AD1213" s="36"/>
      <c r="AE1213" s="36"/>
      <c r="AT1213" s="19" t="s">
        <v>152</v>
      </c>
      <c r="AU1213" s="19" t="s">
        <v>80</v>
      </c>
    </row>
    <row r="1214" spans="1:65" s="13" customFormat="1" ht="10.199999999999999">
      <c r="B1214" s="206"/>
      <c r="C1214" s="207"/>
      <c r="D1214" s="201" t="s">
        <v>156</v>
      </c>
      <c r="E1214" s="208" t="s">
        <v>19</v>
      </c>
      <c r="F1214" s="209" t="s">
        <v>1438</v>
      </c>
      <c r="G1214" s="207"/>
      <c r="H1214" s="210">
        <v>29.3</v>
      </c>
      <c r="I1214" s="211"/>
      <c r="J1214" s="207"/>
      <c r="K1214" s="207"/>
      <c r="L1214" s="212"/>
      <c r="M1214" s="213"/>
      <c r="N1214" s="214"/>
      <c r="O1214" s="214"/>
      <c r="P1214" s="214"/>
      <c r="Q1214" s="214"/>
      <c r="R1214" s="214"/>
      <c r="S1214" s="214"/>
      <c r="T1214" s="215"/>
      <c r="AT1214" s="216" t="s">
        <v>156</v>
      </c>
      <c r="AU1214" s="216" t="s">
        <v>80</v>
      </c>
      <c r="AV1214" s="13" t="s">
        <v>80</v>
      </c>
      <c r="AW1214" s="13" t="s">
        <v>32</v>
      </c>
      <c r="AX1214" s="13" t="s">
        <v>26</v>
      </c>
      <c r="AY1214" s="216" t="s">
        <v>144</v>
      </c>
    </row>
    <row r="1215" spans="1:65" s="2" customFormat="1" ht="16.5" customHeight="1">
      <c r="A1215" s="36"/>
      <c r="B1215" s="37"/>
      <c r="C1215" s="189" t="s">
        <v>1439</v>
      </c>
      <c r="D1215" s="189" t="s">
        <v>146</v>
      </c>
      <c r="E1215" s="190" t="s">
        <v>1440</v>
      </c>
      <c r="F1215" s="191" t="s">
        <v>1441</v>
      </c>
      <c r="G1215" s="192" t="s">
        <v>149</v>
      </c>
      <c r="H1215" s="193">
        <v>219.6</v>
      </c>
      <c r="I1215" s="194"/>
      <c r="J1215" s="193">
        <f>ROUND(I1215*H1215,2)</f>
        <v>0</v>
      </c>
      <c r="K1215" s="191" t="s">
        <v>160</v>
      </c>
      <c r="L1215" s="41"/>
      <c r="M1215" s="195" t="s">
        <v>19</v>
      </c>
      <c r="N1215" s="196" t="s">
        <v>42</v>
      </c>
      <c r="O1215" s="66"/>
      <c r="P1215" s="197">
        <f>O1215*H1215</f>
        <v>0</v>
      </c>
      <c r="Q1215" s="197">
        <v>0</v>
      </c>
      <c r="R1215" s="197">
        <f>Q1215*H1215</f>
        <v>0</v>
      </c>
      <c r="S1215" s="197">
        <v>0</v>
      </c>
      <c r="T1215" s="198">
        <f>S1215*H1215</f>
        <v>0</v>
      </c>
      <c r="U1215" s="36"/>
      <c r="V1215" s="36"/>
      <c r="W1215" s="36"/>
      <c r="X1215" s="36"/>
      <c r="Y1215" s="36"/>
      <c r="Z1215" s="36"/>
      <c r="AA1215" s="36"/>
      <c r="AB1215" s="36"/>
      <c r="AC1215" s="36"/>
      <c r="AD1215" s="36"/>
      <c r="AE1215" s="36"/>
      <c r="AR1215" s="199" t="s">
        <v>258</v>
      </c>
      <c r="AT1215" s="199" t="s">
        <v>146</v>
      </c>
      <c r="AU1215" s="199" t="s">
        <v>80</v>
      </c>
      <c r="AY1215" s="19" t="s">
        <v>144</v>
      </c>
      <c r="BE1215" s="200">
        <f>IF(N1215="základní",J1215,0)</f>
        <v>0</v>
      </c>
      <c r="BF1215" s="200">
        <f>IF(N1215="snížená",J1215,0)</f>
        <v>0</v>
      </c>
      <c r="BG1215" s="200">
        <f>IF(N1215="zákl. přenesená",J1215,0)</f>
        <v>0</v>
      </c>
      <c r="BH1215" s="200">
        <f>IF(N1215="sníž. přenesená",J1215,0)</f>
        <v>0</v>
      </c>
      <c r="BI1215" s="200">
        <f>IF(N1215="nulová",J1215,0)</f>
        <v>0</v>
      </c>
      <c r="BJ1215" s="19" t="s">
        <v>26</v>
      </c>
      <c r="BK1215" s="200">
        <f>ROUND(I1215*H1215,2)</f>
        <v>0</v>
      </c>
      <c r="BL1215" s="19" t="s">
        <v>258</v>
      </c>
      <c r="BM1215" s="199" t="s">
        <v>1442</v>
      </c>
    </row>
    <row r="1216" spans="1:65" s="2" customFormat="1" ht="19.2">
      <c r="A1216" s="36"/>
      <c r="B1216" s="37"/>
      <c r="C1216" s="38"/>
      <c r="D1216" s="201" t="s">
        <v>152</v>
      </c>
      <c r="E1216" s="38"/>
      <c r="F1216" s="202" t="s">
        <v>1443</v>
      </c>
      <c r="G1216" s="38"/>
      <c r="H1216" s="38"/>
      <c r="I1216" s="110"/>
      <c r="J1216" s="38"/>
      <c r="K1216" s="38"/>
      <c r="L1216" s="41"/>
      <c r="M1216" s="203"/>
      <c r="N1216" s="204"/>
      <c r="O1216" s="66"/>
      <c r="P1216" s="66"/>
      <c r="Q1216" s="66"/>
      <c r="R1216" s="66"/>
      <c r="S1216" s="66"/>
      <c r="T1216" s="67"/>
      <c r="U1216" s="36"/>
      <c r="V1216" s="36"/>
      <c r="W1216" s="36"/>
      <c r="X1216" s="36"/>
      <c r="Y1216" s="36"/>
      <c r="Z1216" s="36"/>
      <c r="AA1216" s="36"/>
      <c r="AB1216" s="36"/>
      <c r="AC1216" s="36"/>
      <c r="AD1216" s="36"/>
      <c r="AE1216" s="36"/>
      <c r="AT1216" s="19" t="s">
        <v>152</v>
      </c>
      <c r="AU1216" s="19" t="s">
        <v>80</v>
      </c>
    </row>
    <row r="1217" spans="1:65" s="2" customFormat="1" ht="38.4">
      <c r="A1217" s="36"/>
      <c r="B1217" s="37"/>
      <c r="C1217" s="38"/>
      <c r="D1217" s="201" t="s">
        <v>154</v>
      </c>
      <c r="E1217" s="38"/>
      <c r="F1217" s="205" t="s">
        <v>1444</v>
      </c>
      <c r="G1217" s="38"/>
      <c r="H1217" s="38"/>
      <c r="I1217" s="110"/>
      <c r="J1217" s="38"/>
      <c r="K1217" s="38"/>
      <c r="L1217" s="41"/>
      <c r="M1217" s="203"/>
      <c r="N1217" s="204"/>
      <c r="O1217" s="66"/>
      <c r="P1217" s="66"/>
      <c r="Q1217" s="66"/>
      <c r="R1217" s="66"/>
      <c r="S1217" s="66"/>
      <c r="T1217" s="67"/>
      <c r="U1217" s="36"/>
      <c r="V1217" s="36"/>
      <c r="W1217" s="36"/>
      <c r="X1217" s="36"/>
      <c r="Y1217" s="36"/>
      <c r="Z1217" s="36"/>
      <c r="AA1217" s="36"/>
      <c r="AB1217" s="36"/>
      <c r="AC1217" s="36"/>
      <c r="AD1217" s="36"/>
      <c r="AE1217" s="36"/>
      <c r="AT1217" s="19" t="s">
        <v>154</v>
      </c>
      <c r="AU1217" s="19" t="s">
        <v>80</v>
      </c>
    </row>
    <row r="1218" spans="1:65" s="14" customFormat="1" ht="10.199999999999999">
      <c r="B1218" s="217"/>
      <c r="C1218" s="218"/>
      <c r="D1218" s="201" t="s">
        <v>156</v>
      </c>
      <c r="E1218" s="219" t="s">
        <v>19</v>
      </c>
      <c r="F1218" s="220" t="s">
        <v>992</v>
      </c>
      <c r="G1218" s="218"/>
      <c r="H1218" s="219" t="s">
        <v>19</v>
      </c>
      <c r="I1218" s="221"/>
      <c r="J1218" s="218"/>
      <c r="K1218" s="218"/>
      <c r="L1218" s="222"/>
      <c r="M1218" s="223"/>
      <c r="N1218" s="224"/>
      <c r="O1218" s="224"/>
      <c r="P1218" s="224"/>
      <c r="Q1218" s="224"/>
      <c r="R1218" s="224"/>
      <c r="S1218" s="224"/>
      <c r="T1218" s="225"/>
      <c r="AT1218" s="226" t="s">
        <v>156</v>
      </c>
      <c r="AU1218" s="226" t="s">
        <v>80</v>
      </c>
      <c r="AV1218" s="14" t="s">
        <v>26</v>
      </c>
      <c r="AW1218" s="14" t="s">
        <v>32</v>
      </c>
      <c r="AX1218" s="14" t="s">
        <v>71</v>
      </c>
      <c r="AY1218" s="226" t="s">
        <v>144</v>
      </c>
    </row>
    <row r="1219" spans="1:65" s="13" customFormat="1" ht="10.199999999999999">
      <c r="B1219" s="206"/>
      <c r="C1219" s="207"/>
      <c r="D1219" s="201" t="s">
        <v>156</v>
      </c>
      <c r="E1219" s="208" t="s">
        <v>19</v>
      </c>
      <c r="F1219" s="209" t="s">
        <v>1445</v>
      </c>
      <c r="G1219" s="207"/>
      <c r="H1219" s="210">
        <v>118.5</v>
      </c>
      <c r="I1219" s="211"/>
      <c r="J1219" s="207"/>
      <c r="K1219" s="207"/>
      <c r="L1219" s="212"/>
      <c r="M1219" s="213"/>
      <c r="N1219" s="214"/>
      <c r="O1219" s="214"/>
      <c r="P1219" s="214"/>
      <c r="Q1219" s="214"/>
      <c r="R1219" s="214"/>
      <c r="S1219" s="214"/>
      <c r="T1219" s="215"/>
      <c r="AT1219" s="216" t="s">
        <v>156</v>
      </c>
      <c r="AU1219" s="216" t="s">
        <v>80</v>
      </c>
      <c r="AV1219" s="13" t="s">
        <v>80</v>
      </c>
      <c r="AW1219" s="13" t="s">
        <v>32</v>
      </c>
      <c r="AX1219" s="13" t="s">
        <v>71</v>
      </c>
      <c r="AY1219" s="216" t="s">
        <v>144</v>
      </c>
    </row>
    <row r="1220" spans="1:65" s="14" customFormat="1" ht="10.199999999999999">
      <c r="B1220" s="217"/>
      <c r="C1220" s="218"/>
      <c r="D1220" s="201" t="s">
        <v>156</v>
      </c>
      <c r="E1220" s="219" t="s">
        <v>19</v>
      </c>
      <c r="F1220" s="220" t="s">
        <v>994</v>
      </c>
      <c r="G1220" s="218"/>
      <c r="H1220" s="219" t="s">
        <v>19</v>
      </c>
      <c r="I1220" s="221"/>
      <c r="J1220" s="218"/>
      <c r="K1220" s="218"/>
      <c r="L1220" s="222"/>
      <c r="M1220" s="223"/>
      <c r="N1220" s="224"/>
      <c r="O1220" s="224"/>
      <c r="P1220" s="224"/>
      <c r="Q1220" s="224"/>
      <c r="R1220" s="224"/>
      <c r="S1220" s="224"/>
      <c r="T1220" s="225"/>
      <c r="AT1220" s="226" t="s">
        <v>156</v>
      </c>
      <c r="AU1220" s="226" t="s">
        <v>80</v>
      </c>
      <c r="AV1220" s="14" t="s">
        <v>26</v>
      </c>
      <c r="AW1220" s="14" t="s">
        <v>32</v>
      </c>
      <c r="AX1220" s="14" t="s">
        <v>71</v>
      </c>
      <c r="AY1220" s="226" t="s">
        <v>144</v>
      </c>
    </row>
    <row r="1221" spans="1:65" s="13" customFormat="1" ht="10.199999999999999">
      <c r="B1221" s="206"/>
      <c r="C1221" s="207"/>
      <c r="D1221" s="201" t="s">
        <v>156</v>
      </c>
      <c r="E1221" s="208" t="s">
        <v>19</v>
      </c>
      <c r="F1221" s="209" t="s">
        <v>1446</v>
      </c>
      <c r="G1221" s="207"/>
      <c r="H1221" s="210">
        <v>101.1</v>
      </c>
      <c r="I1221" s="211"/>
      <c r="J1221" s="207"/>
      <c r="K1221" s="207"/>
      <c r="L1221" s="212"/>
      <c r="M1221" s="213"/>
      <c r="N1221" s="214"/>
      <c r="O1221" s="214"/>
      <c r="P1221" s="214"/>
      <c r="Q1221" s="214"/>
      <c r="R1221" s="214"/>
      <c r="S1221" s="214"/>
      <c r="T1221" s="215"/>
      <c r="AT1221" s="216" t="s">
        <v>156</v>
      </c>
      <c r="AU1221" s="216" t="s">
        <v>80</v>
      </c>
      <c r="AV1221" s="13" t="s">
        <v>80</v>
      </c>
      <c r="AW1221" s="13" t="s">
        <v>32</v>
      </c>
      <c r="AX1221" s="13" t="s">
        <v>71</v>
      </c>
      <c r="AY1221" s="216" t="s">
        <v>144</v>
      </c>
    </row>
    <row r="1222" spans="1:65" s="15" customFormat="1" ht="10.199999999999999">
      <c r="B1222" s="227"/>
      <c r="C1222" s="228"/>
      <c r="D1222" s="201" t="s">
        <v>156</v>
      </c>
      <c r="E1222" s="229" t="s">
        <v>19</v>
      </c>
      <c r="F1222" s="230" t="s">
        <v>191</v>
      </c>
      <c r="G1222" s="228"/>
      <c r="H1222" s="231">
        <v>219.6</v>
      </c>
      <c r="I1222" s="232"/>
      <c r="J1222" s="228"/>
      <c r="K1222" s="228"/>
      <c r="L1222" s="233"/>
      <c r="M1222" s="234"/>
      <c r="N1222" s="235"/>
      <c r="O1222" s="235"/>
      <c r="P1222" s="235"/>
      <c r="Q1222" s="235"/>
      <c r="R1222" s="235"/>
      <c r="S1222" s="235"/>
      <c r="T1222" s="236"/>
      <c r="AT1222" s="237" t="s">
        <v>156</v>
      </c>
      <c r="AU1222" s="237" t="s">
        <v>80</v>
      </c>
      <c r="AV1222" s="15" t="s">
        <v>150</v>
      </c>
      <c r="AW1222" s="15" t="s">
        <v>32</v>
      </c>
      <c r="AX1222" s="15" t="s">
        <v>26</v>
      </c>
      <c r="AY1222" s="237" t="s">
        <v>144</v>
      </c>
    </row>
    <row r="1223" spans="1:65" s="2" customFormat="1" ht="16.5" customHeight="1">
      <c r="A1223" s="36"/>
      <c r="B1223" s="37"/>
      <c r="C1223" s="238" t="s">
        <v>1447</v>
      </c>
      <c r="D1223" s="238" t="s">
        <v>253</v>
      </c>
      <c r="E1223" s="239" t="s">
        <v>1448</v>
      </c>
      <c r="F1223" s="240" t="s">
        <v>1449</v>
      </c>
      <c r="G1223" s="241" t="s">
        <v>149</v>
      </c>
      <c r="H1223" s="242">
        <v>120.87</v>
      </c>
      <c r="I1223" s="243"/>
      <c r="J1223" s="242">
        <f>ROUND(I1223*H1223,2)</f>
        <v>0</v>
      </c>
      <c r="K1223" s="240" t="s">
        <v>160</v>
      </c>
      <c r="L1223" s="244"/>
      <c r="M1223" s="245" t="s">
        <v>19</v>
      </c>
      <c r="N1223" s="246" t="s">
        <v>42</v>
      </c>
      <c r="O1223" s="66"/>
      <c r="P1223" s="197">
        <f>O1223*H1223</f>
        <v>0</v>
      </c>
      <c r="Q1223" s="197">
        <v>3.0000000000000001E-3</v>
      </c>
      <c r="R1223" s="197">
        <f>Q1223*H1223</f>
        <v>0.36261000000000004</v>
      </c>
      <c r="S1223" s="197">
        <v>0</v>
      </c>
      <c r="T1223" s="198">
        <f>S1223*H1223</f>
        <v>0</v>
      </c>
      <c r="U1223" s="36"/>
      <c r="V1223" s="36"/>
      <c r="W1223" s="36"/>
      <c r="X1223" s="36"/>
      <c r="Y1223" s="36"/>
      <c r="Z1223" s="36"/>
      <c r="AA1223" s="36"/>
      <c r="AB1223" s="36"/>
      <c r="AC1223" s="36"/>
      <c r="AD1223" s="36"/>
      <c r="AE1223" s="36"/>
      <c r="AR1223" s="199" t="s">
        <v>366</v>
      </c>
      <c r="AT1223" s="199" t="s">
        <v>253</v>
      </c>
      <c r="AU1223" s="199" t="s">
        <v>80</v>
      </c>
      <c r="AY1223" s="19" t="s">
        <v>144</v>
      </c>
      <c r="BE1223" s="200">
        <f>IF(N1223="základní",J1223,0)</f>
        <v>0</v>
      </c>
      <c r="BF1223" s="200">
        <f>IF(N1223="snížená",J1223,0)</f>
        <v>0</v>
      </c>
      <c r="BG1223" s="200">
        <f>IF(N1223="zákl. přenesená",J1223,0)</f>
        <v>0</v>
      </c>
      <c r="BH1223" s="200">
        <f>IF(N1223="sníž. přenesená",J1223,0)</f>
        <v>0</v>
      </c>
      <c r="BI1223" s="200">
        <f>IF(N1223="nulová",J1223,0)</f>
        <v>0</v>
      </c>
      <c r="BJ1223" s="19" t="s">
        <v>26</v>
      </c>
      <c r="BK1223" s="200">
        <f>ROUND(I1223*H1223,2)</f>
        <v>0</v>
      </c>
      <c r="BL1223" s="19" t="s">
        <v>258</v>
      </c>
      <c r="BM1223" s="199" t="s">
        <v>1450</v>
      </c>
    </row>
    <row r="1224" spans="1:65" s="2" customFormat="1" ht="10.199999999999999">
      <c r="A1224" s="36"/>
      <c r="B1224" s="37"/>
      <c r="C1224" s="38"/>
      <c r="D1224" s="201" t="s">
        <v>152</v>
      </c>
      <c r="E1224" s="38"/>
      <c r="F1224" s="202" t="s">
        <v>1449</v>
      </c>
      <c r="G1224" s="38"/>
      <c r="H1224" s="38"/>
      <c r="I1224" s="110"/>
      <c r="J1224" s="38"/>
      <c r="K1224" s="38"/>
      <c r="L1224" s="41"/>
      <c r="M1224" s="203"/>
      <c r="N1224" s="204"/>
      <c r="O1224" s="66"/>
      <c r="P1224" s="66"/>
      <c r="Q1224" s="66"/>
      <c r="R1224" s="66"/>
      <c r="S1224" s="66"/>
      <c r="T1224" s="67"/>
      <c r="U1224" s="36"/>
      <c r="V1224" s="36"/>
      <c r="W1224" s="36"/>
      <c r="X1224" s="36"/>
      <c r="Y1224" s="36"/>
      <c r="Z1224" s="36"/>
      <c r="AA1224" s="36"/>
      <c r="AB1224" s="36"/>
      <c r="AC1224" s="36"/>
      <c r="AD1224" s="36"/>
      <c r="AE1224" s="36"/>
      <c r="AT1224" s="19" t="s">
        <v>152</v>
      </c>
      <c r="AU1224" s="19" t="s">
        <v>80</v>
      </c>
    </row>
    <row r="1225" spans="1:65" s="13" customFormat="1" ht="10.199999999999999">
      <c r="B1225" s="206"/>
      <c r="C1225" s="207"/>
      <c r="D1225" s="201" t="s">
        <v>156</v>
      </c>
      <c r="E1225" s="207"/>
      <c r="F1225" s="209" t="s">
        <v>1451</v>
      </c>
      <c r="G1225" s="207"/>
      <c r="H1225" s="210">
        <v>120.87</v>
      </c>
      <c r="I1225" s="211"/>
      <c r="J1225" s="207"/>
      <c r="K1225" s="207"/>
      <c r="L1225" s="212"/>
      <c r="M1225" s="213"/>
      <c r="N1225" s="214"/>
      <c r="O1225" s="214"/>
      <c r="P1225" s="214"/>
      <c r="Q1225" s="214"/>
      <c r="R1225" s="214"/>
      <c r="S1225" s="214"/>
      <c r="T1225" s="215"/>
      <c r="AT1225" s="216" t="s">
        <v>156</v>
      </c>
      <c r="AU1225" s="216" t="s">
        <v>80</v>
      </c>
      <c r="AV1225" s="13" t="s">
        <v>80</v>
      </c>
      <c r="AW1225" s="13" t="s">
        <v>4</v>
      </c>
      <c r="AX1225" s="13" t="s">
        <v>26</v>
      </c>
      <c r="AY1225" s="216" t="s">
        <v>144</v>
      </c>
    </row>
    <row r="1226" spans="1:65" s="2" customFormat="1" ht="16.5" customHeight="1">
      <c r="A1226" s="36"/>
      <c r="B1226" s="37"/>
      <c r="C1226" s="238" t="s">
        <v>1452</v>
      </c>
      <c r="D1226" s="238" t="s">
        <v>253</v>
      </c>
      <c r="E1226" s="239" t="s">
        <v>1453</v>
      </c>
      <c r="F1226" s="240" t="s">
        <v>1454</v>
      </c>
      <c r="G1226" s="241" t="s">
        <v>149</v>
      </c>
      <c r="H1226" s="242">
        <v>101.1</v>
      </c>
      <c r="I1226" s="243"/>
      <c r="J1226" s="242">
        <f>ROUND(I1226*H1226,2)</f>
        <v>0</v>
      </c>
      <c r="K1226" s="240" t="s">
        <v>160</v>
      </c>
      <c r="L1226" s="244"/>
      <c r="M1226" s="245" t="s">
        <v>19</v>
      </c>
      <c r="N1226" s="246" t="s">
        <v>42</v>
      </c>
      <c r="O1226" s="66"/>
      <c r="P1226" s="197">
        <f>O1226*H1226</f>
        <v>0</v>
      </c>
      <c r="Q1226" s="197">
        <v>1.4E-2</v>
      </c>
      <c r="R1226" s="197">
        <f>Q1226*H1226</f>
        <v>1.4154</v>
      </c>
      <c r="S1226" s="197">
        <v>0</v>
      </c>
      <c r="T1226" s="198">
        <f>S1226*H1226</f>
        <v>0</v>
      </c>
      <c r="U1226" s="36"/>
      <c r="V1226" s="36"/>
      <c r="W1226" s="36"/>
      <c r="X1226" s="36"/>
      <c r="Y1226" s="36"/>
      <c r="Z1226" s="36"/>
      <c r="AA1226" s="36"/>
      <c r="AB1226" s="36"/>
      <c r="AC1226" s="36"/>
      <c r="AD1226" s="36"/>
      <c r="AE1226" s="36"/>
      <c r="AR1226" s="199" t="s">
        <v>366</v>
      </c>
      <c r="AT1226" s="199" t="s">
        <v>253</v>
      </c>
      <c r="AU1226" s="199" t="s">
        <v>80</v>
      </c>
      <c r="AY1226" s="19" t="s">
        <v>144</v>
      </c>
      <c r="BE1226" s="200">
        <f>IF(N1226="základní",J1226,0)</f>
        <v>0</v>
      </c>
      <c r="BF1226" s="200">
        <f>IF(N1226="snížená",J1226,0)</f>
        <v>0</v>
      </c>
      <c r="BG1226" s="200">
        <f>IF(N1226="zákl. přenesená",J1226,0)</f>
        <v>0</v>
      </c>
      <c r="BH1226" s="200">
        <f>IF(N1226="sníž. přenesená",J1226,0)</f>
        <v>0</v>
      </c>
      <c r="BI1226" s="200">
        <f>IF(N1226="nulová",J1226,0)</f>
        <v>0</v>
      </c>
      <c r="BJ1226" s="19" t="s">
        <v>26</v>
      </c>
      <c r="BK1226" s="200">
        <f>ROUND(I1226*H1226,2)</f>
        <v>0</v>
      </c>
      <c r="BL1226" s="19" t="s">
        <v>258</v>
      </c>
      <c r="BM1226" s="199" t="s">
        <v>1455</v>
      </c>
    </row>
    <row r="1227" spans="1:65" s="2" customFormat="1" ht="10.199999999999999">
      <c r="A1227" s="36"/>
      <c r="B1227" s="37"/>
      <c r="C1227" s="38"/>
      <c r="D1227" s="201" t="s">
        <v>152</v>
      </c>
      <c r="E1227" s="38"/>
      <c r="F1227" s="202" t="s">
        <v>1454</v>
      </c>
      <c r="G1227" s="38"/>
      <c r="H1227" s="38"/>
      <c r="I1227" s="110"/>
      <c r="J1227" s="38"/>
      <c r="K1227" s="38"/>
      <c r="L1227" s="41"/>
      <c r="M1227" s="203"/>
      <c r="N1227" s="204"/>
      <c r="O1227" s="66"/>
      <c r="P1227" s="66"/>
      <c r="Q1227" s="66"/>
      <c r="R1227" s="66"/>
      <c r="S1227" s="66"/>
      <c r="T1227" s="67"/>
      <c r="U1227" s="36"/>
      <c r="V1227" s="36"/>
      <c r="W1227" s="36"/>
      <c r="X1227" s="36"/>
      <c r="Y1227" s="36"/>
      <c r="Z1227" s="36"/>
      <c r="AA1227" s="36"/>
      <c r="AB1227" s="36"/>
      <c r="AC1227" s="36"/>
      <c r="AD1227" s="36"/>
      <c r="AE1227" s="36"/>
      <c r="AT1227" s="19" t="s">
        <v>152</v>
      </c>
      <c r="AU1227" s="19" t="s">
        <v>80</v>
      </c>
    </row>
    <row r="1228" spans="1:65" s="14" customFormat="1" ht="10.199999999999999">
      <c r="B1228" s="217"/>
      <c r="C1228" s="218"/>
      <c r="D1228" s="201" t="s">
        <v>156</v>
      </c>
      <c r="E1228" s="219" t="s">
        <v>19</v>
      </c>
      <c r="F1228" s="220" t="s">
        <v>994</v>
      </c>
      <c r="G1228" s="218"/>
      <c r="H1228" s="219" t="s">
        <v>19</v>
      </c>
      <c r="I1228" s="221"/>
      <c r="J1228" s="218"/>
      <c r="K1228" s="218"/>
      <c r="L1228" s="222"/>
      <c r="M1228" s="223"/>
      <c r="N1228" s="224"/>
      <c r="O1228" s="224"/>
      <c r="P1228" s="224"/>
      <c r="Q1228" s="224"/>
      <c r="R1228" s="224"/>
      <c r="S1228" s="224"/>
      <c r="T1228" s="225"/>
      <c r="AT1228" s="226" t="s">
        <v>156</v>
      </c>
      <c r="AU1228" s="226" t="s">
        <v>80</v>
      </c>
      <c r="AV1228" s="14" t="s">
        <v>26</v>
      </c>
      <c r="AW1228" s="14" t="s">
        <v>32</v>
      </c>
      <c r="AX1228" s="14" t="s">
        <v>71</v>
      </c>
      <c r="AY1228" s="226" t="s">
        <v>144</v>
      </c>
    </row>
    <row r="1229" spans="1:65" s="13" customFormat="1" ht="10.199999999999999">
      <c r="B1229" s="206"/>
      <c r="C1229" s="207"/>
      <c r="D1229" s="201" t="s">
        <v>156</v>
      </c>
      <c r="E1229" s="208" t="s">
        <v>19</v>
      </c>
      <c r="F1229" s="209" t="s">
        <v>1446</v>
      </c>
      <c r="G1229" s="207"/>
      <c r="H1229" s="210">
        <v>101.1</v>
      </c>
      <c r="I1229" s="211"/>
      <c r="J1229" s="207"/>
      <c r="K1229" s="207"/>
      <c r="L1229" s="212"/>
      <c r="M1229" s="213"/>
      <c r="N1229" s="214"/>
      <c r="O1229" s="214"/>
      <c r="P1229" s="214"/>
      <c r="Q1229" s="214"/>
      <c r="R1229" s="214"/>
      <c r="S1229" s="214"/>
      <c r="T1229" s="215"/>
      <c r="AT1229" s="216" t="s">
        <v>156</v>
      </c>
      <c r="AU1229" s="216" t="s">
        <v>80</v>
      </c>
      <c r="AV1229" s="13" t="s">
        <v>80</v>
      </c>
      <c r="AW1229" s="13" t="s">
        <v>32</v>
      </c>
      <c r="AX1229" s="13" t="s">
        <v>26</v>
      </c>
      <c r="AY1229" s="216" t="s">
        <v>144</v>
      </c>
    </row>
    <row r="1230" spans="1:65" s="2" customFormat="1" ht="16.5" customHeight="1">
      <c r="A1230" s="36"/>
      <c r="B1230" s="37"/>
      <c r="C1230" s="189" t="s">
        <v>1456</v>
      </c>
      <c r="D1230" s="189" t="s">
        <v>146</v>
      </c>
      <c r="E1230" s="190" t="s">
        <v>1457</v>
      </c>
      <c r="F1230" s="191" t="s">
        <v>1458</v>
      </c>
      <c r="G1230" s="192" t="s">
        <v>149</v>
      </c>
      <c r="H1230" s="193">
        <v>116.82</v>
      </c>
      <c r="I1230" s="194"/>
      <c r="J1230" s="193">
        <f>ROUND(I1230*H1230,2)</f>
        <v>0</v>
      </c>
      <c r="K1230" s="191" t="s">
        <v>160</v>
      </c>
      <c r="L1230" s="41"/>
      <c r="M1230" s="195" t="s">
        <v>19</v>
      </c>
      <c r="N1230" s="196" t="s">
        <v>42</v>
      </c>
      <c r="O1230" s="66"/>
      <c r="P1230" s="197">
        <f>O1230*H1230</f>
        <v>0</v>
      </c>
      <c r="Q1230" s="197">
        <v>6.0000000000000001E-3</v>
      </c>
      <c r="R1230" s="197">
        <f>Q1230*H1230</f>
        <v>0.70091999999999999</v>
      </c>
      <c r="S1230" s="197">
        <v>0</v>
      </c>
      <c r="T1230" s="198">
        <f>S1230*H1230</f>
        <v>0</v>
      </c>
      <c r="U1230" s="36"/>
      <c r="V1230" s="36"/>
      <c r="W1230" s="36"/>
      <c r="X1230" s="36"/>
      <c r="Y1230" s="36"/>
      <c r="Z1230" s="36"/>
      <c r="AA1230" s="36"/>
      <c r="AB1230" s="36"/>
      <c r="AC1230" s="36"/>
      <c r="AD1230" s="36"/>
      <c r="AE1230" s="36"/>
      <c r="AR1230" s="199" t="s">
        <v>258</v>
      </c>
      <c r="AT1230" s="199" t="s">
        <v>146</v>
      </c>
      <c r="AU1230" s="199" t="s">
        <v>80</v>
      </c>
      <c r="AY1230" s="19" t="s">
        <v>144</v>
      </c>
      <c r="BE1230" s="200">
        <f>IF(N1230="základní",J1230,0)</f>
        <v>0</v>
      </c>
      <c r="BF1230" s="200">
        <f>IF(N1230="snížená",J1230,0)</f>
        <v>0</v>
      </c>
      <c r="BG1230" s="200">
        <f>IF(N1230="zákl. přenesená",J1230,0)</f>
        <v>0</v>
      </c>
      <c r="BH1230" s="200">
        <f>IF(N1230="sníž. přenesená",J1230,0)</f>
        <v>0</v>
      </c>
      <c r="BI1230" s="200">
        <f>IF(N1230="nulová",J1230,0)</f>
        <v>0</v>
      </c>
      <c r="BJ1230" s="19" t="s">
        <v>26</v>
      </c>
      <c r="BK1230" s="200">
        <f>ROUND(I1230*H1230,2)</f>
        <v>0</v>
      </c>
      <c r="BL1230" s="19" t="s">
        <v>258</v>
      </c>
      <c r="BM1230" s="199" t="s">
        <v>1459</v>
      </c>
    </row>
    <row r="1231" spans="1:65" s="2" customFormat="1" ht="10.199999999999999">
      <c r="A1231" s="36"/>
      <c r="B1231" s="37"/>
      <c r="C1231" s="38"/>
      <c r="D1231" s="201" t="s">
        <v>152</v>
      </c>
      <c r="E1231" s="38"/>
      <c r="F1231" s="202" t="s">
        <v>1460</v>
      </c>
      <c r="G1231" s="38"/>
      <c r="H1231" s="38"/>
      <c r="I1231" s="110"/>
      <c r="J1231" s="38"/>
      <c r="K1231" s="38"/>
      <c r="L1231" s="41"/>
      <c r="M1231" s="203"/>
      <c r="N1231" s="204"/>
      <c r="O1231" s="66"/>
      <c r="P1231" s="66"/>
      <c r="Q1231" s="66"/>
      <c r="R1231" s="66"/>
      <c r="S1231" s="66"/>
      <c r="T1231" s="67"/>
      <c r="U1231" s="36"/>
      <c r="V1231" s="36"/>
      <c r="W1231" s="36"/>
      <c r="X1231" s="36"/>
      <c r="Y1231" s="36"/>
      <c r="Z1231" s="36"/>
      <c r="AA1231" s="36"/>
      <c r="AB1231" s="36"/>
      <c r="AC1231" s="36"/>
      <c r="AD1231" s="36"/>
      <c r="AE1231" s="36"/>
      <c r="AT1231" s="19" t="s">
        <v>152</v>
      </c>
      <c r="AU1231" s="19" t="s">
        <v>80</v>
      </c>
    </row>
    <row r="1232" spans="1:65" s="2" customFormat="1" ht="67.2">
      <c r="A1232" s="36"/>
      <c r="B1232" s="37"/>
      <c r="C1232" s="38"/>
      <c r="D1232" s="201" t="s">
        <v>154</v>
      </c>
      <c r="E1232" s="38"/>
      <c r="F1232" s="205" t="s">
        <v>1461</v>
      </c>
      <c r="G1232" s="38"/>
      <c r="H1232" s="38"/>
      <c r="I1232" s="110"/>
      <c r="J1232" s="38"/>
      <c r="K1232" s="38"/>
      <c r="L1232" s="41"/>
      <c r="M1232" s="203"/>
      <c r="N1232" s="204"/>
      <c r="O1232" s="66"/>
      <c r="P1232" s="66"/>
      <c r="Q1232" s="66"/>
      <c r="R1232" s="66"/>
      <c r="S1232" s="66"/>
      <c r="T1232" s="67"/>
      <c r="U1232" s="36"/>
      <c r="V1232" s="36"/>
      <c r="W1232" s="36"/>
      <c r="X1232" s="36"/>
      <c r="Y1232" s="36"/>
      <c r="Z1232" s="36"/>
      <c r="AA1232" s="36"/>
      <c r="AB1232" s="36"/>
      <c r="AC1232" s="36"/>
      <c r="AD1232" s="36"/>
      <c r="AE1232" s="36"/>
      <c r="AT1232" s="19" t="s">
        <v>154</v>
      </c>
      <c r="AU1232" s="19" t="s">
        <v>80</v>
      </c>
    </row>
    <row r="1233" spans="1:65" s="13" customFormat="1" ht="10.199999999999999">
      <c r="B1233" s="206"/>
      <c r="C1233" s="207"/>
      <c r="D1233" s="201" t="s">
        <v>156</v>
      </c>
      <c r="E1233" s="208" t="s">
        <v>19</v>
      </c>
      <c r="F1233" s="209" t="s">
        <v>1462</v>
      </c>
      <c r="G1233" s="207"/>
      <c r="H1233" s="210">
        <v>4.1500000000000004</v>
      </c>
      <c r="I1233" s="211"/>
      <c r="J1233" s="207"/>
      <c r="K1233" s="207"/>
      <c r="L1233" s="212"/>
      <c r="M1233" s="213"/>
      <c r="N1233" s="214"/>
      <c r="O1233" s="214"/>
      <c r="P1233" s="214"/>
      <c r="Q1233" s="214"/>
      <c r="R1233" s="214"/>
      <c r="S1233" s="214"/>
      <c r="T1233" s="215"/>
      <c r="AT1233" s="216" t="s">
        <v>156</v>
      </c>
      <c r="AU1233" s="216" t="s">
        <v>80</v>
      </c>
      <c r="AV1233" s="13" t="s">
        <v>80</v>
      </c>
      <c r="AW1233" s="13" t="s">
        <v>32</v>
      </c>
      <c r="AX1233" s="13" t="s">
        <v>71</v>
      </c>
      <c r="AY1233" s="216" t="s">
        <v>144</v>
      </c>
    </row>
    <row r="1234" spans="1:65" s="16" customFormat="1" ht="10.199999999999999">
      <c r="B1234" s="247"/>
      <c r="C1234" s="248"/>
      <c r="D1234" s="201" t="s">
        <v>156</v>
      </c>
      <c r="E1234" s="249" t="s">
        <v>19</v>
      </c>
      <c r="F1234" s="250" t="s">
        <v>495</v>
      </c>
      <c r="G1234" s="248"/>
      <c r="H1234" s="251">
        <v>4.1500000000000004</v>
      </c>
      <c r="I1234" s="252"/>
      <c r="J1234" s="248"/>
      <c r="K1234" s="248"/>
      <c r="L1234" s="253"/>
      <c r="M1234" s="254"/>
      <c r="N1234" s="255"/>
      <c r="O1234" s="255"/>
      <c r="P1234" s="255"/>
      <c r="Q1234" s="255"/>
      <c r="R1234" s="255"/>
      <c r="S1234" s="255"/>
      <c r="T1234" s="256"/>
      <c r="AT1234" s="257" t="s">
        <v>156</v>
      </c>
      <c r="AU1234" s="257" t="s">
        <v>80</v>
      </c>
      <c r="AV1234" s="16" t="s">
        <v>165</v>
      </c>
      <c r="AW1234" s="16" t="s">
        <v>32</v>
      </c>
      <c r="AX1234" s="16" t="s">
        <v>71</v>
      </c>
      <c r="AY1234" s="257" t="s">
        <v>144</v>
      </c>
    </row>
    <row r="1235" spans="1:65" s="13" customFormat="1" ht="10.199999999999999">
      <c r="B1235" s="206"/>
      <c r="C1235" s="207"/>
      <c r="D1235" s="201" t="s">
        <v>156</v>
      </c>
      <c r="E1235" s="208" t="s">
        <v>19</v>
      </c>
      <c r="F1235" s="209" t="s">
        <v>1463</v>
      </c>
      <c r="G1235" s="207"/>
      <c r="H1235" s="210">
        <v>17.8</v>
      </c>
      <c r="I1235" s="211"/>
      <c r="J1235" s="207"/>
      <c r="K1235" s="207"/>
      <c r="L1235" s="212"/>
      <c r="M1235" s="213"/>
      <c r="N1235" s="214"/>
      <c r="O1235" s="214"/>
      <c r="P1235" s="214"/>
      <c r="Q1235" s="214"/>
      <c r="R1235" s="214"/>
      <c r="S1235" s="214"/>
      <c r="T1235" s="215"/>
      <c r="AT1235" s="216" t="s">
        <v>156</v>
      </c>
      <c r="AU1235" s="216" t="s">
        <v>80</v>
      </c>
      <c r="AV1235" s="13" t="s">
        <v>80</v>
      </c>
      <c r="AW1235" s="13" t="s">
        <v>32</v>
      </c>
      <c r="AX1235" s="13" t="s">
        <v>71</v>
      </c>
      <c r="AY1235" s="216" t="s">
        <v>144</v>
      </c>
    </row>
    <row r="1236" spans="1:65" s="13" customFormat="1" ht="10.199999999999999">
      <c r="B1236" s="206"/>
      <c r="C1236" s="207"/>
      <c r="D1236" s="201" t="s">
        <v>156</v>
      </c>
      <c r="E1236" s="208" t="s">
        <v>19</v>
      </c>
      <c r="F1236" s="209" t="s">
        <v>1464</v>
      </c>
      <c r="G1236" s="207"/>
      <c r="H1236" s="210">
        <v>21.23</v>
      </c>
      <c r="I1236" s="211"/>
      <c r="J1236" s="207"/>
      <c r="K1236" s="207"/>
      <c r="L1236" s="212"/>
      <c r="M1236" s="213"/>
      <c r="N1236" s="214"/>
      <c r="O1236" s="214"/>
      <c r="P1236" s="214"/>
      <c r="Q1236" s="214"/>
      <c r="R1236" s="214"/>
      <c r="S1236" s="214"/>
      <c r="T1236" s="215"/>
      <c r="AT1236" s="216" t="s">
        <v>156</v>
      </c>
      <c r="AU1236" s="216" t="s">
        <v>80</v>
      </c>
      <c r="AV1236" s="13" t="s">
        <v>80</v>
      </c>
      <c r="AW1236" s="13" t="s">
        <v>32</v>
      </c>
      <c r="AX1236" s="13" t="s">
        <v>71</v>
      </c>
      <c r="AY1236" s="216" t="s">
        <v>144</v>
      </c>
    </row>
    <row r="1237" spans="1:65" s="16" customFormat="1" ht="10.199999999999999">
      <c r="B1237" s="247"/>
      <c r="C1237" s="248"/>
      <c r="D1237" s="201" t="s">
        <v>156</v>
      </c>
      <c r="E1237" s="249" t="s">
        <v>19</v>
      </c>
      <c r="F1237" s="250" t="s">
        <v>495</v>
      </c>
      <c r="G1237" s="248"/>
      <c r="H1237" s="251">
        <v>39.03</v>
      </c>
      <c r="I1237" s="252"/>
      <c r="J1237" s="248"/>
      <c r="K1237" s="248"/>
      <c r="L1237" s="253"/>
      <c r="M1237" s="254"/>
      <c r="N1237" s="255"/>
      <c r="O1237" s="255"/>
      <c r="P1237" s="255"/>
      <c r="Q1237" s="255"/>
      <c r="R1237" s="255"/>
      <c r="S1237" s="255"/>
      <c r="T1237" s="256"/>
      <c r="AT1237" s="257" t="s">
        <v>156</v>
      </c>
      <c r="AU1237" s="257" t="s">
        <v>80</v>
      </c>
      <c r="AV1237" s="16" t="s">
        <v>165</v>
      </c>
      <c r="AW1237" s="16" t="s">
        <v>32</v>
      </c>
      <c r="AX1237" s="16" t="s">
        <v>71</v>
      </c>
      <c r="AY1237" s="257" t="s">
        <v>144</v>
      </c>
    </row>
    <row r="1238" spans="1:65" s="14" customFormat="1" ht="10.199999999999999">
      <c r="B1238" s="217"/>
      <c r="C1238" s="218"/>
      <c r="D1238" s="201" t="s">
        <v>156</v>
      </c>
      <c r="E1238" s="219" t="s">
        <v>19</v>
      </c>
      <c r="F1238" s="220" t="s">
        <v>272</v>
      </c>
      <c r="G1238" s="218"/>
      <c r="H1238" s="219" t="s">
        <v>19</v>
      </c>
      <c r="I1238" s="221"/>
      <c r="J1238" s="218"/>
      <c r="K1238" s="218"/>
      <c r="L1238" s="222"/>
      <c r="M1238" s="223"/>
      <c r="N1238" s="224"/>
      <c r="O1238" s="224"/>
      <c r="P1238" s="224"/>
      <c r="Q1238" s="224"/>
      <c r="R1238" s="224"/>
      <c r="S1238" s="224"/>
      <c r="T1238" s="225"/>
      <c r="AT1238" s="226" t="s">
        <v>156</v>
      </c>
      <c r="AU1238" s="226" t="s">
        <v>80</v>
      </c>
      <c r="AV1238" s="14" t="s">
        <v>26</v>
      </c>
      <c r="AW1238" s="14" t="s">
        <v>32</v>
      </c>
      <c r="AX1238" s="14" t="s">
        <v>71</v>
      </c>
      <c r="AY1238" s="226" t="s">
        <v>144</v>
      </c>
    </row>
    <row r="1239" spans="1:65" s="13" customFormat="1" ht="10.199999999999999">
      <c r="B1239" s="206"/>
      <c r="C1239" s="207"/>
      <c r="D1239" s="201" t="s">
        <v>156</v>
      </c>
      <c r="E1239" s="208" t="s">
        <v>19</v>
      </c>
      <c r="F1239" s="209" t="s">
        <v>273</v>
      </c>
      <c r="G1239" s="207"/>
      <c r="H1239" s="210">
        <v>73.64</v>
      </c>
      <c r="I1239" s="211"/>
      <c r="J1239" s="207"/>
      <c r="K1239" s="207"/>
      <c r="L1239" s="212"/>
      <c r="M1239" s="213"/>
      <c r="N1239" s="214"/>
      <c r="O1239" s="214"/>
      <c r="P1239" s="214"/>
      <c r="Q1239" s="214"/>
      <c r="R1239" s="214"/>
      <c r="S1239" s="214"/>
      <c r="T1239" s="215"/>
      <c r="AT1239" s="216" t="s">
        <v>156</v>
      </c>
      <c r="AU1239" s="216" t="s">
        <v>80</v>
      </c>
      <c r="AV1239" s="13" t="s">
        <v>80</v>
      </c>
      <c r="AW1239" s="13" t="s">
        <v>32</v>
      </c>
      <c r="AX1239" s="13" t="s">
        <v>71</v>
      </c>
      <c r="AY1239" s="216" t="s">
        <v>144</v>
      </c>
    </row>
    <row r="1240" spans="1:65" s="16" customFormat="1" ht="10.199999999999999">
      <c r="B1240" s="247"/>
      <c r="C1240" s="248"/>
      <c r="D1240" s="201" t="s">
        <v>156</v>
      </c>
      <c r="E1240" s="249" t="s">
        <v>19</v>
      </c>
      <c r="F1240" s="250" t="s">
        <v>495</v>
      </c>
      <c r="G1240" s="248"/>
      <c r="H1240" s="251">
        <v>73.64</v>
      </c>
      <c r="I1240" s="252"/>
      <c r="J1240" s="248"/>
      <c r="K1240" s="248"/>
      <c r="L1240" s="253"/>
      <c r="M1240" s="254"/>
      <c r="N1240" s="255"/>
      <c r="O1240" s="255"/>
      <c r="P1240" s="255"/>
      <c r="Q1240" s="255"/>
      <c r="R1240" s="255"/>
      <c r="S1240" s="255"/>
      <c r="T1240" s="256"/>
      <c r="AT1240" s="257" t="s">
        <v>156</v>
      </c>
      <c r="AU1240" s="257" t="s">
        <v>80</v>
      </c>
      <c r="AV1240" s="16" t="s">
        <v>165</v>
      </c>
      <c r="AW1240" s="16" t="s">
        <v>32</v>
      </c>
      <c r="AX1240" s="16" t="s">
        <v>71</v>
      </c>
      <c r="AY1240" s="257" t="s">
        <v>144</v>
      </c>
    </row>
    <row r="1241" spans="1:65" s="15" customFormat="1" ht="10.199999999999999">
      <c r="B1241" s="227"/>
      <c r="C1241" s="228"/>
      <c r="D1241" s="201" t="s">
        <v>156</v>
      </c>
      <c r="E1241" s="229" t="s">
        <v>19</v>
      </c>
      <c r="F1241" s="230" t="s">
        <v>191</v>
      </c>
      <c r="G1241" s="228"/>
      <c r="H1241" s="231">
        <v>116.82</v>
      </c>
      <c r="I1241" s="232"/>
      <c r="J1241" s="228"/>
      <c r="K1241" s="228"/>
      <c r="L1241" s="233"/>
      <c r="M1241" s="234"/>
      <c r="N1241" s="235"/>
      <c r="O1241" s="235"/>
      <c r="P1241" s="235"/>
      <c r="Q1241" s="235"/>
      <c r="R1241" s="235"/>
      <c r="S1241" s="235"/>
      <c r="T1241" s="236"/>
      <c r="AT1241" s="237" t="s">
        <v>156</v>
      </c>
      <c r="AU1241" s="237" t="s">
        <v>80</v>
      </c>
      <c r="AV1241" s="15" t="s">
        <v>150</v>
      </c>
      <c r="AW1241" s="15" t="s">
        <v>32</v>
      </c>
      <c r="AX1241" s="15" t="s">
        <v>26</v>
      </c>
      <c r="AY1241" s="237" t="s">
        <v>144</v>
      </c>
    </row>
    <row r="1242" spans="1:65" s="2" customFormat="1" ht="16.5" customHeight="1">
      <c r="A1242" s="36"/>
      <c r="B1242" s="37"/>
      <c r="C1242" s="238" t="s">
        <v>1465</v>
      </c>
      <c r="D1242" s="238" t="s">
        <v>253</v>
      </c>
      <c r="E1242" s="239" t="s">
        <v>1466</v>
      </c>
      <c r="F1242" s="240" t="s">
        <v>1467</v>
      </c>
      <c r="G1242" s="241" t="s">
        <v>149</v>
      </c>
      <c r="H1242" s="242">
        <v>4.3600000000000003</v>
      </c>
      <c r="I1242" s="243"/>
      <c r="J1242" s="242">
        <f>ROUND(I1242*H1242,2)</f>
        <v>0</v>
      </c>
      <c r="K1242" s="240" t="s">
        <v>160</v>
      </c>
      <c r="L1242" s="244"/>
      <c r="M1242" s="245" t="s">
        <v>19</v>
      </c>
      <c r="N1242" s="246" t="s">
        <v>42</v>
      </c>
      <c r="O1242" s="66"/>
      <c r="P1242" s="197">
        <f>O1242*H1242</f>
        <v>0</v>
      </c>
      <c r="Q1242" s="197">
        <v>1.8E-3</v>
      </c>
      <c r="R1242" s="197">
        <f>Q1242*H1242</f>
        <v>7.8480000000000008E-3</v>
      </c>
      <c r="S1242" s="197">
        <v>0</v>
      </c>
      <c r="T1242" s="198">
        <f>S1242*H1242</f>
        <v>0</v>
      </c>
      <c r="U1242" s="36"/>
      <c r="V1242" s="36"/>
      <c r="W1242" s="36"/>
      <c r="X1242" s="36"/>
      <c r="Y1242" s="36"/>
      <c r="Z1242" s="36"/>
      <c r="AA1242" s="36"/>
      <c r="AB1242" s="36"/>
      <c r="AC1242" s="36"/>
      <c r="AD1242" s="36"/>
      <c r="AE1242" s="36"/>
      <c r="AR1242" s="199" t="s">
        <v>366</v>
      </c>
      <c r="AT1242" s="199" t="s">
        <v>253</v>
      </c>
      <c r="AU1242" s="199" t="s">
        <v>80</v>
      </c>
      <c r="AY1242" s="19" t="s">
        <v>144</v>
      </c>
      <c r="BE1242" s="200">
        <f>IF(N1242="základní",J1242,0)</f>
        <v>0</v>
      </c>
      <c r="BF1242" s="200">
        <f>IF(N1242="snížená",J1242,0)</f>
        <v>0</v>
      </c>
      <c r="BG1242" s="200">
        <f>IF(N1242="zákl. přenesená",J1242,0)</f>
        <v>0</v>
      </c>
      <c r="BH1242" s="200">
        <f>IF(N1242="sníž. přenesená",J1242,0)</f>
        <v>0</v>
      </c>
      <c r="BI1242" s="200">
        <f>IF(N1242="nulová",J1242,0)</f>
        <v>0</v>
      </c>
      <c r="BJ1242" s="19" t="s">
        <v>26</v>
      </c>
      <c r="BK1242" s="200">
        <f>ROUND(I1242*H1242,2)</f>
        <v>0</v>
      </c>
      <c r="BL1242" s="19" t="s">
        <v>258</v>
      </c>
      <c r="BM1242" s="199" t="s">
        <v>1468</v>
      </c>
    </row>
    <row r="1243" spans="1:65" s="2" customFormat="1" ht="10.199999999999999">
      <c r="A1243" s="36"/>
      <c r="B1243" s="37"/>
      <c r="C1243" s="38"/>
      <c r="D1243" s="201" t="s">
        <v>152</v>
      </c>
      <c r="E1243" s="38"/>
      <c r="F1243" s="202" t="s">
        <v>1467</v>
      </c>
      <c r="G1243" s="38"/>
      <c r="H1243" s="38"/>
      <c r="I1243" s="110"/>
      <c r="J1243" s="38"/>
      <c r="K1243" s="38"/>
      <c r="L1243" s="41"/>
      <c r="M1243" s="203"/>
      <c r="N1243" s="204"/>
      <c r="O1243" s="66"/>
      <c r="P1243" s="66"/>
      <c r="Q1243" s="66"/>
      <c r="R1243" s="66"/>
      <c r="S1243" s="66"/>
      <c r="T1243" s="67"/>
      <c r="U1243" s="36"/>
      <c r="V1243" s="36"/>
      <c r="W1243" s="36"/>
      <c r="X1243" s="36"/>
      <c r="Y1243" s="36"/>
      <c r="Z1243" s="36"/>
      <c r="AA1243" s="36"/>
      <c r="AB1243" s="36"/>
      <c r="AC1243" s="36"/>
      <c r="AD1243" s="36"/>
      <c r="AE1243" s="36"/>
      <c r="AT1243" s="19" t="s">
        <v>152</v>
      </c>
      <c r="AU1243" s="19" t="s">
        <v>80</v>
      </c>
    </row>
    <row r="1244" spans="1:65" s="13" customFormat="1" ht="10.199999999999999">
      <c r="B1244" s="206"/>
      <c r="C1244" s="207"/>
      <c r="D1244" s="201" t="s">
        <v>156</v>
      </c>
      <c r="E1244" s="207"/>
      <c r="F1244" s="209" t="s">
        <v>1469</v>
      </c>
      <c r="G1244" s="207"/>
      <c r="H1244" s="210">
        <v>4.3600000000000003</v>
      </c>
      <c r="I1244" s="211"/>
      <c r="J1244" s="207"/>
      <c r="K1244" s="207"/>
      <c r="L1244" s="212"/>
      <c r="M1244" s="213"/>
      <c r="N1244" s="214"/>
      <c r="O1244" s="214"/>
      <c r="P1244" s="214"/>
      <c r="Q1244" s="214"/>
      <c r="R1244" s="214"/>
      <c r="S1244" s="214"/>
      <c r="T1244" s="215"/>
      <c r="AT1244" s="216" t="s">
        <v>156</v>
      </c>
      <c r="AU1244" s="216" t="s">
        <v>80</v>
      </c>
      <c r="AV1244" s="13" t="s">
        <v>80</v>
      </c>
      <c r="AW1244" s="13" t="s">
        <v>4</v>
      </c>
      <c r="AX1244" s="13" t="s">
        <v>26</v>
      </c>
      <c r="AY1244" s="216" t="s">
        <v>144</v>
      </c>
    </row>
    <row r="1245" spans="1:65" s="2" customFormat="1" ht="16.5" customHeight="1">
      <c r="A1245" s="36"/>
      <c r="B1245" s="37"/>
      <c r="C1245" s="238" t="s">
        <v>1470</v>
      </c>
      <c r="D1245" s="238" t="s">
        <v>253</v>
      </c>
      <c r="E1245" s="239" t="s">
        <v>1471</v>
      </c>
      <c r="F1245" s="240" t="s">
        <v>1472</v>
      </c>
      <c r="G1245" s="241" t="s">
        <v>149</v>
      </c>
      <c r="H1245" s="242">
        <v>73.64</v>
      </c>
      <c r="I1245" s="243"/>
      <c r="J1245" s="242">
        <f>ROUND(I1245*H1245,2)</f>
        <v>0</v>
      </c>
      <c r="K1245" s="240" t="s">
        <v>160</v>
      </c>
      <c r="L1245" s="244"/>
      <c r="M1245" s="245" t="s">
        <v>19</v>
      </c>
      <c r="N1245" s="246" t="s">
        <v>42</v>
      </c>
      <c r="O1245" s="66"/>
      <c r="P1245" s="197">
        <f>O1245*H1245</f>
        <v>0</v>
      </c>
      <c r="Q1245" s="197">
        <v>3.0000000000000001E-3</v>
      </c>
      <c r="R1245" s="197">
        <f>Q1245*H1245</f>
        <v>0.22092000000000001</v>
      </c>
      <c r="S1245" s="197">
        <v>0</v>
      </c>
      <c r="T1245" s="198">
        <f>S1245*H1245</f>
        <v>0</v>
      </c>
      <c r="U1245" s="36"/>
      <c r="V1245" s="36"/>
      <c r="W1245" s="36"/>
      <c r="X1245" s="36"/>
      <c r="Y1245" s="36"/>
      <c r="Z1245" s="36"/>
      <c r="AA1245" s="36"/>
      <c r="AB1245" s="36"/>
      <c r="AC1245" s="36"/>
      <c r="AD1245" s="36"/>
      <c r="AE1245" s="36"/>
      <c r="AR1245" s="199" t="s">
        <v>366</v>
      </c>
      <c r="AT1245" s="199" t="s">
        <v>253</v>
      </c>
      <c r="AU1245" s="199" t="s">
        <v>80</v>
      </c>
      <c r="AY1245" s="19" t="s">
        <v>144</v>
      </c>
      <c r="BE1245" s="200">
        <f>IF(N1245="základní",J1245,0)</f>
        <v>0</v>
      </c>
      <c r="BF1245" s="200">
        <f>IF(N1245="snížená",J1245,0)</f>
        <v>0</v>
      </c>
      <c r="BG1245" s="200">
        <f>IF(N1245="zákl. přenesená",J1245,0)</f>
        <v>0</v>
      </c>
      <c r="BH1245" s="200">
        <f>IF(N1245="sníž. přenesená",J1245,0)</f>
        <v>0</v>
      </c>
      <c r="BI1245" s="200">
        <f>IF(N1245="nulová",J1245,0)</f>
        <v>0</v>
      </c>
      <c r="BJ1245" s="19" t="s">
        <v>26</v>
      </c>
      <c r="BK1245" s="200">
        <f>ROUND(I1245*H1245,2)</f>
        <v>0</v>
      </c>
      <c r="BL1245" s="19" t="s">
        <v>258</v>
      </c>
      <c r="BM1245" s="199" t="s">
        <v>1473</v>
      </c>
    </row>
    <row r="1246" spans="1:65" s="2" customFormat="1" ht="10.199999999999999">
      <c r="A1246" s="36"/>
      <c r="B1246" s="37"/>
      <c r="C1246" s="38"/>
      <c r="D1246" s="201" t="s">
        <v>152</v>
      </c>
      <c r="E1246" s="38"/>
      <c r="F1246" s="202" t="s">
        <v>1472</v>
      </c>
      <c r="G1246" s="38"/>
      <c r="H1246" s="38"/>
      <c r="I1246" s="110"/>
      <c r="J1246" s="38"/>
      <c r="K1246" s="38"/>
      <c r="L1246" s="41"/>
      <c r="M1246" s="203"/>
      <c r="N1246" s="204"/>
      <c r="O1246" s="66"/>
      <c r="P1246" s="66"/>
      <c r="Q1246" s="66"/>
      <c r="R1246" s="66"/>
      <c r="S1246" s="66"/>
      <c r="T1246" s="67"/>
      <c r="U1246" s="36"/>
      <c r="V1246" s="36"/>
      <c r="W1246" s="36"/>
      <c r="X1246" s="36"/>
      <c r="Y1246" s="36"/>
      <c r="Z1246" s="36"/>
      <c r="AA1246" s="36"/>
      <c r="AB1246" s="36"/>
      <c r="AC1246" s="36"/>
      <c r="AD1246" s="36"/>
      <c r="AE1246" s="36"/>
      <c r="AT1246" s="19" t="s">
        <v>152</v>
      </c>
      <c r="AU1246" s="19" t="s">
        <v>80</v>
      </c>
    </row>
    <row r="1247" spans="1:65" s="13" customFormat="1" ht="10.199999999999999">
      <c r="B1247" s="206"/>
      <c r="C1247" s="207"/>
      <c r="D1247" s="201" t="s">
        <v>156</v>
      </c>
      <c r="E1247" s="208" t="s">
        <v>19</v>
      </c>
      <c r="F1247" s="209" t="s">
        <v>1474</v>
      </c>
      <c r="G1247" s="207"/>
      <c r="H1247" s="210">
        <v>73.64</v>
      </c>
      <c r="I1247" s="211"/>
      <c r="J1247" s="207"/>
      <c r="K1247" s="207"/>
      <c r="L1247" s="212"/>
      <c r="M1247" s="213"/>
      <c r="N1247" s="214"/>
      <c r="O1247" s="214"/>
      <c r="P1247" s="214"/>
      <c r="Q1247" s="214"/>
      <c r="R1247" s="214"/>
      <c r="S1247" s="214"/>
      <c r="T1247" s="215"/>
      <c r="AT1247" s="216" t="s">
        <v>156</v>
      </c>
      <c r="AU1247" s="216" t="s">
        <v>80</v>
      </c>
      <c r="AV1247" s="13" t="s">
        <v>80</v>
      </c>
      <c r="AW1247" s="13" t="s">
        <v>32</v>
      </c>
      <c r="AX1247" s="13" t="s">
        <v>26</v>
      </c>
      <c r="AY1247" s="216" t="s">
        <v>144</v>
      </c>
    </row>
    <row r="1248" spans="1:65" s="2" customFormat="1" ht="16.5" customHeight="1">
      <c r="A1248" s="36"/>
      <c r="B1248" s="37"/>
      <c r="C1248" s="238" t="s">
        <v>1475</v>
      </c>
      <c r="D1248" s="238" t="s">
        <v>253</v>
      </c>
      <c r="E1248" s="239" t="s">
        <v>1476</v>
      </c>
      <c r="F1248" s="240" t="s">
        <v>1477</v>
      </c>
      <c r="G1248" s="241" t="s">
        <v>149</v>
      </c>
      <c r="H1248" s="242">
        <v>110.87</v>
      </c>
      <c r="I1248" s="243"/>
      <c r="J1248" s="242">
        <f>ROUND(I1248*H1248,2)</f>
        <v>0</v>
      </c>
      <c r="K1248" s="240" t="s">
        <v>160</v>
      </c>
      <c r="L1248" s="244"/>
      <c r="M1248" s="245" t="s">
        <v>19</v>
      </c>
      <c r="N1248" s="246" t="s">
        <v>42</v>
      </c>
      <c r="O1248" s="66"/>
      <c r="P1248" s="197">
        <f>O1248*H1248</f>
        <v>0</v>
      </c>
      <c r="Q1248" s="197">
        <v>4.4999999999999997E-3</v>
      </c>
      <c r="R1248" s="197">
        <f>Q1248*H1248</f>
        <v>0.498915</v>
      </c>
      <c r="S1248" s="197">
        <v>0</v>
      </c>
      <c r="T1248" s="198">
        <f>S1248*H1248</f>
        <v>0</v>
      </c>
      <c r="U1248" s="36"/>
      <c r="V1248" s="36"/>
      <c r="W1248" s="36"/>
      <c r="X1248" s="36"/>
      <c r="Y1248" s="36"/>
      <c r="Z1248" s="36"/>
      <c r="AA1248" s="36"/>
      <c r="AB1248" s="36"/>
      <c r="AC1248" s="36"/>
      <c r="AD1248" s="36"/>
      <c r="AE1248" s="36"/>
      <c r="AR1248" s="199" t="s">
        <v>366</v>
      </c>
      <c r="AT1248" s="199" t="s">
        <v>253</v>
      </c>
      <c r="AU1248" s="199" t="s">
        <v>80</v>
      </c>
      <c r="AY1248" s="19" t="s">
        <v>144</v>
      </c>
      <c r="BE1248" s="200">
        <f>IF(N1248="základní",J1248,0)</f>
        <v>0</v>
      </c>
      <c r="BF1248" s="200">
        <f>IF(N1248="snížená",J1248,0)</f>
        <v>0</v>
      </c>
      <c r="BG1248" s="200">
        <f>IF(N1248="zákl. přenesená",J1248,0)</f>
        <v>0</v>
      </c>
      <c r="BH1248" s="200">
        <f>IF(N1248="sníž. přenesená",J1248,0)</f>
        <v>0</v>
      </c>
      <c r="BI1248" s="200">
        <f>IF(N1248="nulová",J1248,0)</f>
        <v>0</v>
      </c>
      <c r="BJ1248" s="19" t="s">
        <v>26</v>
      </c>
      <c r="BK1248" s="200">
        <f>ROUND(I1248*H1248,2)</f>
        <v>0</v>
      </c>
      <c r="BL1248" s="19" t="s">
        <v>258</v>
      </c>
      <c r="BM1248" s="199" t="s">
        <v>1478</v>
      </c>
    </row>
    <row r="1249" spans="1:65" s="2" customFormat="1" ht="10.199999999999999">
      <c r="A1249" s="36"/>
      <c r="B1249" s="37"/>
      <c r="C1249" s="38"/>
      <c r="D1249" s="201" t="s">
        <v>152</v>
      </c>
      <c r="E1249" s="38"/>
      <c r="F1249" s="202" t="s">
        <v>1477</v>
      </c>
      <c r="G1249" s="38"/>
      <c r="H1249" s="38"/>
      <c r="I1249" s="110"/>
      <c r="J1249" s="38"/>
      <c r="K1249" s="38"/>
      <c r="L1249" s="41"/>
      <c r="M1249" s="203"/>
      <c r="N1249" s="204"/>
      <c r="O1249" s="66"/>
      <c r="P1249" s="66"/>
      <c r="Q1249" s="66"/>
      <c r="R1249" s="66"/>
      <c r="S1249" s="66"/>
      <c r="T1249" s="67"/>
      <c r="U1249" s="36"/>
      <c r="V1249" s="36"/>
      <c r="W1249" s="36"/>
      <c r="X1249" s="36"/>
      <c r="Y1249" s="36"/>
      <c r="Z1249" s="36"/>
      <c r="AA1249" s="36"/>
      <c r="AB1249" s="36"/>
      <c r="AC1249" s="36"/>
      <c r="AD1249" s="36"/>
      <c r="AE1249" s="36"/>
      <c r="AT1249" s="19" t="s">
        <v>152</v>
      </c>
      <c r="AU1249" s="19" t="s">
        <v>80</v>
      </c>
    </row>
    <row r="1250" spans="1:65" s="2" customFormat="1" ht="16.5" customHeight="1">
      <c r="A1250" s="36"/>
      <c r="B1250" s="37"/>
      <c r="C1250" s="189" t="s">
        <v>1479</v>
      </c>
      <c r="D1250" s="189" t="s">
        <v>146</v>
      </c>
      <c r="E1250" s="190" t="s">
        <v>1480</v>
      </c>
      <c r="F1250" s="191" t="s">
        <v>1481</v>
      </c>
      <c r="G1250" s="192" t="s">
        <v>149</v>
      </c>
      <c r="H1250" s="193">
        <v>18.8</v>
      </c>
      <c r="I1250" s="194"/>
      <c r="J1250" s="193">
        <f>ROUND(I1250*H1250,2)</f>
        <v>0</v>
      </c>
      <c r="K1250" s="191" t="s">
        <v>160</v>
      </c>
      <c r="L1250" s="41"/>
      <c r="M1250" s="195" t="s">
        <v>19</v>
      </c>
      <c r="N1250" s="196" t="s">
        <v>42</v>
      </c>
      <c r="O1250" s="66"/>
      <c r="P1250" s="197">
        <f>O1250*H1250</f>
        <v>0</v>
      </c>
      <c r="Q1250" s="197">
        <v>0</v>
      </c>
      <c r="R1250" s="197">
        <f>Q1250*H1250</f>
        <v>0</v>
      </c>
      <c r="S1250" s="197">
        <v>0</v>
      </c>
      <c r="T1250" s="198">
        <f>S1250*H1250</f>
        <v>0</v>
      </c>
      <c r="U1250" s="36"/>
      <c r="V1250" s="36"/>
      <c r="W1250" s="36"/>
      <c r="X1250" s="36"/>
      <c r="Y1250" s="36"/>
      <c r="Z1250" s="36"/>
      <c r="AA1250" s="36"/>
      <c r="AB1250" s="36"/>
      <c r="AC1250" s="36"/>
      <c r="AD1250" s="36"/>
      <c r="AE1250" s="36"/>
      <c r="AR1250" s="199" t="s">
        <v>258</v>
      </c>
      <c r="AT1250" s="199" t="s">
        <v>146</v>
      </c>
      <c r="AU1250" s="199" t="s">
        <v>80</v>
      </c>
      <c r="AY1250" s="19" t="s">
        <v>144</v>
      </c>
      <c r="BE1250" s="200">
        <f>IF(N1250="základní",J1250,0)</f>
        <v>0</v>
      </c>
      <c r="BF1250" s="200">
        <f>IF(N1250="snížená",J1250,0)</f>
        <v>0</v>
      </c>
      <c r="BG1250" s="200">
        <f>IF(N1250="zákl. přenesená",J1250,0)</f>
        <v>0</v>
      </c>
      <c r="BH1250" s="200">
        <f>IF(N1250="sníž. přenesená",J1250,0)</f>
        <v>0</v>
      </c>
      <c r="BI1250" s="200">
        <f>IF(N1250="nulová",J1250,0)</f>
        <v>0</v>
      </c>
      <c r="BJ1250" s="19" t="s">
        <v>26</v>
      </c>
      <c r="BK1250" s="200">
        <f>ROUND(I1250*H1250,2)</f>
        <v>0</v>
      </c>
      <c r="BL1250" s="19" t="s">
        <v>258</v>
      </c>
      <c r="BM1250" s="199" t="s">
        <v>1482</v>
      </c>
    </row>
    <row r="1251" spans="1:65" s="2" customFormat="1" ht="10.199999999999999">
      <c r="A1251" s="36"/>
      <c r="B1251" s="37"/>
      <c r="C1251" s="38"/>
      <c r="D1251" s="201" t="s">
        <v>152</v>
      </c>
      <c r="E1251" s="38"/>
      <c r="F1251" s="202" t="s">
        <v>1483</v>
      </c>
      <c r="G1251" s="38"/>
      <c r="H1251" s="38"/>
      <c r="I1251" s="110"/>
      <c r="J1251" s="38"/>
      <c r="K1251" s="38"/>
      <c r="L1251" s="41"/>
      <c r="M1251" s="203"/>
      <c r="N1251" s="204"/>
      <c r="O1251" s="66"/>
      <c r="P1251" s="66"/>
      <c r="Q1251" s="66"/>
      <c r="R1251" s="66"/>
      <c r="S1251" s="66"/>
      <c r="T1251" s="67"/>
      <c r="U1251" s="36"/>
      <c r="V1251" s="36"/>
      <c r="W1251" s="36"/>
      <c r="X1251" s="36"/>
      <c r="Y1251" s="36"/>
      <c r="Z1251" s="36"/>
      <c r="AA1251" s="36"/>
      <c r="AB1251" s="36"/>
      <c r="AC1251" s="36"/>
      <c r="AD1251" s="36"/>
      <c r="AE1251" s="36"/>
      <c r="AT1251" s="19" t="s">
        <v>152</v>
      </c>
      <c r="AU1251" s="19" t="s">
        <v>80</v>
      </c>
    </row>
    <row r="1252" spans="1:65" s="2" customFormat="1" ht="67.2">
      <c r="A1252" s="36"/>
      <c r="B1252" s="37"/>
      <c r="C1252" s="38"/>
      <c r="D1252" s="201" t="s">
        <v>154</v>
      </c>
      <c r="E1252" s="38"/>
      <c r="F1252" s="205" t="s">
        <v>1461</v>
      </c>
      <c r="G1252" s="38"/>
      <c r="H1252" s="38"/>
      <c r="I1252" s="110"/>
      <c r="J1252" s="38"/>
      <c r="K1252" s="38"/>
      <c r="L1252" s="41"/>
      <c r="M1252" s="203"/>
      <c r="N1252" s="204"/>
      <c r="O1252" s="66"/>
      <c r="P1252" s="66"/>
      <c r="Q1252" s="66"/>
      <c r="R1252" s="66"/>
      <c r="S1252" s="66"/>
      <c r="T1252" s="67"/>
      <c r="U1252" s="36"/>
      <c r="V1252" s="36"/>
      <c r="W1252" s="36"/>
      <c r="X1252" s="36"/>
      <c r="Y1252" s="36"/>
      <c r="Z1252" s="36"/>
      <c r="AA1252" s="36"/>
      <c r="AB1252" s="36"/>
      <c r="AC1252" s="36"/>
      <c r="AD1252" s="36"/>
      <c r="AE1252" s="36"/>
      <c r="AT1252" s="19" t="s">
        <v>154</v>
      </c>
      <c r="AU1252" s="19" t="s">
        <v>80</v>
      </c>
    </row>
    <row r="1253" spans="1:65" s="13" customFormat="1" ht="10.199999999999999">
      <c r="B1253" s="206"/>
      <c r="C1253" s="207"/>
      <c r="D1253" s="201" t="s">
        <v>156</v>
      </c>
      <c r="E1253" s="208" t="s">
        <v>19</v>
      </c>
      <c r="F1253" s="209" t="s">
        <v>1484</v>
      </c>
      <c r="G1253" s="207"/>
      <c r="H1253" s="210">
        <v>3.2</v>
      </c>
      <c r="I1253" s="211"/>
      <c r="J1253" s="207"/>
      <c r="K1253" s="207"/>
      <c r="L1253" s="212"/>
      <c r="M1253" s="213"/>
      <c r="N1253" s="214"/>
      <c r="O1253" s="214"/>
      <c r="P1253" s="214"/>
      <c r="Q1253" s="214"/>
      <c r="R1253" s="214"/>
      <c r="S1253" s="214"/>
      <c r="T1253" s="215"/>
      <c r="AT1253" s="216" t="s">
        <v>156</v>
      </c>
      <c r="AU1253" s="216" t="s">
        <v>80</v>
      </c>
      <c r="AV1253" s="13" t="s">
        <v>80</v>
      </c>
      <c r="AW1253" s="13" t="s">
        <v>32</v>
      </c>
      <c r="AX1253" s="13" t="s">
        <v>71</v>
      </c>
      <c r="AY1253" s="216" t="s">
        <v>144</v>
      </c>
    </row>
    <row r="1254" spans="1:65" s="13" customFormat="1" ht="10.199999999999999">
      <c r="B1254" s="206"/>
      <c r="C1254" s="207"/>
      <c r="D1254" s="201" t="s">
        <v>156</v>
      </c>
      <c r="E1254" s="208" t="s">
        <v>19</v>
      </c>
      <c r="F1254" s="209" t="s">
        <v>1485</v>
      </c>
      <c r="G1254" s="207"/>
      <c r="H1254" s="210">
        <v>3.43</v>
      </c>
      <c r="I1254" s="211"/>
      <c r="J1254" s="207"/>
      <c r="K1254" s="207"/>
      <c r="L1254" s="212"/>
      <c r="M1254" s="213"/>
      <c r="N1254" s="214"/>
      <c r="O1254" s="214"/>
      <c r="P1254" s="214"/>
      <c r="Q1254" s="214"/>
      <c r="R1254" s="214"/>
      <c r="S1254" s="214"/>
      <c r="T1254" s="215"/>
      <c r="AT1254" s="216" t="s">
        <v>156</v>
      </c>
      <c r="AU1254" s="216" t="s">
        <v>80</v>
      </c>
      <c r="AV1254" s="13" t="s">
        <v>80</v>
      </c>
      <c r="AW1254" s="13" t="s">
        <v>32</v>
      </c>
      <c r="AX1254" s="13" t="s">
        <v>71</v>
      </c>
      <c r="AY1254" s="216" t="s">
        <v>144</v>
      </c>
    </row>
    <row r="1255" spans="1:65" s="13" customFormat="1" ht="10.199999999999999">
      <c r="B1255" s="206"/>
      <c r="C1255" s="207"/>
      <c r="D1255" s="201" t="s">
        <v>156</v>
      </c>
      <c r="E1255" s="208" t="s">
        <v>19</v>
      </c>
      <c r="F1255" s="209" t="s">
        <v>1486</v>
      </c>
      <c r="G1255" s="207"/>
      <c r="H1255" s="210">
        <v>12.17</v>
      </c>
      <c r="I1255" s="211"/>
      <c r="J1255" s="207"/>
      <c r="K1255" s="207"/>
      <c r="L1255" s="212"/>
      <c r="M1255" s="213"/>
      <c r="N1255" s="214"/>
      <c r="O1255" s="214"/>
      <c r="P1255" s="214"/>
      <c r="Q1255" s="214"/>
      <c r="R1255" s="214"/>
      <c r="S1255" s="214"/>
      <c r="T1255" s="215"/>
      <c r="AT1255" s="216" t="s">
        <v>156</v>
      </c>
      <c r="AU1255" s="216" t="s">
        <v>80</v>
      </c>
      <c r="AV1255" s="13" t="s">
        <v>80</v>
      </c>
      <c r="AW1255" s="13" t="s">
        <v>32</v>
      </c>
      <c r="AX1255" s="13" t="s">
        <v>71</v>
      </c>
      <c r="AY1255" s="216" t="s">
        <v>144</v>
      </c>
    </row>
    <row r="1256" spans="1:65" s="15" customFormat="1" ht="10.199999999999999">
      <c r="B1256" s="227"/>
      <c r="C1256" s="228"/>
      <c r="D1256" s="201" t="s">
        <v>156</v>
      </c>
      <c r="E1256" s="229" t="s">
        <v>19</v>
      </c>
      <c r="F1256" s="230" t="s">
        <v>191</v>
      </c>
      <c r="G1256" s="228"/>
      <c r="H1256" s="231">
        <v>18.8</v>
      </c>
      <c r="I1256" s="232"/>
      <c r="J1256" s="228"/>
      <c r="K1256" s="228"/>
      <c r="L1256" s="233"/>
      <c r="M1256" s="234"/>
      <c r="N1256" s="235"/>
      <c r="O1256" s="235"/>
      <c r="P1256" s="235"/>
      <c r="Q1256" s="235"/>
      <c r="R1256" s="235"/>
      <c r="S1256" s="235"/>
      <c r="T1256" s="236"/>
      <c r="AT1256" s="237" t="s">
        <v>156</v>
      </c>
      <c r="AU1256" s="237" t="s">
        <v>80</v>
      </c>
      <c r="AV1256" s="15" t="s">
        <v>150</v>
      </c>
      <c r="AW1256" s="15" t="s">
        <v>32</v>
      </c>
      <c r="AX1256" s="15" t="s">
        <v>26</v>
      </c>
      <c r="AY1256" s="237" t="s">
        <v>144</v>
      </c>
    </row>
    <row r="1257" spans="1:65" s="2" customFormat="1" ht="16.5" customHeight="1">
      <c r="A1257" s="36"/>
      <c r="B1257" s="37"/>
      <c r="C1257" s="238" t="s">
        <v>1487</v>
      </c>
      <c r="D1257" s="238" t="s">
        <v>253</v>
      </c>
      <c r="E1257" s="239" t="s">
        <v>1488</v>
      </c>
      <c r="F1257" s="240" t="s">
        <v>1489</v>
      </c>
      <c r="G1257" s="241" t="s">
        <v>149</v>
      </c>
      <c r="H1257" s="242">
        <v>43.54</v>
      </c>
      <c r="I1257" s="243"/>
      <c r="J1257" s="242">
        <f>ROUND(I1257*H1257,2)</f>
        <v>0</v>
      </c>
      <c r="K1257" s="240" t="s">
        <v>160</v>
      </c>
      <c r="L1257" s="244"/>
      <c r="M1257" s="245" t="s">
        <v>19</v>
      </c>
      <c r="N1257" s="246" t="s">
        <v>42</v>
      </c>
      <c r="O1257" s="66"/>
      <c r="P1257" s="197">
        <f>O1257*H1257</f>
        <v>0</v>
      </c>
      <c r="Q1257" s="197">
        <v>2.8E-3</v>
      </c>
      <c r="R1257" s="197">
        <f>Q1257*H1257</f>
        <v>0.12191199999999999</v>
      </c>
      <c r="S1257" s="197">
        <v>0</v>
      </c>
      <c r="T1257" s="198">
        <f>S1257*H1257</f>
        <v>0</v>
      </c>
      <c r="U1257" s="36"/>
      <c r="V1257" s="36"/>
      <c r="W1257" s="36"/>
      <c r="X1257" s="36"/>
      <c r="Y1257" s="36"/>
      <c r="Z1257" s="36"/>
      <c r="AA1257" s="36"/>
      <c r="AB1257" s="36"/>
      <c r="AC1257" s="36"/>
      <c r="AD1257" s="36"/>
      <c r="AE1257" s="36"/>
      <c r="AR1257" s="199" t="s">
        <v>366</v>
      </c>
      <c r="AT1257" s="199" t="s">
        <v>253</v>
      </c>
      <c r="AU1257" s="199" t="s">
        <v>80</v>
      </c>
      <c r="AY1257" s="19" t="s">
        <v>144</v>
      </c>
      <c r="BE1257" s="200">
        <f>IF(N1257="základní",J1257,0)</f>
        <v>0</v>
      </c>
      <c r="BF1257" s="200">
        <f>IF(N1257="snížená",J1257,0)</f>
        <v>0</v>
      </c>
      <c r="BG1257" s="200">
        <f>IF(N1257="zákl. přenesená",J1257,0)</f>
        <v>0</v>
      </c>
      <c r="BH1257" s="200">
        <f>IF(N1257="sníž. přenesená",J1257,0)</f>
        <v>0</v>
      </c>
      <c r="BI1257" s="200">
        <f>IF(N1257="nulová",J1257,0)</f>
        <v>0</v>
      </c>
      <c r="BJ1257" s="19" t="s">
        <v>26</v>
      </c>
      <c r="BK1257" s="200">
        <f>ROUND(I1257*H1257,2)</f>
        <v>0</v>
      </c>
      <c r="BL1257" s="19" t="s">
        <v>258</v>
      </c>
      <c r="BM1257" s="199" t="s">
        <v>1490</v>
      </c>
    </row>
    <row r="1258" spans="1:65" s="2" customFormat="1" ht="10.199999999999999">
      <c r="A1258" s="36"/>
      <c r="B1258" s="37"/>
      <c r="C1258" s="38"/>
      <c r="D1258" s="201" t="s">
        <v>152</v>
      </c>
      <c r="E1258" s="38"/>
      <c r="F1258" s="202" t="s">
        <v>1489</v>
      </c>
      <c r="G1258" s="38"/>
      <c r="H1258" s="38"/>
      <c r="I1258" s="110"/>
      <c r="J1258" s="38"/>
      <c r="K1258" s="38"/>
      <c r="L1258" s="41"/>
      <c r="M1258" s="203"/>
      <c r="N1258" s="204"/>
      <c r="O1258" s="66"/>
      <c r="P1258" s="66"/>
      <c r="Q1258" s="66"/>
      <c r="R1258" s="66"/>
      <c r="S1258" s="66"/>
      <c r="T1258" s="67"/>
      <c r="U1258" s="36"/>
      <c r="V1258" s="36"/>
      <c r="W1258" s="36"/>
      <c r="X1258" s="36"/>
      <c r="Y1258" s="36"/>
      <c r="Z1258" s="36"/>
      <c r="AA1258" s="36"/>
      <c r="AB1258" s="36"/>
      <c r="AC1258" s="36"/>
      <c r="AD1258" s="36"/>
      <c r="AE1258" s="36"/>
      <c r="AT1258" s="19" t="s">
        <v>152</v>
      </c>
      <c r="AU1258" s="19" t="s">
        <v>80</v>
      </c>
    </row>
    <row r="1259" spans="1:65" s="13" customFormat="1" ht="10.199999999999999">
      <c r="B1259" s="206"/>
      <c r="C1259" s="207"/>
      <c r="D1259" s="201" t="s">
        <v>156</v>
      </c>
      <c r="E1259" s="208" t="s">
        <v>19</v>
      </c>
      <c r="F1259" s="209" t="s">
        <v>1486</v>
      </c>
      <c r="G1259" s="207"/>
      <c r="H1259" s="210">
        <v>12.17</v>
      </c>
      <c r="I1259" s="211"/>
      <c r="J1259" s="207"/>
      <c r="K1259" s="207"/>
      <c r="L1259" s="212"/>
      <c r="M1259" s="213"/>
      <c r="N1259" s="214"/>
      <c r="O1259" s="214"/>
      <c r="P1259" s="214"/>
      <c r="Q1259" s="214"/>
      <c r="R1259" s="214"/>
      <c r="S1259" s="214"/>
      <c r="T1259" s="215"/>
      <c r="AT1259" s="216" t="s">
        <v>156</v>
      </c>
      <c r="AU1259" s="216" t="s">
        <v>80</v>
      </c>
      <c r="AV1259" s="13" t="s">
        <v>80</v>
      </c>
      <c r="AW1259" s="13" t="s">
        <v>32</v>
      </c>
      <c r="AX1259" s="13" t="s">
        <v>71</v>
      </c>
      <c r="AY1259" s="216" t="s">
        <v>144</v>
      </c>
    </row>
    <row r="1260" spans="1:65" s="13" customFormat="1" ht="10.199999999999999">
      <c r="B1260" s="206"/>
      <c r="C1260" s="207"/>
      <c r="D1260" s="201" t="s">
        <v>156</v>
      </c>
      <c r="E1260" s="208" t="s">
        <v>19</v>
      </c>
      <c r="F1260" s="209" t="s">
        <v>1438</v>
      </c>
      <c r="G1260" s="207"/>
      <c r="H1260" s="210">
        <v>29.3</v>
      </c>
      <c r="I1260" s="211"/>
      <c r="J1260" s="207"/>
      <c r="K1260" s="207"/>
      <c r="L1260" s="212"/>
      <c r="M1260" s="213"/>
      <c r="N1260" s="214"/>
      <c r="O1260" s="214"/>
      <c r="P1260" s="214"/>
      <c r="Q1260" s="214"/>
      <c r="R1260" s="214"/>
      <c r="S1260" s="214"/>
      <c r="T1260" s="215"/>
      <c r="AT1260" s="216" t="s">
        <v>156</v>
      </c>
      <c r="AU1260" s="216" t="s">
        <v>80</v>
      </c>
      <c r="AV1260" s="13" t="s">
        <v>80</v>
      </c>
      <c r="AW1260" s="13" t="s">
        <v>32</v>
      </c>
      <c r="AX1260" s="13" t="s">
        <v>71</v>
      </c>
      <c r="AY1260" s="216" t="s">
        <v>144</v>
      </c>
    </row>
    <row r="1261" spans="1:65" s="15" customFormat="1" ht="10.199999999999999">
      <c r="B1261" s="227"/>
      <c r="C1261" s="228"/>
      <c r="D1261" s="201" t="s">
        <v>156</v>
      </c>
      <c r="E1261" s="229" t="s">
        <v>19</v>
      </c>
      <c r="F1261" s="230" t="s">
        <v>191</v>
      </c>
      <c r="G1261" s="228"/>
      <c r="H1261" s="231">
        <v>41.47</v>
      </c>
      <c r="I1261" s="232"/>
      <c r="J1261" s="228"/>
      <c r="K1261" s="228"/>
      <c r="L1261" s="233"/>
      <c r="M1261" s="234"/>
      <c r="N1261" s="235"/>
      <c r="O1261" s="235"/>
      <c r="P1261" s="235"/>
      <c r="Q1261" s="235"/>
      <c r="R1261" s="235"/>
      <c r="S1261" s="235"/>
      <c r="T1261" s="236"/>
      <c r="AT1261" s="237" t="s">
        <v>156</v>
      </c>
      <c r="AU1261" s="237" t="s">
        <v>80</v>
      </c>
      <c r="AV1261" s="15" t="s">
        <v>150</v>
      </c>
      <c r="AW1261" s="15" t="s">
        <v>32</v>
      </c>
      <c r="AX1261" s="15" t="s">
        <v>26</v>
      </c>
      <c r="AY1261" s="237" t="s">
        <v>144</v>
      </c>
    </row>
    <row r="1262" spans="1:65" s="13" customFormat="1" ht="10.199999999999999">
      <c r="B1262" s="206"/>
      <c r="C1262" s="207"/>
      <c r="D1262" s="201" t="s">
        <v>156</v>
      </c>
      <c r="E1262" s="207"/>
      <c r="F1262" s="209" t="s">
        <v>1491</v>
      </c>
      <c r="G1262" s="207"/>
      <c r="H1262" s="210">
        <v>43.54</v>
      </c>
      <c r="I1262" s="211"/>
      <c r="J1262" s="207"/>
      <c r="K1262" s="207"/>
      <c r="L1262" s="212"/>
      <c r="M1262" s="213"/>
      <c r="N1262" s="214"/>
      <c r="O1262" s="214"/>
      <c r="P1262" s="214"/>
      <c r="Q1262" s="214"/>
      <c r="R1262" s="214"/>
      <c r="S1262" s="214"/>
      <c r="T1262" s="215"/>
      <c r="AT1262" s="216" t="s">
        <v>156</v>
      </c>
      <c r="AU1262" s="216" t="s">
        <v>80</v>
      </c>
      <c r="AV1262" s="13" t="s">
        <v>80</v>
      </c>
      <c r="AW1262" s="13" t="s">
        <v>4</v>
      </c>
      <c r="AX1262" s="13" t="s">
        <v>26</v>
      </c>
      <c r="AY1262" s="216" t="s">
        <v>144</v>
      </c>
    </row>
    <row r="1263" spans="1:65" s="2" customFormat="1" ht="16.5" customHeight="1">
      <c r="A1263" s="36"/>
      <c r="B1263" s="37"/>
      <c r="C1263" s="238" t="s">
        <v>1492</v>
      </c>
      <c r="D1263" s="238" t="s">
        <v>253</v>
      </c>
      <c r="E1263" s="239" t="s">
        <v>1493</v>
      </c>
      <c r="F1263" s="240" t="s">
        <v>1494</v>
      </c>
      <c r="G1263" s="241" t="s">
        <v>149</v>
      </c>
      <c r="H1263" s="242">
        <v>6.96</v>
      </c>
      <c r="I1263" s="243"/>
      <c r="J1263" s="242">
        <f>ROUND(I1263*H1263,2)</f>
        <v>0</v>
      </c>
      <c r="K1263" s="240" t="s">
        <v>160</v>
      </c>
      <c r="L1263" s="244"/>
      <c r="M1263" s="245" t="s">
        <v>19</v>
      </c>
      <c r="N1263" s="246" t="s">
        <v>42</v>
      </c>
      <c r="O1263" s="66"/>
      <c r="P1263" s="197">
        <f>O1263*H1263</f>
        <v>0</v>
      </c>
      <c r="Q1263" s="197">
        <v>4.7999999999999996E-3</v>
      </c>
      <c r="R1263" s="197">
        <f>Q1263*H1263</f>
        <v>3.3408E-2</v>
      </c>
      <c r="S1263" s="197">
        <v>0</v>
      </c>
      <c r="T1263" s="198">
        <f>S1263*H1263</f>
        <v>0</v>
      </c>
      <c r="U1263" s="36"/>
      <c r="V1263" s="36"/>
      <c r="W1263" s="36"/>
      <c r="X1263" s="36"/>
      <c r="Y1263" s="36"/>
      <c r="Z1263" s="36"/>
      <c r="AA1263" s="36"/>
      <c r="AB1263" s="36"/>
      <c r="AC1263" s="36"/>
      <c r="AD1263" s="36"/>
      <c r="AE1263" s="36"/>
      <c r="AR1263" s="199" t="s">
        <v>366</v>
      </c>
      <c r="AT1263" s="199" t="s">
        <v>253</v>
      </c>
      <c r="AU1263" s="199" t="s">
        <v>80</v>
      </c>
      <c r="AY1263" s="19" t="s">
        <v>144</v>
      </c>
      <c r="BE1263" s="200">
        <f>IF(N1263="základní",J1263,0)</f>
        <v>0</v>
      </c>
      <c r="BF1263" s="200">
        <f>IF(N1263="snížená",J1263,0)</f>
        <v>0</v>
      </c>
      <c r="BG1263" s="200">
        <f>IF(N1263="zákl. přenesená",J1263,0)</f>
        <v>0</v>
      </c>
      <c r="BH1263" s="200">
        <f>IF(N1263="sníž. přenesená",J1263,0)</f>
        <v>0</v>
      </c>
      <c r="BI1263" s="200">
        <f>IF(N1263="nulová",J1263,0)</f>
        <v>0</v>
      </c>
      <c r="BJ1263" s="19" t="s">
        <v>26</v>
      </c>
      <c r="BK1263" s="200">
        <f>ROUND(I1263*H1263,2)</f>
        <v>0</v>
      </c>
      <c r="BL1263" s="19" t="s">
        <v>258</v>
      </c>
      <c r="BM1263" s="199" t="s">
        <v>1495</v>
      </c>
    </row>
    <row r="1264" spans="1:65" s="2" customFormat="1" ht="10.199999999999999">
      <c r="A1264" s="36"/>
      <c r="B1264" s="37"/>
      <c r="C1264" s="38"/>
      <c r="D1264" s="201" t="s">
        <v>152</v>
      </c>
      <c r="E1264" s="38"/>
      <c r="F1264" s="202" t="s">
        <v>1494</v>
      </c>
      <c r="G1264" s="38"/>
      <c r="H1264" s="38"/>
      <c r="I1264" s="110"/>
      <c r="J1264" s="38"/>
      <c r="K1264" s="38"/>
      <c r="L1264" s="41"/>
      <c r="M1264" s="203"/>
      <c r="N1264" s="204"/>
      <c r="O1264" s="66"/>
      <c r="P1264" s="66"/>
      <c r="Q1264" s="66"/>
      <c r="R1264" s="66"/>
      <c r="S1264" s="66"/>
      <c r="T1264" s="67"/>
      <c r="U1264" s="36"/>
      <c r="V1264" s="36"/>
      <c r="W1264" s="36"/>
      <c r="X1264" s="36"/>
      <c r="Y1264" s="36"/>
      <c r="Z1264" s="36"/>
      <c r="AA1264" s="36"/>
      <c r="AB1264" s="36"/>
      <c r="AC1264" s="36"/>
      <c r="AD1264" s="36"/>
      <c r="AE1264" s="36"/>
      <c r="AT1264" s="19" t="s">
        <v>152</v>
      </c>
      <c r="AU1264" s="19" t="s">
        <v>80</v>
      </c>
    </row>
    <row r="1265" spans="1:65" s="13" customFormat="1" ht="10.199999999999999">
      <c r="B1265" s="206"/>
      <c r="C1265" s="207"/>
      <c r="D1265" s="201" t="s">
        <v>156</v>
      </c>
      <c r="E1265" s="208" t="s">
        <v>19</v>
      </c>
      <c r="F1265" s="209" t="s">
        <v>1484</v>
      </c>
      <c r="G1265" s="207"/>
      <c r="H1265" s="210">
        <v>3.2</v>
      </c>
      <c r="I1265" s="211"/>
      <c r="J1265" s="207"/>
      <c r="K1265" s="207"/>
      <c r="L1265" s="212"/>
      <c r="M1265" s="213"/>
      <c r="N1265" s="214"/>
      <c r="O1265" s="214"/>
      <c r="P1265" s="214"/>
      <c r="Q1265" s="214"/>
      <c r="R1265" s="214"/>
      <c r="S1265" s="214"/>
      <c r="T1265" s="215"/>
      <c r="AT1265" s="216" t="s">
        <v>156</v>
      </c>
      <c r="AU1265" s="216" t="s">
        <v>80</v>
      </c>
      <c r="AV1265" s="13" t="s">
        <v>80</v>
      </c>
      <c r="AW1265" s="13" t="s">
        <v>32</v>
      </c>
      <c r="AX1265" s="13" t="s">
        <v>71</v>
      </c>
      <c r="AY1265" s="216" t="s">
        <v>144</v>
      </c>
    </row>
    <row r="1266" spans="1:65" s="13" customFormat="1" ht="10.199999999999999">
      <c r="B1266" s="206"/>
      <c r="C1266" s="207"/>
      <c r="D1266" s="201" t="s">
        <v>156</v>
      </c>
      <c r="E1266" s="208" t="s">
        <v>19</v>
      </c>
      <c r="F1266" s="209" t="s">
        <v>1485</v>
      </c>
      <c r="G1266" s="207"/>
      <c r="H1266" s="210">
        <v>3.43</v>
      </c>
      <c r="I1266" s="211"/>
      <c r="J1266" s="207"/>
      <c r="K1266" s="207"/>
      <c r="L1266" s="212"/>
      <c r="M1266" s="213"/>
      <c r="N1266" s="214"/>
      <c r="O1266" s="214"/>
      <c r="P1266" s="214"/>
      <c r="Q1266" s="214"/>
      <c r="R1266" s="214"/>
      <c r="S1266" s="214"/>
      <c r="T1266" s="215"/>
      <c r="AT1266" s="216" t="s">
        <v>156</v>
      </c>
      <c r="AU1266" s="216" t="s">
        <v>80</v>
      </c>
      <c r="AV1266" s="13" t="s">
        <v>80</v>
      </c>
      <c r="AW1266" s="13" t="s">
        <v>32</v>
      </c>
      <c r="AX1266" s="13" t="s">
        <v>71</v>
      </c>
      <c r="AY1266" s="216" t="s">
        <v>144</v>
      </c>
    </row>
    <row r="1267" spans="1:65" s="15" customFormat="1" ht="10.199999999999999">
      <c r="B1267" s="227"/>
      <c r="C1267" s="228"/>
      <c r="D1267" s="201" t="s">
        <v>156</v>
      </c>
      <c r="E1267" s="229" t="s">
        <v>19</v>
      </c>
      <c r="F1267" s="230" t="s">
        <v>191</v>
      </c>
      <c r="G1267" s="228"/>
      <c r="H1267" s="231">
        <v>6.63</v>
      </c>
      <c r="I1267" s="232"/>
      <c r="J1267" s="228"/>
      <c r="K1267" s="228"/>
      <c r="L1267" s="233"/>
      <c r="M1267" s="234"/>
      <c r="N1267" s="235"/>
      <c r="O1267" s="235"/>
      <c r="P1267" s="235"/>
      <c r="Q1267" s="235"/>
      <c r="R1267" s="235"/>
      <c r="S1267" s="235"/>
      <c r="T1267" s="236"/>
      <c r="AT1267" s="237" t="s">
        <v>156</v>
      </c>
      <c r="AU1267" s="237" t="s">
        <v>80</v>
      </c>
      <c r="AV1267" s="15" t="s">
        <v>150</v>
      </c>
      <c r="AW1267" s="15" t="s">
        <v>32</v>
      </c>
      <c r="AX1267" s="15" t="s">
        <v>26</v>
      </c>
      <c r="AY1267" s="237" t="s">
        <v>144</v>
      </c>
    </row>
    <row r="1268" spans="1:65" s="13" customFormat="1" ht="10.199999999999999">
      <c r="B1268" s="206"/>
      <c r="C1268" s="207"/>
      <c r="D1268" s="201" t="s">
        <v>156</v>
      </c>
      <c r="E1268" s="207"/>
      <c r="F1268" s="209" t="s">
        <v>1496</v>
      </c>
      <c r="G1268" s="207"/>
      <c r="H1268" s="210">
        <v>6.96</v>
      </c>
      <c r="I1268" s="211"/>
      <c r="J1268" s="207"/>
      <c r="K1268" s="207"/>
      <c r="L1268" s="212"/>
      <c r="M1268" s="213"/>
      <c r="N1268" s="214"/>
      <c r="O1268" s="214"/>
      <c r="P1268" s="214"/>
      <c r="Q1268" s="214"/>
      <c r="R1268" s="214"/>
      <c r="S1268" s="214"/>
      <c r="T1268" s="215"/>
      <c r="AT1268" s="216" t="s">
        <v>156</v>
      </c>
      <c r="AU1268" s="216" t="s">
        <v>80</v>
      </c>
      <c r="AV1268" s="13" t="s">
        <v>80</v>
      </c>
      <c r="AW1268" s="13" t="s">
        <v>4</v>
      </c>
      <c r="AX1268" s="13" t="s">
        <v>26</v>
      </c>
      <c r="AY1268" s="216" t="s">
        <v>144</v>
      </c>
    </row>
    <row r="1269" spans="1:65" s="2" customFormat="1" ht="16.5" customHeight="1">
      <c r="A1269" s="36"/>
      <c r="B1269" s="37"/>
      <c r="C1269" s="189" t="s">
        <v>1497</v>
      </c>
      <c r="D1269" s="189" t="s">
        <v>146</v>
      </c>
      <c r="E1269" s="190" t="s">
        <v>1498</v>
      </c>
      <c r="F1269" s="191" t="s">
        <v>1499</v>
      </c>
      <c r="G1269" s="192" t="s">
        <v>149</v>
      </c>
      <c r="H1269" s="193">
        <v>240.26</v>
      </c>
      <c r="I1269" s="194"/>
      <c r="J1269" s="193">
        <f>ROUND(I1269*H1269,2)</f>
        <v>0</v>
      </c>
      <c r="K1269" s="191" t="s">
        <v>160</v>
      </c>
      <c r="L1269" s="41"/>
      <c r="M1269" s="195" t="s">
        <v>19</v>
      </c>
      <c r="N1269" s="196" t="s">
        <v>42</v>
      </c>
      <c r="O1269" s="66"/>
      <c r="P1269" s="197">
        <f>O1269*H1269</f>
        <v>0</v>
      </c>
      <c r="Q1269" s="197">
        <v>2.0400000000000001E-3</v>
      </c>
      <c r="R1269" s="197">
        <f>Q1269*H1269</f>
        <v>0.49013040000000002</v>
      </c>
      <c r="S1269" s="197">
        <v>0</v>
      </c>
      <c r="T1269" s="198">
        <f>S1269*H1269</f>
        <v>0</v>
      </c>
      <c r="U1269" s="36"/>
      <c r="V1269" s="36"/>
      <c r="W1269" s="36"/>
      <c r="X1269" s="36"/>
      <c r="Y1269" s="36"/>
      <c r="Z1269" s="36"/>
      <c r="AA1269" s="36"/>
      <c r="AB1269" s="36"/>
      <c r="AC1269" s="36"/>
      <c r="AD1269" s="36"/>
      <c r="AE1269" s="36"/>
      <c r="AR1269" s="199" t="s">
        <v>258</v>
      </c>
      <c r="AT1269" s="199" t="s">
        <v>146</v>
      </c>
      <c r="AU1269" s="199" t="s">
        <v>80</v>
      </c>
      <c r="AY1269" s="19" t="s">
        <v>144</v>
      </c>
      <c r="BE1269" s="200">
        <f>IF(N1269="základní",J1269,0)</f>
        <v>0</v>
      </c>
      <c r="BF1269" s="200">
        <f>IF(N1269="snížená",J1269,0)</f>
        <v>0</v>
      </c>
      <c r="BG1269" s="200">
        <f>IF(N1269="zákl. přenesená",J1269,0)</f>
        <v>0</v>
      </c>
      <c r="BH1269" s="200">
        <f>IF(N1269="sníž. přenesená",J1269,0)</f>
        <v>0</v>
      </c>
      <c r="BI1269" s="200">
        <f>IF(N1269="nulová",J1269,0)</f>
        <v>0</v>
      </c>
      <c r="BJ1269" s="19" t="s">
        <v>26</v>
      </c>
      <c r="BK1269" s="200">
        <f>ROUND(I1269*H1269,2)</f>
        <v>0</v>
      </c>
      <c r="BL1269" s="19" t="s">
        <v>258</v>
      </c>
      <c r="BM1269" s="199" t="s">
        <v>1500</v>
      </c>
    </row>
    <row r="1270" spans="1:65" s="2" customFormat="1" ht="19.2">
      <c r="A1270" s="36"/>
      <c r="B1270" s="37"/>
      <c r="C1270" s="38"/>
      <c r="D1270" s="201" t="s">
        <v>152</v>
      </c>
      <c r="E1270" s="38"/>
      <c r="F1270" s="202" t="s">
        <v>1501</v>
      </c>
      <c r="G1270" s="38"/>
      <c r="H1270" s="38"/>
      <c r="I1270" s="110"/>
      <c r="J1270" s="38"/>
      <c r="K1270" s="38"/>
      <c r="L1270" s="41"/>
      <c r="M1270" s="203"/>
      <c r="N1270" s="204"/>
      <c r="O1270" s="66"/>
      <c r="P1270" s="66"/>
      <c r="Q1270" s="66"/>
      <c r="R1270" s="66"/>
      <c r="S1270" s="66"/>
      <c r="T1270" s="67"/>
      <c r="U1270" s="36"/>
      <c r="V1270" s="36"/>
      <c r="W1270" s="36"/>
      <c r="X1270" s="36"/>
      <c r="Y1270" s="36"/>
      <c r="Z1270" s="36"/>
      <c r="AA1270" s="36"/>
      <c r="AB1270" s="36"/>
      <c r="AC1270" s="36"/>
      <c r="AD1270" s="36"/>
      <c r="AE1270" s="36"/>
      <c r="AT1270" s="19" t="s">
        <v>152</v>
      </c>
      <c r="AU1270" s="19" t="s">
        <v>80</v>
      </c>
    </row>
    <row r="1271" spans="1:65" s="2" customFormat="1" ht="105.6">
      <c r="A1271" s="36"/>
      <c r="B1271" s="37"/>
      <c r="C1271" s="38"/>
      <c r="D1271" s="201" t="s">
        <v>154</v>
      </c>
      <c r="E1271" s="38"/>
      <c r="F1271" s="205" t="s">
        <v>1502</v>
      </c>
      <c r="G1271" s="38"/>
      <c r="H1271" s="38"/>
      <c r="I1271" s="110"/>
      <c r="J1271" s="38"/>
      <c r="K1271" s="38"/>
      <c r="L1271" s="41"/>
      <c r="M1271" s="203"/>
      <c r="N1271" s="204"/>
      <c r="O1271" s="66"/>
      <c r="P1271" s="66"/>
      <c r="Q1271" s="66"/>
      <c r="R1271" s="66"/>
      <c r="S1271" s="66"/>
      <c r="T1271" s="67"/>
      <c r="U1271" s="36"/>
      <c r="V1271" s="36"/>
      <c r="W1271" s="36"/>
      <c r="X1271" s="36"/>
      <c r="Y1271" s="36"/>
      <c r="Z1271" s="36"/>
      <c r="AA1271" s="36"/>
      <c r="AB1271" s="36"/>
      <c r="AC1271" s="36"/>
      <c r="AD1271" s="36"/>
      <c r="AE1271" s="36"/>
      <c r="AT1271" s="19" t="s">
        <v>154</v>
      </c>
      <c r="AU1271" s="19" t="s">
        <v>80</v>
      </c>
    </row>
    <row r="1272" spans="1:65" s="14" customFormat="1" ht="10.199999999999999">
      <c r="B1272" s="217"/>
      <c r="C1272" s="218"/>
      <c r="D1272" s="201" t="s">
        <v>156</v>
      </c>
      <c r="E1272" s="219" t="s">
        <v>19</v>
      </c>
      <c r="F1272" s="220" t="s">
        <v>1142</v>
      </c>
      <c r="G1272" s="218"/>
      <c r="H1272" s="219" t="s">
        <v>19</v>
      </c>
      <c r="I1272" s="221"/>
      <c r="J1272" s="218"/>
      <c r="K1272" s="218"/>
      <c r="L1272" s="222"/>
      <c r="M1272" s="223"/>
      <c r="N1272" s="224"/>
      <c r="O1272" s="224"/>
      <c r="P1272" s="224"/>
      <c r="Q1272" s="224"/>
      <c r="R1272" s="224"/>
      <c r="S1272" s="224"/>
      <c r="T1272" s="225"/>
      <c r="AT1272" s="226" t="s">
        <v>156</v>
      </c>
      <c r="AU1272" s="226" t="s">
        <v>80</v>
      </c>
      <c r="AV1272" s="14" t="s">
        <v>26</v>
      </c>
      <c r="AW1272" s="14" t="s">
        <v>32</v>
      </c>
      <c r="AX1272" s="14" t="s">
        <v>71</v>
      </c>
      <c r="AY1272" s="226" t="s">
        <v>144</v>
      </c>
    </row>
    <row r="1273" spans="1:65" s="13" customFormat="1" ht="10.199999999999999">
      <c r="B1273" s="206"/>
      <c r="C1273" s="207"/>
      <c r="D1273" s="201" t="s">
        <v>156</v>
      </c>
      <c r="E1273" s="208" t="s">
        <v>19</v>
      </c>
      <c r="F1273" s="209" t="s">
        <v>1143</v>
      </c>
      <c r="G1273" s="207"/>
      <c r="H1273" s="210">
        <v>86.13</v>
      </c>
      <c r="I1273" s="211"/>
      <c r="J1273" s="207"/>
      <c r="K1273" s="207"/>
      <c r="L1273" s="212"/>
      <c r="M1273" s="213"/>
      <c r="N1273" s="214"/>
      <c r="O1273" s="214"/>
      <c r="P1273" s="214"/>
      <c r="Q1273" s="214"/>
      <c r="R1273" s="214"/>
      <c r="S1273" s="214"/>
      <c r="T1273" s="215"/>
      <c r="AT1273" s="216" t="s">
        <v>156</v>
      </c>
      <c r="AU1273" s="216" t="s">
        <v>80</v>
      </c>
      <c r="AV1273" s="13" t="s">
        <v>80</v>
      </c>
      <c r="AW1273" s="13" t="s">
        <v>32</v>
      </c>
      <c r="AX1273" s="13" t="s">
        <v>71</v>
      </c>
      <c r="AY1273" s="216" t="s">
        <v>144</v>
      </c>
    </row>
    <row r="1274" spans="1:65" s="13" customFormat="1" ht="10.199999999999999">
      <c r="B1274" s="206"/>
      <c r="C1274" s="207"/>
      <c r="D1274" s="201" t="s">
        <v>156</v>
      </c>
      <c r="E1274" s="208" t="s">
        <v>19</v>
      </c>
      <c r="F1274" s="209" t="s">
        <v>1503</v>
      </c>
      <c r="G1274" s="207"/>
      <c r="H1274" s="210">
        <v>86.13</v>
      </c>
      <c r="I1274" s="211"/>
      <c r="J1274" s="207"/>
      <c r="K1274" s="207"/>
      <c r="L1274" s="212"/>
      <c r="M1274" s="213"/>
      <c r="N1274" s="214"/>
      <c r="O1274" s="214"/>
      <c r="P1274" s="214"/>
      <c r="Q1274" s="214"/>
      <c r="R1274" s="214"/>
      <c r="S1274" s="214"/>
      <c r="T1274" s="215"/>
      <c r="AT1274" s="216" t="s">
        <v>156</v>
      </c>
      <c r="AU1274" s="216" t="s">
        <v>80</v>
      </c>
      <c r="AV1274" s="13" t="s">
        <v>80</v>
      </c>
      <c r="AW1274" s="13" t="s">
        <v>32</v>
      </c>
      <c r="AX1274" s="13" t="s">
        <v>71</v>
      </c>
      <c r="AY1274" s="216" t="s">
        <v>144</v>
      </c>
    </row>
    <row r="1275" spans="1:65" s="16" customFormat="1" ht="10.199999999999999">
      <c r="B1275" s="247"/>
      <c r="C1275" s="248"/>
      <c r="D1275" s="201" t="s">
        <v>156</v>
      </c>
      <c r="E1275" s="249" t="s">
        <v>19</v>
      </c>
      <c r="F1275" s="250" t="s">
        <v>495</v>
      </c>
      <c r="G1275" s="248"/>
      <c r="H1275" s="251">
        <v>172.26</v>
      </c>
      <c r="I1275" s="252"/>
      <c r="J1275" s="248"/>
      <c r="K1275" s="248"/>
      <c r="L1275" s="253"/>
      <c r="M1275" s="254"/>
      <c r="N1275" s="255"/>
      <c r="O1275" s="255"/>
      <c r="P1275" s="255"/>
      <c r="Q1275" s="255"/>
      <c r="R1275" s="255"/>
      <c r="S1275" s="255"/>
      <c r="T1275" s="256"/>
      <c r="AT1275" s="257" t="s">
        <v>156</v>
      </c>
      <c r="AU1275" s="257" t="s">
        <v>80</v>
      </c>
      <c r="AV1275" s="16" t="s">
        <v>165</v>
      </c>
      <c r="AW1275" s="16" t="s">
        <v>32</v>
      </c>
      <c r="AX1275" s="16" t="s">
        <v>71</v>
      </c>
      <c r="AY1275" s="257" t="s">
        <v>144</v>
      </c>
    </row>
    <row r="1276" spans="1:65" s="14" customFormat="1" ht="10.199999999999999">
      <c r="B1276" s="217"/>
      <c r="C1276" s="218"/>
      <c r="D1276" s="201" t="s">
        <v>156</v>
      </c>
      <c r="E1276" s="219" t="s">
        <v>19</v>
      </c>
      <c r="F1276" s="220" t="s">
        <v>808</v>
      </c>
      <c r="G1276" s="218"/>
      <c r="H1276" s="219" t="s">
        <v>19</v>
      </c>
      <c r="I1276" s="221"/>
      <c r="J1276" s="218"/>
      <c r="K1276" s="218"/>
      <c r="L1276" s="222"/>
      <c r="M1276" s="223"/>
      <c r="N1276" s="224"/>
      <c r="O1276" s="224"/>
      <c r="P1276" s="224"/>
      <c r="Q1276" s="224"/>
      <c r="R1276" s="224"/>
      <c r="S1276" s="224"/>
      <c r="T1276" s="225"/>
      <c r="AT1276" s="226" t="s">
        <v>156</v>
      </c>
      <c r="AU1276" s="226" t="s">
        <v>80</v>
      </c>
      <c r="AV1276" s="14" t="s">
        <v>26</v>
      </c>
      <c r="AW1276" s="14" t="s">
        <v>32</v>
      </c>
      <c r="AX1276" s="14" t="s">
        <v>71</v>
      </c>
      <c r="AY1276" s="226" t="s">
        <v>144</v>
      </c>
    </row>
    <row r="1277" spans="1:65" s="13" customFormat="1" ht="10.199999999999999">
      <c r="B1277" s="206"/>
      <c r="C1277" s="207"/>
      <c r="D1277" s="201" t="s">
        <v>156</v>
      </c>
      <c r="E1277" s="208" t="s">
        <v>19</v>
      </c>
      <c r="F1277" s="209" t="s">
        <v>809</v>
      </c>
      <c r="G1277" s="207"/>
      <c r="H1277" s="210">
        <v>34</v>
      </c>
      <c r="I1277" s="211"/>
      <c r="J1277" s="207"/>
      <c r="K1277" s="207"/>
      <c r="L1277" s="212"/>
      <c r="M1277" s="213"/>
      <c r="N1277" s="214"/>
      <c r="O1277" s="214"/>
      <c r="P1277" s="214"/>
      <c r="Q1277" s="214"/>
      <c r="R1277" s="214"/>
      <c r="S1277" s="214"/>
      <c r="T1277" s="215"/>
      <c r="AT1277" s="216" t="s">
        <v>156</v>
      </c>
      <c r="AU1277" s="216" t="s">
        <v>80</v>
      </c>
      <c r="AV1277" s="13" t="s">
        <v>80</v>
      </c>
      <c r="AW1277" s="13" t="s">
        <v>32</v>
      </c>
      <c r="AX1277" s="13" t="s">
        <v>71</v>
      </c>
      <c r="AY1277" s="216" t="s">
        <v>144</v>
      </c>
    </row>
    <row r="1278" spans="1:65" s="13" customFormat="1" ht="10.199999999999999">
      <c r="B1278" s="206"/>
      <c r="C1278" s="207"/>
      <c r="D1278" s="201" t="s">
        <v>156</v>
      </c>
      <c r="E1278" s="208" t="s">
        <v>19</v>
      </c>
      <c r="F1278" s="209" t="s">
        <v>1504</v>
      </c>
      <c r="G1278" s="207"/>
      <c r="H1278" s="210">
        <v>34</v>
      </c>
      <c r="I1278" s="211"/>
      <c r="J1278" s="207"/>
      <c r="K1278" s="207"/>
      <c r="L1278" s="212"/>
      <c r="M1278" s="213"/>
      <c r="N1278" s="214"/>
      <c r="O1278" s="214"/>
      <c r="P1278" s="214"/>
      <c r="Q1278" s="214"/>
      <c r="R1278" s="214"/>
      <c r="S1278" s="214"/>
      <c r="T1278" s="215"/>
      <c r="AT1278" s="216" t="s">
        <v>156</v>
      </c>
      <c r="AU1278" s="216" t="s">
        <v>80</v>
      </c>
      <c r="AV1278" s="13" t="s">
        <v>80</v>
      </c>
      <c r="AW1278" s="13" t="s">
        <v>32</v>
      </c>
      <c r="AX1278" s="13" t="s">
        <v>71</v>
      </c>
      <c r="AY1278" s="216" t="s">
        <v>144</v>
      </c>
    </row>
    <row r="1279" spans="1:65" s="16" customFormat="1" ht="10.199999999999999">
      <c r="B1279" s="247"/>
      <c r="C1279" s="248"/>
      <c r="D1279" s="201" t="s">
        <v>156</v>
      </c>
      <c r="E1279" s="249" t="s">
        <v>19</v>
      </c>
      <c r="F1279" s="250" t="s">
        <v>495</v>
      </c>
      <c r="G1279" s="248"/>
      <c r="H1279" s="251">
        <v>68</v>
      </c>
      <c r="I1279" s="252"/>
      <c r="J1279" s="248"/>
      <c r="K1279" s="248"/>
      <c r="L1279" s="253"/>
      <c r="M1279" s="254"/>
      <c r="N1279" s="255"/>
      <c r="O1279" s="255"/>
      <c r="P1279" s="255"/>
      <c r="Q1279" s="255"/>
      <c r="R1279" s="255"/>
      <c r="S1279" s="255"/>
      <c r="T1279" s="256"/>
      <c r="AT1279" s="257" t="s">
        <v>156</v>
      </c>
      <c r="AU1279" s="257" t="s">
        <v>80</v>
      </c>
      <c r="AV1279" s="16" t="s">
        <v>165</v>
      </c>
      <c r="AW1279" s="16" t="s">
        <v>32</v>
      </c>
      <c r="AX1279" s="16" t="s">
        <v>71</v>
      </c>
      <c r="AY1279" s="257" t="s">
        <v>144</v>
      </c>
    </row>
    <row r="1280" spans="1:65" s="15" customFormat="1" ht="10.199999999999999">
      <c r="B1280" s="227"/>
      <c r="C1280" s="228"/>
      <c r="D1280" s="201" t="s">
        <v>156</v>
      </c>
      <c r="E1280" s="229" t="s">
        <v>19</v>
      </c>
      <c r="F1280" s="230" t="s">
        <v>191</v>
      </c>
      <c r="G1280" s="228"/>
      <c r="H1280" s="231">
        <v>240.26</v>
      </c>
      <c r="I1280" s="232"/>
      <c r="J1280" s="228"/>
      <c r="K1280" s="228"/>
      <c r="L1280" s="233"/>
      <c r="M1280" s="234"/>
      <c r="N1280" s="235"/>
      <c r="O1280" s="235"/>
      <c r="P1280" s="235"/>
      <c r="Q1280" s="235"/>
      <c r="R1280" s="235"/>
      <c r="S1280" s="235"/>
      <c r="T1280" s="236"/>
      <c r="AT1280" s="237" t="s">
        <v>156</v>
      </c>
      <c r="AU1280" s="237" t="s">
        <v>80</v>
      </c>
      <c r="AV1280" s="15" t="s">
        <v>150</v>
      </c>
      <c r="AW1280" s="15" t="s">
        <v>32</v>
      </c>
      <c r="AX1280" s="15" t="s">
        <v>26</v>
      </c>
      <c r="AY1280" s="237" t="s">
        <v>144</v>
      </c>
    </row>
    <row r="1281" spans="1:65" s="2" customFormat="1" ht="16.5" customHeight="1">
      <c r="A1281" s="36"/>
      <c r="B1281" s="37"/>
      <c r="C1281" s="238" t="s">
        <v>1505</v>
      </c>
      <c r="D1281" s="238" t="s">
        <v>253</v>
      </c>
      <c r="E1281" s="239" t="s">
        <v>1506</v>
      </c>
      <c r="F1281" s="240" t="s">
        <v>1507</v>
      </c>
      <c r="G1281" s="241" t="s">
        <v>149</v>
      </c>
      <c r="H1281" s="242">
        <v>87.85</v>
      </c>
      <c r="I1281" s="243"/>
      <c r="J1281" s="242">
        <f>ROUND(I1281*H1281,2)</f>
        <v>0</v>
      </c>
      <c r="K1281" s="240" t="s">
        <v>160</v>
      </c>
      <c r="L1281" s="244"/>
      <c r="M1281" s="245" t="s">
        <v>19</v>
      </c>
      <c r="N1281" s="246" t="s">
        <v>42</v>
      </c>
      <c r="O1281" s="66"/>
      <c r="P1281" s="197">
        <f>O1281*H1281</f>
        <v>0</v>
      </c>
      <c r="Q1281" s="197">
        <v>4.0000000000000001E-3</v>
      </c>
      <c r="R1281" s="197">
        <f>Q1281*H1281</f>
        <v>0.35139999999999999</v>
      </c>
      <c r="S1281" s="197">
        <v>0</v>
      </c>
      <c r="T1281" s="198">
        <f>S1281*H1281</f>
        <v>0</v>
      </c>
      <c r="U1281" s="36"/>
      <c r="V1281" s="36"/>
      <c r="W1281" s="36"/>
      <c r="X1281" s="36"/>
      <c r="Y1281" s="36"/>
      <c r="Z1281" s="36"/>
      <c r="AA1281" s="36"/>
      <c r="AB1281" s="36"/>
      <c r="AC1281" s="36"/>
      <c r="AD1281" s="36"/>
      <c r="AE1281" s="36"/>
      <c r="AR1281" s="199" t="s">
        <v>366</v>
      </c>
      <c r="AT1281" s="199" t="s">
        <v>253</v>
      </c>
      <c r="AU1281" s="199" t="s">
        <v>80</v>
      </c>
      <c r="AY1281" s="19" t="s">
        <v>144</v>
      </c>
      <c r="BE1281" s="200">
        <f>IF(N1281="základní",J1281,0)</f>
        <v>0</v>
      </c>
      <c r="BF1281" s="200">
        <f>IF(N1281="snížená",J1281,0)</f>
        <v>0</v>
      </c>
      <c r="BG1281" s="200">
        <f>IF(N1281="zákl. přenesená",J1281,0)</f>
        <v>0</v>
      </c>
      <c r="BH1281" s="200">
        <f>IF(N1281="sníž. přenesená",J1281,0)</f>
        <v>0</v>
      </c>
      <c r="BI1281" s="200">
        <f>IF(N1281="nulová",J1281,0)</f>
        <v>0</v>
      </c>
      <c r="BJ1281" s="19" t="s">
        <v>26</v>
      </c>
      <c r="BK1281" s="200">
        <f>ROUND(I1281*H1281,2)</f>
        <v>0</v>
      </c>
      <c r="BL1281" s="19" t="s">
        <v>258</v>
      </c>
      <c r="BM1281" s="199" t="s">
        <v>1508</v>
      </c>
    </row>
    <row r="1282" spans="1:65" s="2" customFormat="1" ht="10.199999999999999">
      <c r="A1282" s="36"/>
      <c r="B1282" s="37"/>
      <c r="C1282" s="38"/>
      <c r="D1282" s="201" t="s">
        <v>152</v>
      </c>
      <c r="E1282" s="38"/>
      <c r="F1282" s="202" t="s">
        <v>1507</v>
      </c>
      <c r="G1282" s="38"/>
      <c r="H1282" s="38"/>
      <c r="I1282" s="110"/>
      <c r="J1282" s="38"/>
      <c r="K1282" s="38"/>
      <c r="L1282" s="41"/>
      <c r="M1282" s="203"/>
      <c r="N1282" s="204"/>
      <c r="O1282" s="66"/>
      <c r="P1282" s="66"/>
      <c r="Q1282" s="66"/>
      <c r="R1282" s="66"/>
      <c r="S1282" s="66"/>
      <c r="T1282" s="67"/>
      <c r="U1282" s="36"/>
      <c r="V1282" s="36"/>
      <c r="W1282" s="36"/>
      <c r="X1282" s="36"/>
      <c r="Y1282" s="36"/>
      <c r="Z1282" s="36"/>
      <c r="AA1282" s="36"/>
      <c r="AB1282" s="36"/>
      <c r="AC1282" s="36"/>
      <c r="AD1282" s="36"/>
      <c r="AE1282" s="36"/>
      <c r="AT1282" s="19" t="s">
        <v>152</v>
      </c>
      <c r="AU1282" s="19" t="s">
        <v>80</v>
      </c>
    </row>
    <row r="1283" spans="1:65" s="13" customFormat="1" ht="10.199999999999999">
      <c r="B1283" s="206"/>
      <c r="C1283" s="207"/>
      <c r="D1283" s="201" t="s">
        <v>156</v>
      </c>
      <c r="E1283" s="208" t="s">
        <v>19</v>
      </c>
      <c r="F1283" s="209" t="s">
        <v>1143</v>
      </c>
      <c r="G1283" s="207"/>
      <c r="H1283" s="210">
        <v>86.13</v>
      </c>
      <c r="I1283" s="211"/>
      <c r="J1283" s="207"/>
      <c r="K1283" s="207"/>
      <c r="L1283" s="212"/>
      <c r="M1283" s="213"/>
      <c r="N1283" s="214"/>
      <c r="O1283" s="214"/>
      <c r="P1283" s="214"/>
      <c r="Q1283" s="214"/>
      <c r="R1283" s="214"/>
      <c r="S1283" s="214"/>
      <c r="T1283" s="215"/>
      <c r="AT1283" s="216" t="s">
        <v>156</v>
      </c>
      <c r="AU1283" s="216" t="s">
        <v>80</v>
      </c>
      <c r="AV1283" s="13" t="s">
        <v>80</v>
      </c>
      <c r="AW1283" s="13" t="s">
        <v>32</v>
      </c>
      <c r="AX1283" s="13" t="s">
        <v>26</v>
      </c>
      <c r="AY1283" s="216" t="s">
        <v>144</v>
      </c>
    </row>
    <row r="1284" spans="1:65" s="13" customFormat="1" ht="10.199999999999999">
      <c r="B1284" s="206"/>
      <c r="C1284" s="207"/>
      <c r="D1284" s="201" t="s">
        <v>156</v>
      </c>
      <c r="E1284" s="207"/>
      <c r="F1284" s="209" t="s">
        <v>1509</v>
      </c>
      <c r="G1284" s="207"/>
      <c r="H1284" s="210">
        <v>87.85</v>
      </c>
      <c r="I1284" s="211"/>
      <c r="J1284" s="207"/>
      <c r="K1284" s="207"/>
      <c r="L1284" s="212"/>
      <c r="M1284" s="213"/>
      <c r="N1284" s="214"/>
      <c r="O1284" s="214"/>
      <c r="P1284" s="214"/>
      <c r="Q1284" s="214"/>
      <c r="R1284" s="214"/>
      <c r="S1284" s="214"/>
      <c r="T1284" s="215"/>
      <c r="AT1284" s="216" t="s">
        <v>156</v>
      </c>
      <c r="AU1284" s="216" t="s">
        <v>80</v>
      </c>
      <c r="AV1284" s="13" t="s">
        <v>80</v>
      </c>
      <c r="AW1284" s="13" t="s">
        <v>4</v>
      </c>
      <c r="AX1284" s="13" t="s">
        <v>26</v>
      </c>
      <c r="AY1284" s="216" t="s">
        <v>144</v>
      </c>
    </row>
    <row r="1285" spans="1:65" s="2" customFormat="1" ht="16.5" customHeight="1">
      <c r="A1285" s="36"/>
      <c r="B1285" s="37"/>
      <c r="C1285" s="238" t="s">
        <v>1510</v>
      </c>
      <c r="D1285" s="238" t="s">
        <v>253</v>
      </c>
      <c r="E1285" s="239" t="s">
        <v>1511</v>
      </c>
      <c r="F1285" s="240" t="s">
        <v>1512</v>
      </c>
      <c r="G1285" s="241" t="s">
        <v>173</v>
      </c>
      <c r="H1285" s="242">
        <v>19.329999999999998</v>
      </c>
      <c r="I1285" s="243"/>
      <c r="J1285" s="242">
        <f>ROUND(I1285*H1285,2)</f>
        <v>0</v>
      </c>
      <c r="K1285" s="240" t="s">
        <v>160</v>
      </c>
      <c r="L1285" s="244"/>
      <c r="M1285" s="245" t="s">
        <v>19</v>
      </c>
      <c r="N1285" s="246" t="s">
        <v>42</v>
      </c>
      <c r="O1285" s="66"/>
      <c r="P1285" s="197">
        <f>O1285*H1285</f>
        <v>0</v>
      </c>
      <c r="Q1285" s="197">
        <v>0.02</v>
      </c>
      <c r="R1285" s="197">
        <f>Q1285*H1285</f>
        <v>0.3866</v>
      </c>
      <c r="S1285" s="197">
        <v>0</v>
      </c>
      <c r="T1285" s="198">
        <f>S1285*H1285</f>
        <v>0</v>
      </c>
      <c r="U1285" s="36"/>
      <c r="V1285" s="36"/>
      <c r="W1285" s="36"/>
      <c r="X1285" s="36"/>
      <c r="Y1285" s="36"/>
      <c r="Z1285" s="36"/>
      <c r="AA1285" s="36"/>
      <c r="AB1285" s="36"/>
      <c r="AC1285" s="36"/>
      <c r="AD1285" s="36"/>
      <c r="AE1285" s="36"/>
      <c r="AR1285" s="199" t="s">
        <v>366</v>
      </c>
      <c r="AT1285" s="199" t="s">
        <v>253</v>
      </c>
      <c r="AU1285" s="199" t="s">
        <v>80</v>
      </c>
      <c r="AY1285" s="19" t="s">
        <v>144</v>
      </c>
      <c r="BE1285" s="200">
        <f>IF(N1285="základní",J1285,0)</f>
        <v>0</v>
      </c>
      <c r="BF1285" s="200">
        <f>IF(N1285="snížená",J1285,0)</f>
        <v>0</v>
      </c>
      <c r="BG1285" s="200">
        <f>IF(N1285="zákl. přenesená",J1285,0)</f>
        <v>0</v>
      </c>
      <c r="BH1285" s="200">
        <f>IF(N1285="sníž. přenesená",J1285,0)</f>
        <v>0</v>
      </c>
      <c r="BI1285" s="200">
        <f>IF(N1285="nulová",J1285,0)</f>
        <v>0</v>
      </c>
      <c r="BJ1285" s="19" t="s">
        <v>26</v>
      </c>
      <c r="BK1285" s="200">
        <f>ROUND(I1285*H1285,2)</f>
        <v>0</v>
      </c>
      <c r="BL1285" s="19" t="s">
        <v>258</v>
      </c>
      <c r="BM1285" s="199" t="s">
        <v>1513</v>
      </c>
    </row>
    <row r="1286" spans="1:65" s="2" customFormat="1" ht="10.199999999999999">
      <c r="A1286" s="36"/>
      <c r="B1286" s="37"/>
      <c r="C1286" s="38"/>
      <c r="D1286" s="201" t="s">
        <v>152</v>
      </c>
      <c r="E1286" s="38"/>
      <c r="F1286" s="202" t="s">
        <v>1512</v>
      </c>
      <c r="G1286" s="38"/>
      <c r="H1286" s="38"/>
      <c r="I1286" s="110"/>
      <c r="J1286" s="38"/>
      <c r="K1286" s="38"/>
      <c r="L1286" s="41"/>
      <c r="M1286" s="203"/>
      <c r="N1286" s="204"/>
      <c r="O1286" s="66"/>
      <c r="P1286" s="66"/>
      <c r="Q1286" s="66"/>
      <c r="R1286" s="66"/>
      <c r="S1286" s="66"/>
      <c r="T1286" s="67"/>
      <c r="U1286" s="36"/>
      <c r="V1286" s="36"/>
      <c r="W1286" s="36"/>
      <c r="X1286" s="36"/>
      <c r="Y1286" s="36"/>
      <c r="Z1286" s="36"/>
      <c r="AA1286" s="36"/>
      <c r="AB1286" s="36"/>
      <c r="AC1286" s="36"/>
      <c r="AD1286" s="36"/>
      <c r="AE1286" s="36"/>
      <c r="AT1286" s="19" t="s">
        <v>152</v>
      </c>
      <c r="AU1286" s="19" t="s">
        <v>80</v>
      </c>
    </row>
    <row r="1287" spans="1:65" s="13" customFormat="1" ht="10.199999999999999">
      <c r="B1287" s="206"/>
      <c r="C1287" s="207"/>
      <c r="D1287" s="201" t="s">
        <v>156</v>
      </c>
      <c r="E1287" s="208" t="s">
        <v>19</v>
      </c>
      <c r="F1287" s="209" t="s">
        <v>1514</v>
      </c>
      <c r="G1287" s="207"/>
      <c r="H1287" s="210">
        <v>18.95</v>
      </c>
      <c r="I1287" s="211"/>
      <c r="J1287" s="207"/>
      <c r="K1287" s="207"/>
      <c r="L1287" s="212"/>
      <c r="M1287" s="213"/>
      <c r="N1287" s="214"/>
      <c r="O1287" s="214"/>
      <c r="P1287" s="214"/>
      <c r="Q1287" s="214"/>
      <c r="R1287" s="214"/>
      <c r="S1287" s="214"/>
      <c r="T1287" s="215"/>
      <c r="AT1287" s="216" t="s">
        <v>156</v>
      </c>
      <c r="AU1287" s="216" t="s">
        <v>80</v>
      </c>
      <c r="AV1287" s="13" t="s">
        <v>80</v>
      </c>
      <c r="AW1287" s="13" t="s">
        <v>32</v>
      </c>
      <c r="AX1287" s="13" t="s">
        <v>26</v>
      </c>
      <c r="AY1287" s="216" t="s">
        <v>144</v>
      </c>
    </row>
    <row r="1288" spans="1:65" s="13" customFormat="1" ht="10.199999999999999">
      <c r="B1288" s="206"/>
      <c r="C1288" s="207"/>
      <c r="D1288" s="201" t="s">
        <v>156</v>
      </c>
      <c r="E1288" s="207"/>
      <c r="F1288" s="209" t="s">
        <v>1515</v>
      </c>
      <c r="G1288" s="207"/>
      <c r="H1288" s="210">
        <v>19.329999999999998</v>
      </c>
      <c r="I1288" s="211"/>
      <c r="J1288" s="207"/>
      <c r="K1288" s="207"/>
      <c r="L1288" s="212"/>
      <c r="M1288" s="213"/>
      <c r="N1288" s="214"/>
      <c r="O1288" s="214"/>
      <c r="P1288" s="214"/>
      <c r="Q1288" s="214"/>
      <c r="R1288" s="214"/>
      <c r="S1288" s="214"/>
      <c r="T1288" s="215"/>
      <c r="AT1288" s="216" t="s">
        <v>156</v>
      </c>
      <c r="AU1288" s="216" t="s">
        <v>80</v>
      </c>
      <c r="AV1288" s="13" t="s">
        <v>80</v>
      </c>
      <c r="AW1288" s="13" t="s">
        <v>4</v>
      </c>
      <c r="AX1288" s="13" t="s">
        <v>26</v>
      </c>
      <c r="AY1288" s="216" t="s">
        <v>144</v>
      </c>
    </row>
    <row r="1289" spans="1:65" s="2" customFormat="1" ht="16.5" customHeight="1">
      <c r="A1289" s="36"/>
      <c r="B1289" s="37"/>
      <c r="C1289" s="238" t="s">
        <v>1516</v>
      </c>
      <c r="D1289" s="238" t="s">
        <v>253</v>
      </c>
      <c r="E1289" s="239" t="s">
        <v>1517</v>
      </c>
      <c r="F1289" s="240" t="s">
        <v>1518</v>
      </c>
      <c r="G1289" s="241" t="s">
        <v>173</v>
      </c>
      <c r="H1289" s="242">
        <v>5.44</v>
      </c>
      <c r="I1289" s="243"/>
      <c r="J1289" s="242">
        <f>ROUND(I1289*H1289,2)</f>
        <v>0</v>
      </c>
      <c r="K1289" s="240" t="s">
        <v>160</v>
      </c>
      <c r="L1289" s="244"/>
      <c r="M1289" s="245" t="s">
        <v>19</v>
      </c>
      <c r="N1289" s="246" t="s">
        <v>42</v>
      </c>
      <c r="O1289" s="66"/>
      <c r="P1289" s="197">
        <f>O1289*H1289</f>
        <v>0</v>
      </c>
      <c r="Q1289" s="197">
        <v>0.03</v>
      </c>
      <c r="R1289" s="197">
        <f>Q1289*H1289</f>
        <v>0.16320000000000001</v>
      </c>
      <c r="S1289" s="197">
        <v>0</v>
      </c>
      <c r="T1289" s="198">
        <f>S1289*H1289</f>
        <v>0</v>
      </c>
      <c r="U1289" s="36"/>
      <c r="V1289" s="36"/>
      <c r="W1289" s="36"/>
      <c r="X1289" s="36"/>
      <c r="Y1289" s="36"/>
      <c r="Z1289" s="36"/>
      <c r="AA1289" s="36"/>
      <c r="AB1289" s="36"/>
      <c r="AC1289" s="36"/>
      <c r="AD1289" s="36"/>
      <c r="AE1289" s="36"/>
      <c r="AR1289" s="199" t="s">
        <v>366</v>
      </c>
      <c r="AT1289" s="199" t="s">
        <v>253</v>
      </c>
      <c r="AU1289" s="199" t="s">
        <v>80</v>
      </c>
      <c r="AY1289" s="19" t="s">
        <v>144</v>
      </c>
      <c r="BE1289" s="200">
        <f>IF(N1289="základní",J1289,0)</f>
        <v>0</v>
      </c>
      <c r="BF1289" s="200">
        <f>IF(N1289="snížená",J1289,0)</f>
        <v>0</v>
      </c>
      <c r="BG1289" s="200">
        <f>IF(N1289="zákl. přenesená",J1289,0)</f>
        <v>0</v>
      </c>
      <c r="BH1289" s="200">
        <f>IF(N1289="sníž. přenesená",J1289,0)</f>
        <v>0</v>
      </c>
      <c r="BI1289" s="200">
        <f>IF(N1289="nulová",J1289,0)</f>
        <v>0</v>
      </c>
      <c r="BJ1289" s="19" t="s">
        <v>26</v>
      </c>
      <c r="BK1289" s="200">
        <f>ROUND(I1289*H1289,2)</f>
        <v>0</v>
      </c>
      <c r="BL1289" s="19" t="s">
        <v>258</v>
      </c>
      <c r="BM1289" s="199" t="s">
        <v>1519</v>
      </c>
    </row>
    <row r="1290" spans="1:65" s="2" customFormat="1" ht="10.199999999999999">
      <c r="A1290" s="36"/>
      <c r="B1290" s="37"/>
      <c r="C1290" s="38"/>
      <c r="D1290" s="201" t="s">
        <v>152</v>
      </c>
      <c r="E1290" s="38"/>
      <c r="F1290" s="202" t="s">
        <v>1518</v>
      </c>
      <c r="G1290" s="38"/>
      <c r="H1290" s="38"/>
      <c r="I1290" s="110"/>
      <c r="J1290" s="38"/>
      <c r="K1290" s="38"/>
      <c r="L1290" s="41"/>
      <c r="M1290" s="203"/>
      <c r="N1290" s="204"/>
      <c r="O1290" s="66"/>
      <c r="P1290" s="66"/>
      <c r="Q1290" s="66"/>
      <c r="R1290" s="66"/>
      <c r="S1290" s="66"/>
      <c r="T1290" s="67"/>
      <c r="U1290" s="36"/>
      <c r="V1290" s="36"/>
      <c r="W1290" s="36"/>
      <c r="X1290" s="36"/>
      <c r="Y1290" s="36"/>
      <c r="Z1290" s="36"/>
      <c r="AA1290" s="36"/>
      <c r="AB1290" s="36"/>
      <c r="AC1290" s="36"/>
      <c r="AD1290" s="36"/>
      <c r="AE1290" s="36"/>
      <c r="AT1290" s="19" t="s">
        <v>152</v>
      </c>
      <c r="AU1290" s="19" t="s">
        <v>80</v>
      </c>
    </row>
    <row r="1291" spans="1:65" s="13" customFormat="1" ht="10.199999999999999">
      <c r="B1291" s="206"/>
      <c r="C1291" s="207"/>
      <c r="D1291" s="201" t="s">
        <v>156</v>
      </c>
      <c r="E1291" s="208" t="s">
        <v>19</v>
      </c>
      <c r="F1291" s="209" t="s">
        <v>1520</v>
      </c>
      <c r="G1291" s="207"/>
      <c r="H1291" s="210">
        <v>5.44</v>
      </c>
      <c r="I1291" s="211"/>
      <c r="J1291" s="207"/>
      <c r="K1291" s="207"/>
      <c r="L1291" s="212"/>
      <c r="M1291" s="213"/>
      <c r="N1291" s="214"/>
      <c r="O1291" s="214"/>
      <c r="P1291" s="214"/>
      <c r="Q1291" s="214"/>
      <c r="R1291" s="214"/>
      <c r="S1291" s="214"/>
      <c r="T1291" s="215"/>
      <c r="AT1291" s="216" t="s">
        <v>156</v>
      </c>
      <c r="AU1291" s="216" t="s">
        <v>80</v>
      </c>
      <c r="AV1291" s="13" t="s">
        <v>80</v>
      </c>
      <c r="AW1291" s="13" t="s">
        <v>32</v>
      </c>
      <c r="AX1291" s="13" t="s">
        <v>26</v>
      </c>
      <c r="AY1291" s="216" t="s">
        <v>144</v>
      </c>
    </row>
    <row r="1292" spans="1:65" s="2" customFormat="1" ht="16.5" customHeight="1">
      <c r="A1292" s="36"/>
      <c r="B1292" s="37"/>
      <c r="C1292" s="238" t="s">
        <v>1521</v>
      </c>
      <c r="D1292" s="238" t="s">
        <v>253</v>
      </c>
      <c r="E1292" s="239" t="s">
        <v>1522</v>
      </c>
      <c r="F1292" s="240" t="s">
        <v>1523</v>
      </c>
      <c r="G1292" s="241" t="s">
        <v>149</v>
      </c>
      <c r="H1292" s="242">
        <v>34.68</v>
      </c>
      <c r="I1292" s="243"/>
      <c r="J1292" s="242">
        <f>ROUND(I1292*H1292,2)</f>
        <v>0</v>
      </c>
      <c r="K1292" s="240" t="s">
        <v>160</v>
      </c>
      <c r="L1292" s="244"/>
      <c r="M1292" s="245" t="s">
        <v>19</v>
      </c>
      <c r="N1292" s="246" t="s">
        <v>42</v>
      </c>
      <c r="O1292" s="66"/>
      <c r="P1292" s="197">
        <f>O1292*H1292</f>
        <v>0</v>
      </c>
      <c r="Q1292" s="197">
        <v>2E-3</v>
      </c>
      <c r="R1292" s="197">
        <f>Q1292*H1292</f>
        <v>6.9360000000000005E-2</v>
      </c>
      <c r="S1292" s="197">
        <v>0</v>
      </c>
      <c r="T1292" s="198">
        <f>S1292*H1292</f>
        <v>0</v>
      </c>
      <c r="U1292" s="36"/>
      <c r="V1292" s="36"/>
      <c r="W1292" s="36"/>
      <c r="X1292" s="36"/>
      <c r="Y1292" s="36"/>
      <c r="Z1292" s="36"/>
      <c r="AA1292" s="36"/>
      <c r="AB1292" s="36"/>
      <c r="AC1292" s="36"/>
      <c r="AD1292" s="36"/>
      <c r="AE1292" s="36"/>
      <c r="AR1292" s="199" t="s">
        <v>366</v>
      </c>
      <c r="AT1292" s="199" t="s">
        <v>253</v>
      </c>
      <c r="AU1292" s="199" t="s">
        <v>80</v>
      </c>
      <c r="AY1292" s="19" t="s">
        <v>144</v>
      </c>
      <c r="BE1292" s="200">
        <f>IF(N1292="základní",J1292,0)</f>
        <v>0</v>
      </c>
      <c r="BF1292" s="200">
        <f>IF(N1292="snížená",J1292,0)</f>
        <v>0</v>
      </c>
      <c r="BG1292" s="200">
        <f>IF(N1292="zákl. přenesená",J1292,0)</f>
        <v>0</v>
      </c>
      <c r="BH1292" s="200">
        <f>IF(N1292="sníž. přenesená",J1292,0)</f>
        <v>0</v>
      </c>
      <c r="BI1292" s="200">
        <f>IF(N1292="nulová",J1292,0)</f>
        <v>0</v>
      </c>
      <c r="BJ1292" s="19" t="s">
        <v>26</v>
      </c>
      <c r="BK1292" s="200">
        <f>ROUND(I1292*H1292,2)</f>
        <v>0</v>
      </c>
      <c r="BL1292" s="19" t="s">
        <v>258</v>
      </c>
      <c r="BM1292" s="199" t="s">
        <v>1524</v>
      </c>
    </row>
    <row r="1293" spans="1:65" s="2" customFormat="1" ht="10.199999999999999">
      <c r="A1293" s="36"/>
      <c r="B1293" s="37"/>
      <c r="C1293" s="38"/>
      <c r="D1293" s="201" t="s">
        <v>152</v>
      </c>
      <c r="E1293" s="38"/>
      <c r="F1293" s="202" t="s">
        <v>1523</v>
      </c>
      <c r="G1293" s="38"/>
      <c r="H1293" s="38"/>
      <c r="I1293" s="110"/>
      <c r="J1293" s="38"/>
      <c r="K1293" s="38"/>
      <c r="L1293" s="41"/>
      <c r="M1293" s="203"/>
      <c r="N1293" s="204"/>
      <c r="O1293" s="66"/>
      <c r="P1293" s="66"/>
      <c r="Q1293" s="66"/>
      <c r="R1293" s="66"/>
      <c r="S1293" s="66"/>
      <c r="T1293" s="67"/>
      <c r="U1293" s="36"/>
      <c r="V1293" s="36"/>
      <c r="W1293" s="36"/>
      <c r="X1293" s="36"/>
      <c r="Y1293" s="36"/>
      <c r="Z1293" s="36"/>
      <c r="AA1293" s="36"/>
      <c r="AB1293" s="36"/>
      <c r="AC1293" s="36"/>
      <c r="AD1293" s="36"/>
      <c r="AE1293" s="36"/>
      <c r="AT1293" s="19" t="s">
        <v>152</v>
      </c>
      <c r="AU1293" s="19" t="s">
        <v>80</v>
      </c>
    </row>
    <row r="1294" spans="1:65" s="13" customFormat="1" ht="10.199999999999999">
      <c r="B1294" s="206"/>
      <c r="C1294" s="207"/>
      <c r="D1294" s="201" t="s">
        <v>156</v>
      </c>
      <c r="E1294" s="208" t="s">
        <v>19</v>
      </c>
      <c r="F1294" s="209" t="s">
        <v>1525</v>
      </c>
      <c r="G1294" s="207"/>
      <c r="H1294" s="210">
        <v>34.68</v>
      </c>
      <c r="I1294" s="211"/>
      <c r="J1294" s="207"/>
      <c r="K1294" s="207"/>
      <c r="L1294" s="212"/>
      <c r="M1294" s="213"/>
      <c r="N1294" s="214"/>
      <c r="O1294" s="214"/>
      <c r="P1294" s="214"/>
      <c r="Q1294" s="214"/>
      <c r="R1294" s="214"/>
      <c r="S1294" s="214"/>
      <c r="T1294" s="215"/>
      <c r="AT1294" s="216" t="s">
        <v>156</v>
      </c>
      <c r="AU1294" s="216" t="s">
        <v>80</v>
      </c>
      <c r="AV1294" s="13" t="s">
        <v>80</v>
      </c>
      <c r="AW1294" s="13" t="s">
        <v>32</v>
      </c>
      <c r="AX1294" s="13" t="s">
        <v>26</v>
      </c>
      <c r="AY1294" s="216" t="s">
        <v>144</v>
      </c>
    </row>
    <row r="1295" spans="1:65" s="2" customFormat="1" ht="16.5" customHeight="1">
      <c r="A1295" s="36"/>
      <c r="B1295" s="37"/>
      <c r="C1295" s="189" t="s">
        <v>1526</v>
      </c>
      <c r="D1295" s="189" t="s">
        <v>146</v>
      </c>
      <c r="E1295" s="190" t="s">
        <v>1527</v>
      </c>
      <c r="F1295" s="191" t="s">
        <v>1528</v>
      </c>
      <c r="G1295" s="192" t="s">
        <v>1365</v>
      </c>
      <c r="H1295" s="194"/>
      <c r="I1295" s="194"/>
      <c r="J1295" s="193">
        <f>ROUND(I1295*H1295,2)</f>
        <v>0</v>
      </c>
      <c r="K1295" s="191" t="s">
        <v>160</v>
      </c>
      <c r="L1295" s="41"/>
      <c r="M1295" s="195" t="s">
        <v>19</v>
      </c>
      <c r="N1295" s="196" t="s">
        <v>42</v>
      </c>
      <c r="O1295" s="66"/>
      <c r="P1295" s="197">
        <f>O1295*H1295</f>
        <v>0</v>
      </c>
      <c r="Q1295" s="197">
        <v>0</v>
      </c>
      <c r="R1295" s="197">
        <f>Q1295*H1295</f>
        <v>0</v>
      </c>
      <c r="S1295" s="197">
        <v>0</v>
      </c>
      <c r="T1295" s="198">
        <f>S1295*H1295</f>
        <v>0</v>
      </c>
      <c r="U1295" s="36"/>
      <c r="V1295" s="36"/>
      <c r="W1295" s="36"/>
      <c r="X1295" s="36"/>
      <c r="Y1295" s="36"/>
      <c r="Z1295" s="36"/>
      <c r="AA1295" s="36"/>
      <c r="AB1295" s="36"/>
      <c r="AC1295" s="36"/>
      <c r="AD1295" s="36"/>
      <c r="AE1295" s="36"/>
      <c r="AR1295" s="199" t="s">
        <v>258</v>
      </c>
      <c r="AT1295" s="199" t="s">
        <v>146</v>
      </c>
      <c r="AU1295" s="199" t="s">
        <v>80</v>
      </c>
      <c r="AY1295" s="19" t="s">
        <v>144</v>
      </c>
      <c r="BE1295" s="200">
        <f>IF(N1295="základní",J1295,0)</f>
        <v>0</v>
      </c>
      <c r="BF1295" s="200">
        <f>IF(N1295="snížená",J1295,0)</f>
        <v>0</v>
      </c>
      <c r="BG1295" s="200">
        <f>IF(N1295="zákl. přenesená",J1295,0)</f>
        <v>0</v>
      </c>
      <c r="BH1295" s="200">
        <f>IF(N1295="sníž. přenesená",J1295,0)</f>
        <v>0</v>
      </c>
      <c r="BI1295" s="200">
        <f>IF(N1295="nulová",J1295,0)</f>
        <v>0</v>
      </c>
      <c r="BJ1295" s="19" t="s">
        <v>26</v>
      </c>
      <c r="BK1295" s="200">
        <f>ROUND(I1295*H1295,2)</f>
        <v>0</v>
      </c>
      <c r="BL1295" s="19" t="s">
        <v>258</v>
      </c>
      <c r="BM1295" s="199" t="s">
        <v>1529</v>
      </c>
    </row>
    <row r="1296" spans="1:65" s="2" customFormat="1" ht="19.2">
      <c r="A1296" s="36"/>
      <c r="B1296" s="37"/>
      <c r="C1296" s="38"/>
      <c r="D1296" s="201" t="s">
        <v>152</v>
      </c>
      <c r="E1296" s="38"/>
      <c r="F1296" s="202" t="s">
        <v>1530</v>
      </c>
      <c r="G1296" s="38"/>
      <c r="H1296" s="38"/>
      <c r="I1296" s="110"/>
      <c r="J1296" s="38"/>
      <c r="K1296" s="38"/>
      <c r="L1296" s="41"/>
      <c r="M1296" s="203"/>
      <c r="N1296" s="204"/>
      <c r="O1296" s="66"/>
      <c r="P1296" s="66"/>
      <c r="Q1296" s="66"/>
      <c r="R1296" s="66"/>
      <c r="S1296" s="66"/>
      <c r="T1296" s="67"/>
      <c r="U1296" s="36"/>
      <c r="V1296" s="36"/>
      <c r="W1296" s="36"/>
      <c r="X1296" s="36"/>
      <c r="Y1296" s="36"/>
      <c r="Z1296" s="36"/>
      <c r="AA1296" s="36"/>
      <c r="AB1296" s="36"/>
      <c r="AC1296" s="36"/>
      <c r="AD1296" s="36"/>
      <c r="AE1296" s="36"/>
      <c r="AT1296" s="19" t="s">
        <v>152</v>
      </c>
      <c r="AU1296" s="19" t="s">
        <v>80</v>
      </c>
    </row>
    <row r="1297" spans="1:65" s="2" customFormat="1" ht="86.4">
      <c r="A1297" s="36"/>
      <c r="B1297" s="37"/>
      <c r="C1297" s="38"/>
      <c r="D1297" s="201" t="s">
        <v>154</v>
      </c>
      <c r="E1297" s="38"/>
      <c r="F1297" s="205" t="s">
        <v>1531</v>
      </c>
      <c r="G1297" s="38"/>
      <c r="H1297" s="38"/>
      <c r="I1297" s="110"/>
      <c r="J1297" s="38"/>
      <c r="K1297" s="38"/>
      <c r="L1297" s="41"/>
      <c r="M1297" s="203"/>
      <c r="N1297" s="204"/>
      <c r="O1297" s="66"/>
      <c r="P1297" s="66"/>
      <c r="Q1297" s="66"/>
      <c r="R1297" s="66"/>
      <c r="S1297" s="66"/>
      <c r="T1297" s="67"/>
      <c r="U1297" s="36"/>
      <c r="V1297" s="36"/>
      <c r="W1297" s="36"/>
      <c r="X1297" s="36"/>
      <c r="Y1297" s="36"/>
      <c r="Z1297" s="36"/>
      <c r="AA1297" s="36"/>
      <c r="AB1297" s="36"/>
      <c r="AC1297" s="36"/>
      <c r="AD1297" s="36"/>
      <c r="AE1297" s="36"/>
      <c r="AT1297" s="19" t="s">
        <v>154</v>
      </c>
      <c r="AU1297" s="19" t="s">
        <v>80</v>
      </c>
    </row>
    <row r="1298" spans="1:65" s="12" customFormat="1" ht="22.8" customHeight="1">
      <c r="B1298" s="173"/>
      <c r="C1298" s="174"/>
      <c r="D1298" s="175" t="s">
        <v>70</v>
      </c>
      <c r="E1298" s="187" t="s">
        <v>1532</v>
      </c>
      <c r="F1298" s="187" t="s">
        <v>1533</v>
      </c>
      <c r="G1298" s="174"/>
      <c r="H1298" s="174"/>
      <c r="I1298" s="177"/>
      <c r="J1298" s="188">
        <f>BK1298</f>
        <v>0</v>
      </c>
      <c r="K1298" s="174"/>
      <c r="L1298" s="179"/>
      <c r="M1298" s="180"/>
      <c r="N1298" s="181"/>
      <c r="O1298" s="181"/>
      <c r="P1298" s="182">
        <f>SUM(P1299:P1328)</f>
        <v>0</v>
      </c>
      <c r="Q1298" s="181"/>
      <c r="R1298" s="182">
        <f>SUM(R1299:R1328)</f>
        <v>0</v>
      </c>
      <c r="S1298" s="181"/>
      <c r="T1298" s="183">
        <f>SUM(T1299:T1328)</f>
        <v>0</v>
      </c>
      <c r="AR1298" s="184" t="s">
        <v>80</v>
      </c>
      <c r="AT1298" s="185" t="s">
        <v>70</v>
      </c>
      <c r="AU1298" s="185" t="s">
        <v>26</v>
      </c>
      <c r="AY1298" s="184" t="s">
        <v>144</v>
      </c>
      <c r="BK1298" s="186">
        <f>SUM(BK1299:BK1328)</f>
        <v>0</v>
      </c>
    </row>
    <row r="1299" spans="1:65" s="2" customFormat="1" ht="16.5" customHeight="1">
      <c r="A1299" s="36"/>
      <c r="B1299" s="37"/>
      <c r="C1299" s="189" t="s">
        <v>1534</v>
      </c>
      <c r="D1299" s="189" t="s">
        <v>146</v>
      </c>
      <c r="E1299" s="190" t="s">
        <v>572</v>
      </c>
      <c r="F1299" s="191" t="s">
        <v>19</v>
      </c>
      <c r="G1299" s="192" t="s">
        <v>218</v>
      </c>
      <c r="H1299" s="193">
        <v>10</v>
      </c>
      <c r="I1299" s="194"/>
      <c r="J1299" s="193">
        <f>ROUND(I1299*H1299,2)</f>
        <v>0</v>
      </c>
      <c r="K1299" s="191" t="s">
        <v>19</v>
      </c>
      <c r="L1299" s="41"/>
      <c r="M1299" s="195" t="s">
        <v>19</v>
      </c>
      <c r="N1299" s="196" t="s">
        <v>42</v>
      </c>
      <c r="O1299" s="66"/>
      <c r="P1299" s="197">
        <f>O1299*H1299</f>
        <v>0</v>
      </c>
      <c r="Q1299" s="197">
        <v>0</v>
      </c>
      <c r="R1299" s="197">
        <f>Q1299*H1299</f>
        <v>0</v>
      </c>
      <c r="S1299" s="197">
        <v>0</v>
      </c>
      <c r="T1299" s="198">
        <f>S1299*H1299</f>
        <v>0</v>
      </c>
      <c r="U1299" s="36"/>
      <c r="V1299" s="36"/>
      <c r="W1299" s="36"/>
      <c r="X1299" s="36"/>
      <c r="Y1299" s="36"/>
      <c r="Z1299" s="36"/>
      <c r="AA1299" s="36"/>
      <c r="AB1299" s="36"/>
      <c r="AC1299" s="36"/>
      <c r="AD1299" s="36"/>
      <c r="AE1299" s="36"/>
      <c r="AR1299" s="199" t="s">
        <v>150</v>
      </c>
      <c r="AT1299" s="199" t="s">
        <v>146</v>
      </c>
      <c r="AU1299" s="199" t="s">
        <v>80</v>
      </c>
      <c r="AY1299" s="19" t="s">
        <v>144</v>
      </c>
      <c r="BE1299" s="200">
        <f>IF(N1299="základní",J1299,0)</f>
        <v>0</v>
      </c>
      <c r="BF1299" s="200">
        <f>IF(N1299="snížená",J1299,0)</f>
        <v>0</v>
      </c>
      <c r="BG1299" s="200">
        <f>IF(N1299="zákl. přenesená",J1299,0)</f>
        <v>0</v>
      </c>
      <c r="BH1299" s="200">
        <f>IF(N1299="sníž. přenesená",J1299,0)</f>
        <v>0</v>
      </c>
      <c r="BI1299" s="200">
        <f>IF(N1299="nulová",J1299,0)</f>
        <v>0</v>
      </c>
      <c r="BJ1299" s="19" t="s">
        <v>26</v>
      </c>
      <c r="BK1299" s="200">
        <f>ROUND(I1299*H1299,2)</f>
        <v>0</v>
      </c>
      <c r="BL1299" s="19" t="s">
        <v>150</v>
      </c>
      <c r="BM1299" s="199" t="s">
        <v>1535</v>
      </c>
    </row>
    <row r="1300" spans="1:65" s="2" customFormat="1" ht="10.199999999999999">
      <c r="A1300" s="36"/>
      <c r="B1300" s="37"/>
      <c r="C1300" s="38"/>
      <c r="D1300" s="201" t="s">
        <v>152</v>
      </c>
      <c r="E1300" s="38"/>
      <c r="F1300" s="202" t="s">
        <v>1536</v>
      </c>
      <c r="G1300" s="38"/>
      <c r="H1300" s="38"/>
      <c r="I1300" s="110"/>
      <c r="J1300" s="38"/>
      <c r="K1300" s="38"/>
      <c r="L1300" s="41"/>
      <c r="M1300" s="203"/>
      <c r="N1300" s="204"/>
      <c r="O1300" s="66"/>
      <c r="P1300" s="66"/>
      <c r="Q1300" s="66"/>
      <c r="R1300" s="66"/>
      <c r="S1300" s="66"/>
      <c r="T1300" s="67"/>
      <c r="U1300" s="36"/>
      <c r="V1300" s="36"/>
      <c r="W1300" s="36"/>
      <c r="X1300" s="36"/>
      <c r="Y1300" s="36"/>
      <c r="Z1300" s="36"/>
      <c r="AA1300" s="36"/>
      <c r="AB1300" s="36"/>
      <c r="AC1300" s="36"/>
      <c r="AD1300" s="36"/>
      <c r="AE1300" s="36"/>
      <c r="AT1300" s="19" t="s">
        <v>152</v>
      </c>
      <c r="AU1300" s="19" t="s">
        <v>80</v>
      </c>
    </row>
    <row r="1301" spans="1:65" s="2" customFormat="1" ht="16.5" customHeight="1">
      <c r="A1301" s="36"/>
      <c r="B1301" s="37"/>
      <c r="C1301" s="189" t="s">
        <v>1537</v>
      </c>
      <c r="D1301" s="189" t="s">
        <v>146</v>
      </c>
      <c r="E1301" s="190" t="s">
        <v>1538</v>
      </c>
      <c r="F1301" s="191" t="s">
        <v>1539</v>
      </c>
      <c r="G1301" s="192" t="s">
        <v>1540</v>
      </c>
      <c r="H1301" s="193">
        <v>20</v>
      </c>
      <c r="I1301" s="194"/>
      <c r="J1301" s="193">
        <f>ROUND(I1301*H1301,2)</f>
        <v>0</v>
      </c>
      <c r="K1301" s="191" t="s">
        <v>19</v>
      </c>
      <c r="L1301" s="41"/>
      <c r="M1301" s="195" t="s">
        <v>19</v>
      </c>
      <c r="N1301" s="196" t="s">
        <v>42</v>
      </c>
      <c r="O1301" s="66"/>
      <c r="P1301" s="197">
        <f>O1301*H1301</f>
        <v>0</v>
      </c>
      <c r="Q1301" s="197">
        <v>0</v>
      </c>
      <c r="R1301" s="197">
        <f>Q1301*H1301</f>
        <v>0</v>
      </c>
      <c r="S1301" s="197">
        <v>0</v>
      </c>
      <c r="T1301" s="198">
        <f>S1301*H1301</f>
        <v>0</v>
      </c>
      <c r="U1301" s="36"/>
      <c r="V1301" s="36"/>
      <c r="W1301" s="36"/>
      <c r="X1301" s="36"/>
      <c r="Y1301" s="36"/>
      <c r="Z1301" s="36"/>
      <c r="AA1301" s="36"/>
      <c r="AB1301" s="36"/>
      <c r="AC1301" s="36"/>
      <c r="AD1301" s="36"/>
      <c r="AE1301" s="36"/>
      <c r="AR1301" s="199" t="s">
        <v>150</v>
      </c>
      <c r="AT1301" s="199" t="s">
        <v>146</v>
      </c>
      <c r="AU1301" s="199" t="s">
        <v>80</v>
      </c>
      <c r="AY1301" s="19" t="s">
        <v>144</v>
      </c>
      <c r="BE1301" s="200">
        <f>IF(N1301="základní",J1301,0)</f>
        <v>0</v>
      </c>
      <c r="BF1301" s="200">
        <f>IF(N1301="snížená",J1301,0)</f>
        <v>0</v>
      </c>
      <c r="BG1301" s="200">
        <f>IF(N1301="zákl. přenesená",J1301,0)</f>
        <v>0</v>
      </c>
      <c r="BH1301" s="200">
        <f>IF(N1301="sníž. přenesená",J1301,0)</f>
        <v>0</v>
      </c>
      <c r="BI1301" s="200">
        <f>IF(N1301="nulová",J1301,0)</f>
        <v>0</v>
      </c>
      <c r="BJ1301" s="19" t="s">
        <v>26</v>
      </c>
      <c r="BK1301" s="200">
        <f>ROUND(I1301*H1301,2)</f>
        <v>0</v>
      </c>
      <c r="BL1301" s="19" t="s">
        <v>150</v>
      </c>
      <c r="BM1301" s="199" t="s">
        <v>1541</v>
      </c>
    </row>
    <row r="1302" spans="1:65" s="2" customFormat="1" ht="10.199999999999999">
      <c r="A1302" s="36"/>
      <c r="B1302" s="37"/>
      <c r="C1302" s="38"/>
      <c r="D1302" s="201" t="s">
        <v>152</v>
      </c>
      <c r="E1302" s="38"/>
      <c r="F1302" s="202" t="s">
        <v>1539</v>
      </c>
      <c r="G1302" s="38"/>
      <c r="H1302" s="38"/>
      <c r="I1302" s="110"/>
      <c r="J1302" s="38"/>
      <c r="K1302" s="38"/>
      <c r="L1302" s="41"/>
      <c r="M1302" s="203"/>
      <c r="N1302" s="204"/>
      <c r="O1302" s="66"/>
      <c r="P1302" s="66"/>
      <c r="Q1302" s="66"/>
      <c r="R1302" s="66"/>
      <c r="S1302" s="66"/>
      <c r="T1302" s="67"/>
      <c r="U1302" s="36"/>
      <c r="V1302" s="36"/>
      <c r="W1302" s="36"/>
      <c r="X1302" s="36"/>
      <c r="Y1302" s="36"/>
      <c r="Z1302" s="36"/>
      <c r="AA1302" s="36"/>
      <c r="AB1302" s="36"/>
      <c r="AC1302" s="36"/>
      <c r="AD1302" s="36"/>
      <c r="AE1302" s="36"/>
      <c r="AT1302" s="19" t="s">
        <v>152</v>
      </c>
      <c r="AU1302" s="19" t="s">
        <v>80</v>
      </c>
    </row>
    <row r="1303" spans="1:65" s="2" customFormat="1" ht="16.5" customHeight="1">
      <c r="A1303" s="36"/>
      <c r="B1303" s="37"/>
      <c r="C1303" s="189" t="s">
        <v>1542</v>
      </c>
      <c r="D1303" s="189" t="s">
        <v>146</v>
      </c>
      <c r="E1303" s="190" t="s">
        <v>1543</v>
      </c>
      <c r="F1303" s="191" t="s">
        <v>1544</v>
      </c>
      <c r="G1303" s="192" t="s">
        <v>429</v>
      </c>
      <c r="H1303" s="193">
        <v>2</v>
      </c>
      <c r="I1303" s="194"/>
      <c r="J1303" s="193">
        <f>ROUND(I1303*H1303,2)</f>
        <v>0</v>
      </c>
      <c r="K1303" s="191" t="s">
        <v>19</v>
      </c>
      <c r="L1303" s="41"/>
      <c r="M1303" s="195" t="s">
        <v>19</v>
      </c>
      <c r="N1303" s="196" t="s">
        <v>42</v>
      </c>
      <c r="O1303" s="66"/>
      <c r="P1303" s="197">
        <f>O1303*H1303</f>
        <v>0</v>
      </c>
      <c r="Q1303" s="197">
        <v>0</v>
      </c>
      <c r="R1303" s="197">
        <f>Q1303*H1303</f>
        <v>0</v>
      </c>
      <c r="S1303" s="197">
        <v>0</v>
      </c>
      <c r="T1303" s="198">
        <f>S1303*H1303</f>
        <v>0</v>
      </c>
      <c r="U1303" s="36"/>
      <c r="V1303" s="36"/>
      <c r="W1303" s="36"/>
      <c r="X1303" s="36"/>
      <c r="Y1303" s="36"/>
      <c r="Z1303" s="36"/>
      <c r="AA1303" s="36"/>
      <c r="AB1303" s="36"/>
      <c r="AC1303" s="36"/>
      <c r="AD1303" s="36"/>
      <c r="AE1303" s="36"/>
      <c r="AR1303" s="199" t="s">
        <v>150</v>
      </c>
      <c r="AT1303" s="199" t="s">
        <v>146</v>
      </c>
      <c r="AU1303" s="199" t="s">
        <v>80</v>
      </c>
      <c r="AY1303" s="19" t="s">
        <v>144</v>
      </c>
      <c r="BE1303" s="200">
        <f>IF(N1303="základní",J1303,0)</f>
        <v>0</v>
      </c>
      <c r="BF1303" s="200">
        <f>IF(N1303="snížená",J1303,0)</f>
        <v>0</v>
      </c>
      <c r="BG1303" s="200">
        <f>IF(N1303="zákl. přenesená",J1303,0)</f>
        <v>0</v>
      </c>
      <c r="BH1303" s="200">
        <f>IF(N1303="sníž. přenesená",J1303,0)</f>
        <v>0</v>
      </c>
      <c r="BI1303" s="200">
        <f>IF(N1303="nulová",J1303,0)</f>
        <v>0</v>
      </c>
      <c r="BJ1303" s="19" t="s">
        <v>26</v>
      </c>
      <c r="BK1303" s="200">
        <f>ROUND(I1303*H1303,2)</f>
        <v>0</v>
      </c>
      <c r="BL1303" s="19" t="s">
        <v>150</v>
      </c>
      <c r="BM1303" s="199" t="s">
        <v>1545</v>
      </c>
    </row>
    <row r="1304" spans="1:65" s="2" customFormat="1" ht="10.199999999999999">
      <c r="A1304" s="36"/>
      <c r="B1304" s="37"/>
      <c r="C1304" s="38"/>
      <c r="D1304" s="201" t="s">
        <v>152</v>
      </c>
      <c r="E1304" s="38"/>
      <c r="F1304" s="202" t="s">
        <v>1544</v>
      </c>
      <c r="G1304" s="38"/>
      <c r="H1304" s="38"/>
      <c r="I1304" s="110"/>
      <c r="J1304" s="38"/>
      <c r="K1304" s="38"/>
      <c r="L1304" s="41"/>
      <c r="M1304" s="203"/>
      <c r="N1304" s="204"/>
      <c r="O1304" s="66"/>
      <c r="P1304" s="66"/>
      <c r="Q1304" s="66"/>
      <c r="R1304" s="66"/>
      <c r="S1304" s="66"/>
      <c r="T1304" s="67"/>
      <c r="U1304" s="36"/>
      <c r="V1304" s="36"/>
      <c r="W1304" s="36"/>
      <c r="X1304" s="36"/>
      <c r="Y1304" s="36"/>
      <c r="Z1304" s="36"/>
      <c r="AA1304" s="36"/>
      <c r="AB1304" s="36"/>
      <c r="AC1304" s="36"/>
      <c r="AD1304" s="36"/>
      <c r="AE1304" s="36"/>
      <c r="AT1304" s="19" t="s">
        <v>152</v>
      </c>
      <c r="AU1304" s="19" t="s">
        <v>80</v>
      </c>
    </row>
    <row r="1305" spans="1:65" s="2" customFormat="1" ht="16.5" customHeight="1">
      <c r="A1305" s="36"/>
      <c r="B1305" s="37"/>
      <c r="C1305" s="189" t="s">
        <v>1546</v>
      </c>
      <c r="D1305" s="189" t="s">
        <v>146</v>
      </c>
      <c r="E1305" s="190" t="s">
        <v>1547</v>
      </c>
      <c r="F1305" s="191" t="s">
        <v>1548</v>
      </c>
      <c r="G1305" s="192" t="s">
        <v>429</v>
      </c>
      <c r="H1305" s="193">
        <v>10</v>
      </c>
      <c r="I1305" s="194"/>
      <c r="J1305" s="193">
        <f>ROUND(I1305*H1305,2)</f>
        <v>0</v>
      </c>
      <c r="K1305" s="191" t="s">
        <v>19</v>
      </c>
      <c r="L1305" s="41"/>
      <c r="M1305" s="195" t="s">
        <v>19</v>
      </c>
      <c r="N1305" s="196" t="s">
        <v>42</v>
      </c>
      <c r="O1305" s="66"/>
      <c r="P1305" s="197">
        <f>O1305*H1305</f>
        <v>0</v>
      </c>
      <c r="Q1305" s="197">
        <v>0</v>
      </c>
      <c r="R1305" s="197">
        <f>Q1305*H1305</f>
        <v>0</v>
      </c>
      <c r="S1305" s="197">
        <v>0</v>
      </c>
      <c r="T1305" s="198">
        <f>S1305*H1305</f>
        <v>0</v>
      </c>
      <c r="U1305" s="36"/>
      <c r="V1305" s="36"/>
      <c r="W1305" s="36"/>
      <c r="X1305" s="36"/>
      <c r="Y1305" s="36"/>
      <c r="Z1305" s="36"/>
      <c r="AA1305" s="36"/>
      <c r="AB1305" s="36"/>
      <c r="AC1305" s="36"/>
      <c r="AD1305" s="36"/>
      <c r="AE1305" s="36"/>
      <c r="AR1305" s="199" t="s">
        <v>150</v>
      </c>
      <c r="AT1305" s="199" t="s">
        <v>146</v>
      </c>
      <c r="AU1305" s="199" t="s">
        <v>80</v>
      </c>
      <c r="AY1305" s="19" t="s">
        <v>144</v>
      </c>
      <c r="BE1305" s="200">
        <f>IF(N1305="základní",J1305,0)</f>
        <v>0</v>
      </c>
      <c r="BF1305" s="200">
        <f>IF(N1305="snížená",J1305,0)</f>
        <v>0</v>
      </c>
      <c r="BG1305" s="200">
        <f>IF(N1305="zákl. přenesená",J1305,0)</f>
        <v>0</v>
      </c>
      <c r="BH1305" s="200">
        <f>IF(N1305="sníž. přenesená",J1305,0)</f>
        <v>0</v>
      </c>
      <c r="BI1305" s="200">
        <f>IF(N1305="nulová",J1305,0)</f>
        <v>0</v>
      </c>
      <c r="BJ1305" s="19" t="s">
        <v>26</v>
      </c>
      <c r="BK1305" s="200">
        <f>ROUND(I1305*H1305,2)</f>
        <v>0</v>
      </c>
      <c r="BL1305" s="19" t="s">
        <v>150</v>
      </c>
      <c r="BM1305" s="199" t="s">
        <v>1549</v>
      </c>
    </row>
    <row r="1306" spans="1:65" s="2" customFormat="1" ht="10.199999999999999">
      <c r="A1306" s="36"/>
      <c r="B1306" s="37"/>
      <c r="C1306" s="38"/>
      <c r="D1306" s="201" t="s">
        <v>152</v>
      </c>
      <c r="E1306" s="38"/>
      <c r="F1306" s="202" t="s">
        <v>1548</v>
      </c>
      <c r="G1306" s="38"/>
      <c r="H1306" s="38"/>
      <c r="I1306" s="110"/>
      <c r="J1306" s="38"/>
      <c r="K1306" s="38"/>
      <c r="L1306" s="41"/>
      <c r="M1306" s="203"/>
      <c r="N1306" s="204"/>
      <c r="O1306" s="66"/>
      <c r="P1306" s="66"/>
      <c r="Q1306" s="66"/>
      <c r="R1306" s="66"/>
      <c r="S1306" s="66"/>
      <c r="T1306" s="67"/>
      <c r="U1306" s="36"/>
      <c r="V1306" s="36"/>
      <c r="W1306" s="36"/>
      <c r="X1306" s="36"/>
      <c r="Y1306" s="36"/>
      <c r="Z1306" s="36"/>
      <c r="AA1306" s="36"/>
      <c r="AB1306" s="36"/>
      <c r="AC1306" s="36"/>
      <c r="AD1306" s="36"/>
      <c r="AE1306" s="36"/>
      <c r="AT1306" s="19" t="s">
        <v>152</v>
      </c>
      <c r="AU1306" s="19" t="s">
        <v>80</v>
      </c>
    </row>
    <row r="1307" spans="1:65" s="2" customFormat="1" ht="16.5" customHeight="1">
      <c r="A1307" s="36"/>
      <c r="B1307" s="37"/>
      <c r="C1307" s="189" t="s">
        <v>1550</v>
      </c>
      <c r="D1307" s="189" t="s">
        <v>146</v>
      </c>
      <c r="E1307" s="190" t="s">
        <v>1551</v>
      </c>
      <c r="F1307" s="191" t="s">
        <v>1552</v>
      </c>
      <c r="G1307" s="192" t="s">
        <v>1553</v>
      </c>
      <c r="H1307" s="193">
        <v>2</v>
      </c>
      <c r="I1307" s="194"/>
      <c r="J1307" s="193">
        <f>ROUND(I1307*H1307,2)</f>
        <v>0</v>
      </c>
      <c r="K1307" s="191" t="s">
        <v>19</v>
      </c>
      <c r="L1307" s="41"/>
      <c r="M1307" s="195" t="s">
        <v>19</v>
      </c>
      <c r="N1307" s="196" t="s">
        <v>42</v>
      </c>
      <c r="O1307" s="66"/>
      <c r="P1307" s="197">
        <f>O1307*H1307</f>
        <v>0</v>
      </c>
      <c r="Q1307" s="197">
        <v>0</v>
      </c>
      <c r="R1307" s="197">
        <f>Q1307*H1307</f>
        <v>0</v>
      </c>
      <c r="S1307" s="197">
        <v>0</v>
      </c>
      <c r="T1307" s="198">
        <f>S1307*H1307</f>
        <v>0</v>
      </c>
      <c r="U1307" s="36"/>
      <c r="V1307" s="36"/>
      <c r="W1307" s="36"/>
      <c r="X1307" s="36"/>
      <c r="Y1307" s="36"/>
      <c r="Z1307" s="36"/>
      <c r="AA1307" s="36"/>
      <c r="AB1307" s="36"/>
      <c r="AC1307" s="36"/>
      <c r="AD1307" s="36"/>
      <c r="AE1307" s="36"/>
      <c r="AR1307" s="199" t="s">
        <v>150</v>
      </c>
      <c r="AT1307" s="199" t="s">
        <v>146</v>
      </c>
      <c r="AU1307" s="199" t="s">
        <v>80</v>
      </c>
      <c r="AY1307" s="19" t="s">
        <v>144</v>
      </c>
      <c r="BE1307" s="200">
        <f>IF(N1307="základní",J1307,0)</f>
        <v>0</v>
      </c>
      <c r="BF1307" s="200">
        <f>IF(N1307="snížená",J1307,0)</f>
        <v>0</v>
      </c>
      <c r="BG1307" s="200">
        <f>IF(N1307="zákl. přenesená",J1307,0)</f>
        <v>0</v>
      </c>
      <c r="BH1307" s="200">
        <f>IF(N1307="sníž. přenesená",J1307,0)</f>
        <v>0</v>
      </c>
      <c r="BI1307" s="200">
        <f>IF(N1307="nulová",J1307,0)</f>
        <v>0</v>
      </c>
      <c r="BJ1307" s="19" t="s">
        <v>26</v>
      </c>
      <c r="BK1307" s="200">
        <f>ROUND(I1307*H1307,2)</f>
        <v>0</v>
      </c>
      <c r="BL1307" s="19" t="s">
        <v>150</v>
      </c>
      <c r="BM1307" s="199" t="s">
        <v>1554</v>
      </c>
    </row>
    <row r="1308" spans="1:65" s="2" customFormat="1" ht="10.199999999999999">
      <c r="A1308" s="36"/>
      <c r="B1308" s="37"/>
      <c r="C1308" s="38"/>
      <c r="D1308" s="201" t="s">
        <v>152</v>
      </c>
      <c r="E1308" s="38"/>
      <c r="F1308" s="202" t="s">
        <v>1552</v>
      </c>
      <c r="G1308" s="38"/>
      <c r="H1308" s="38"/>
      <c r="I1308" s="110"/>
      <c r="J1308" s="38"/>
      <c r="K1308" s="38"/>
      <c r="L1308" s="41"/>
      <c r="M1308" s="203"/>
      <c r="N1308" s="204"/>
      <c r="O1308" s="66"/>
      <c r="P1308" s="66"/>
      <c r="Q1308" s="66"/>
      <c r="R1308" s="66"/>
      <c r="S1308" s="66"/>
      <c r="T1308" s="67"/>
      <c r="U1308" s="36"/>
      <c r="V1308" s="36"/>
      <c r="W1308" s="36"/>
      <c r="X1308" s="36"/>
      <c r="Y1308" s="36"/>
      <c r="Z1308" s="36"/>
      <c r="AA1308" s="36"/>
      <c r="AB1308" s="36"/>
      <c r="AC1308" s="36"/>
      <c r="AD1308" s="36"/>
      <c r="AE1308" s="36"/>
      <c r="AT1308" s="19" t="s">
        <v>152</v>
      </c>
      <c r="AU1308" s="19" t="s">
        <v>80</v>
      </c>
    </row>
    <row r="1309" spans="1:65" s="2" customFormat="1" ht="16.5" customHeight="1">
      <c r="A1309" s="36"/>
      <c r="B1309" s="37"/>
      <c r="C1309" s="189" t="s">
        <v>1555</v>
      </c>
      <c r="D1309" s="189" t="s">
        <v>146</v>
      </c>
      <c r="E1309" s="190" t="s">
        <v>1556</v>
      </c>
      <c r="F1309" s="191" t="s">
        <v>1557</v>
      </c>
      <c r="G1309" s="192" t="s">
        <v>1553</v>
      </c>
      <c r="H1309" s="193">
        <v>1</v>
      </c>
      <c r="I1309" s="194"/>
      <c r="J1309" s="193">
        <f>ROUND(I1309*H1309,2)</f>
        <v>0</v>
      </c>
      <c r="K1309" s="191" t="s">
        <v>19</v>
      </c>
      <c r="L1309" s="41"/>
      <c r="M1309" s="195" t="s">
        <v>19</v>
      </c>
      <c r="N1309" s="196" t="s">
        <v>42</v>
      </c>
      <c r="O1309" s="66"/>
      <c r="P1309" s="197">
        <f>O1309*H1309</f>
        <v>0</v>
      </c>
      <c r="Q1309" s="197">
        <v>0</v>
      </c>
      <c r="R1309" s="197">
        <f>Q1309*H1309</f>
        <v>0</v>
      </c>
      <c r="S1309" s="197">
        <v>0</v>
      </c>
      <c r="T1309" s="198">
        <f>S1309*H1309</f>
        <v>0</v>
      </c>
      <c r="U1309" s="36"/>
      <c r="V1309" s="36"/>
      <c r="W1309" s="36"/>
      <c r="X1309" s="36"/>
      <c r="Y1309" s="36"/>
      <c r="Z1309" s="36"/>
      <c r="AA1309" s="36"/>
      <c r="AB1309" s="36"/>
      <c r="AC1309" s="36"/>
      <c r="AD1309" s="36"/>
      <c r="AE1309" s="36"/>
      <c r="AR1309" s="199" t="s">
        <v>150</v>
      </c>
      <c r="AT1309" s="199" t="s">
        <v>146</v>
      </c>
      <c r="AU1309" s="199" t="s">
        <v>80</v>
      </c>
      <c r="AY1309" s="19" t="s">
        <v>144</v>
      </c>
      <c r="BE1309" s="200">
        <f>IF(N1309="základní",J1309,0)</f>
        <v>0</v>
      </c>
      <c r="BF1309" s="200">
        <f>IF(N1309="snížená",J1309,0)</f>
        <v>0</v>
      </c>
      <c r="BG1309" s="200">
        <f>IF(N1309="zákl. přenesená",J1309,0)</f>
        <v>0</v>
      </c>
      <c r="BH1309" s="200">
        <f>IF(N1309="sníž. přenesená",J1309,0)</f>
        <v>0</v>
      </c>
      <c r="BI1309" s="200">
        <f>IF(N1309="nulová",J1309,0)</f>
        <v>0</v>
      </c>
      <c r="BJ1309" s="19" t="s">
        <v>26</v>
      </c>
      <c r="BK1309" s="200">
        <f>ROUND(I1309*H1309,2)</f>
        <v>0</v>
      </c>
      <c r="BL1309" s="19" t="s">
        <v>150</v>
      </c>
      <c r="BM1309" s="199" t="s">
        <v>1558</v>
      </c>
    </row>
    <row r="1310" spans="1:65" s="2" customFormat="1" ht="10.199999999999999">
      <c r="A1310" s="36"/>
      <c r="B1310" s="37"/>
      <c r="C1310" s="38"/>
      <c r="D1310" s="201" t="s">
        <v>152</v>
      </c>
      <c r="E1310" s="38"/>
      <c r="F1310" s="202" t="s">
        <v>1557</v>
      </c>
      <c r="G1310" s="38"/>
      <c r="H1310" s="38"/>
      <c r="I1310" s="110"/>
      <c r="J1310" s="38"/>
      <c r="K1310" s="38"/>
      <c r="L1310" s="41"/>
      <c r="M1310" s="203"/>
      <c r="N1310" s="204"/>
      <c r="O1310" s="66"/>
      <c r="P1310" s="66"/>
      <c r="Q1310" s="66"/>
      <c r="R1310" s="66"/>
      <c r="S1310" s="66"/>
      <c r="T1310" s="67"/>
      <c r="U1310" s="36"/>
      <c r="V1310" s="36"/>
      <c r="W1310" s="36"/>
      <c r="X1310" s="36"/>
      <c r="Y1310" s="36"/>
      <c r="Z1310" s="36"/>
      <c r="AA1310" s="36"/>
      <c r="AB1310" s="36"/>
      <c r="AC1310" s="36"/>
      <c r="AD1310" s="36"/>
      <c r="AE1310" s="36"/>
      <c r="AT1310" s="19" t="s">
        <v>152</v>
      </c>
      <c r="AU1310" s="19" t="s">
        <v>80</v>
      </c>
    </row>
    <row r="1311" spans="1:65" s="2" customFormat="1" ht="16.5" customHeight="1">
      <c r="A1311" s="36"/>
      <c r="B1311" s="37"/>
      <c r="C1311" s="189" t="s">
        <v>1559</v>
      </c>
      <c r="D1311" s="189" t="s">
        <v>146</v>
      </c>
      <c r="E1311" s="190" t="s">
        <v>1560</v>
      </c>
      <c r="F1311" s="191" t="s">
        <v>1561</v>
      </c>
      <c r="G1311" s="192" t="s">
        <v>1553</v>
      </c>
      <c r="H1311" s="193">
        <v>1</v>
      </c>
      <c r="I1311" s="194"/>
      <c r="J1311" s="193">
        <f>ROUND(I1311*H1311,2)</f>
        <v>0</v>
      </c>
      <c r="K1311" s="191" t="s">
        <v>19</v>
      </c>
      <c r="L1311" s="41"/>
      <c r="M1311" s="195" t="s">
        <v>19</v>
      </c>
      <c r="N1311" s="196" t="s">
        <v>42</v>
      </c>
      <c r="O1311" s="66"/>
      <c r="P1311" s="197">
        <f>O1311*H1311</f>
        <v>0</v>
      </c>
      <c r="Q1311" s="197">
        <v>0</v>
      </c>
      <c r="R1311" s="197">
        <f>Q1311*H1311</f>
        <v>0</v>
      </c>
      <c r="S1311" s="197">
        <v>0</v>
      </c>
      <c r="T1311" s="198">
        <f>S1311*H1311</f>
        <v>0</v>
      </c>
      <c r="U1311" s="36"/>
      <c r="V1311" s="36"/>
      <c r="W1311" s="36"/>
      <c r="X1311" s="36"/>
      <c r="Y1311" s="36"/>
      <c r="Z1311" s="36"/>
      <c r="AA1311" s="36"/>
      <c r="AB1311" s="36"/>
      <c r="AC1311" s="36"/>
      <c r="AD1311" s="36"/>
      <c r="AE1311" s="36"/>
      <c r="AR1311" s="199" t="s">
        <v>150</v>
      </c>
      <c r="AT1311" s="199" t="s">
        <v>146</v>
      </c>
      <c r="AU1311" s="199" t="s">
        <v>80</v>
      </c>
      <c r="AY1311" s="19" t="s">
        <v>144</v>
      </c>
      <c r="BE1311" s="200">
        <f>IF(N1311="základní",J1311,0)</f>
        <v>0</v>
      </c>
      <c r="BF1311" s="200">
        <f>IF(N1311="snížená",J1311,0)</f>
        <v>0</v>
      </c>
      <c r="BG1311" s="200">
        <f>IF(N1311="zákl. přenesená",J1311,0)</f>
        <v>0</v>
      </c>
      <c r="BH1311" s="200">
        <f>IF(N1311="sníž. přenesená",J1311,0)</f>
        <v>0</v>
      </c>
      <c r="BI1311" s="200">
        <f>IF(N1311="nulová",J1311,0)</f>
        <v>0</v>
      </c>
      <c r="BJ1311" s="19" t="s">
        <v>26</v>
      </c>
      <c r="BK1311" s="200">
        <f>ROUND(I1311*H1311,2)</f>
        <v>0</v>
      </c>
      <c r="BL1311" s="19" t="s">
        <v>150</v>
      </c>
      <c r="BM1311" s="199" t="s">
        <v>1562</v>
      </c>
    </row>
    <row r="1312" spans="1:65" s="2" customFormat="1" ht="10.199999999999999">
      <c r="A1312" s="36"/>
      <c r="B1312" s="37"/>
      <c r="C1312" s="38"/>
      <c r="D1312" s="201" t="s">
        <v>152</v>
      </c>
      <c r="E1312" s="38"/>
      <c r="F1312" s="202" t="s">
        <v>1561</v>
      </c>
      <c r="G1312" s="38"/>
      <c r="H1312" s="38"/>
      <c r="I1312" s="110"/>
      <c r="J1312" s="38"/>
      <c r="K1312" s="38"/>
      <c r="L1312" s="41"/>
      <c r="M1312" s="203"/>
      <c r="N1312" s="204"/>
      <c r="O1312" s="66"/>
      <c r="P1312" s="66"/>
      <c r="Q1312" s="66"/>
      <c r="R1312" s="66"/>
      <c r="S1312" s="66"/>
      <c r="T1312" s="67"/>
      <c r="U1312" s="36"/>
      <c r="V1312" s="36"/>
      <c r="W1312" s="36"/>
      <c r="X1312" s="36"/>
      <c r="Y1312" s="36"/>
      <c r="Z1312" s="36"/>
      <c r="AA1312" s="36"/>
      <c r="AB1312" s="36"/>
      <c r="AC1312" s="36"/>
      <c r="AD1312" s="36"/>
      <c r="AE1312" s="36"/>
      <c r="AT1312" s="19" t="s">
        <v>152</v>
      </c>
      <c r="AU1312" s="19" t="s">
        <v>80</v>
      </c>
    </row>
    <row r="1313" spans="1:65" s="2" customFormat="1" ht="16.5" customHeight="1">
      <c r="A1313" s="36"/>
      <c r="B1313" s="37"/>
      <c r="C1313" s="189" t="s">
        <v>1563</v>
      </c>
      <c r="D1313" s="189" t="s">
        <v>146</v>
      </c>
      <c r="E1313" s="190" t="s">
        <v>1564</v>
      </c>
      <c r="F1313" s="191" t="s">
        <v>1565</v>
      </c>
      <c r="G1313" s="192" t="s">
        <v>1553</v>
      </c>
      <c r="H1313" s="193">
        <v>1</v>
      </c>
      <c r="I1313" s="194"/>
      <c r="J1313" s="193">
        <f>ROUND(I1313*H1313,2)</f>
        <v>0</v>
      </c>
      <c r="K1313" s="191" t="s">
        <v>19</v>
      </c>
      <c r="L1313" s="41"/>
      <c r="M1313" s="195" t="s">
        <v>19</v>
      </c>
      <c r="N1313" s="196" t="s">
        <v>42</v>
      </c>
      <c r="O1313" s="66"/>
      <c r="P1313" s="197">
        <f>O1313*H1313</f>
        <v>0</v>
      </c>
      <c r="Q1313" s="197">
        <v>0</v>
      </c>
      <c r="R1313" s="197">
        <f>Q1313*H1313</f>
        <v>0</v>
      </c>
      <c r="S1313" s="197">
        <v>0</v>
      </c>
      <c r="T1313" s="198">
        <f>S1313*H1313</f>
        <v>0</v>
      </c>
      <c r="U1313" s="36"/>
      <c r="V1313" s="36"/>
      <c r="W1313" s="36"/>
      <c r="X1313" s="36"/>
      <c r="Y1313" s="36"/>
      <c r="Z1313" s="36"/>
      <c r="AA1313" s="36"/>
      <c r="AB1313" s="36"/>
      <c r="AC1313" s="36"/>
      <c r="AD1313" s="36"/>
      <c r="AE1313" s="36"/>
      <c r="AR1313" s="199" t="s">
        <v>150</v>
      </c>
      <c r="AT1313" s="199" t="s">
        <v>146</v>
      </c>
      <c r="AU1313" s="199" t="s">
        <v>80</v>
      </c>
      <c r="AY1313" s="19" t="s">
        <v>144</v>
      </c>
      <c r="BE1313" s="200">
        <f>IF(N1313="základní",J1313,0)</f>
        <v>0</v>
      </c>
      <c r="BF1313" s="200">
        <f>IF(N1313="snížená",J1313,0)</f>
        <v>0</v>
      </c>
      <c r="BG1313" s="200">
        <f>IF(N1313="zákl. přenesená",J1313,0)</f>
        <v>0</v>
      </c>
      <c r="BH1313" s="200">
        <f>IF(N1313="sníž. přenesená",J1313,0)</f>
        <v>0</v>
      </c>
      <c r="BI1313" s="200">
        <f>IF(N1313="nulová",J1313,0)</f>
        <v>0</v>
      </c>
      <c r="BJ1313" s="19" t="s">
        <v>26</v>
      </c>
      <c r="BK1313" s="200">
        <f>ROUND(I1313*H1313,2)</f>
        <v>0</v>
      </c>
      <c r="BL1313" s="19" t="s">
        <v>150</v>
      </c>
      <c r="BM1313" s="199" t="s">
        <v>1566</v>
      </c>
    </row>
    <row r="1314" spans="1:65" s="2" customFormat="1" ht="10.199999999999999">
      <c r="A1314" s="36"/>
      <c r="B1314" s="37"/>
      <c r="C1314" s="38"/>
      <c r="D1314" s="201" t="s">
        <v>152</v>
      </c>
      <c r="E1314" s="38"/>
      <c r="F1314" s="202" t="s">
        <v>1565</v>
      </c>
      <c r="G1314" s="38"/>
      <c r="H1314" s="38"/>
      <c r="I1314" s="110"/>
      <c r="J1314" s="38"/>
      <c r="K1314" s="38"/>
      <c r="L1314" s="41"/>
      <c r="M1314" s="203"/>
      <c r="N1314" s="204"/>
      <c r="O1314" s="66"/>
      <c r="P1314" s="66"/>
      <c r="Q1314" s="66"/>
      <c r="R1314" s="66"/>
      <c r="S1314" s="66"/>
      <c r="T1314" s="67"/>
      <c r="U1314" s="36"/>
      <c r="V1314" s="36"/>
      <c r="W1314" s="36"/>
      <c r="X1314" s="36"/>
      <c r="Y1314" s="36"/>
      <c r="Z1314" s="36"/>
      <c r="AA1314" s="36"/>
      <c r="AB1314" s="36"/>
      <c r="AC1314" s="36"/>
      <c r="AD1314" s="36"/>
      <c r="AE1314" s="36"/>
      <c r="AT1314" s="19" t="s">
        <v>152</v>
      </c>
      <c r="AU1314" s="19" t="s">
        <v>80</v>
      </c>
    </row>
    <row r="1315" spans="1:65" s="2" customFormat="1" ht="16.5" customHeight="1">
      <c r="A1315" s="36"/>
      <c r="B1315" s="37"/>
      <c r="C1315" s="189" t="s">
        <v>1567</v>
      </c>
      <c r="D1315" s="189" t="s">
        <v>146</v>
      </c>
      <c r="E1315" s="190" t="s">
        <v>1568</v>
      </c>
      <c r="F1315" s="191" t="s">
        <v>1569</v>
      </c>
      <c r="G1315" s="192" t="s">
        <v>1553</v>
      </c>
      <c r="H1315" s="193">
        <v>1</v>
      </c>
      <c r="I1315" s="194"/>
      <c r="J1315" s="193">
        <f>ROUND(I1315*H1315,2)</f>
        <v>0</v>
      </c>
      <c r="K1315" s="191" t="s">
        <v>19</v>
      </c>
      <c r="L1315" s="41"/>
      <c r="M1315" s="195" t="s">
        <v>19</v>
      </c>
      <c r="N1315" s="196" t="s">
        <v>42</v>
      </c>
      <c r="O1315" s="66"/>
      <c r="P1315" s="197">
        <f>O1315*H1315</f>
        <v>0</v>
      </c>
      <c r="Q1315" s="197">
        <v>0</v>
      </c>
      <c r="R1315" s="197">
        <f>Q1315*H1315</f>
        <v>0</v>
      </c>
      <c r="S1315" s="197">
        <v>0</v>
      </c>
      <c r="T1315" s="198">
        <f>S1315*H1315</f>
        <v>0</v>
      </c>
      <c r="U1315" s="36"/>
      <c r="V1315" s="36"/>
      <c r="W1315" s="36"/>
      <c r="X1315" s="36"/>
      <c r="Y1315" s="36"/>
      <c r="Z1315" s="36"/>
      <c r="AA1315" s="36"/>
      <c r="AB1315" s="36"/>
      <c r="AC1315" s="36"/>
      <c r="AD1315" s="36"/>
      <c r="AE1315" s="36"/>
      <c r="AR1315" s="199" t="s">
        <v>150</v>
      </c>
      <c r="AT1315" s="199" t="s">
        <v>146</v>
      </c>
      <c r="AU1315" s="199" t="s">
        <v>80</v>
      </c>
      <c r="AY1315" s="19" t="s">
        <v>144</v>
      </c>
      <c r="BE1315" s="200">
        <f>IF(N1315="základní",J1315,0)</f>
        <v>0</v>
      </c>
      <c r="BF1315" s="200">
        <f>IF(N1315="snížená",J1315,0)</f>
        <v>0</v>
      </c>
      <c r="BG1315" s="200">
        <f>IF(N1315="zákl. přenesená",J1315,0)</f>
        <v>0</v>
      </c>
      <c r="BH1315" s="200">
        <f>IF(N1315="sníž. přenesená",J1315,0)</f>
        <v>0</v>
      </c>
      <c r="BI1315" s="200">
        <f>IF(N1315="nulová",J1315,0)</f>
        <v>0</v>
      </c>
      <c r="BJ1315" s="19" t="s">
        <v>26</v>
      </c>
      <c r="BK1315" s="200">
        <f>ROUND(I1315*H1315,2)</f>
        <v>0</v>
      </c>
      <c r="BL1315" s="19" t="s">
        <v>150</v>
      </c>
      <c r="BM1315" s="199" t="s">
        <v>1570</v>
      </c>
    </row>
    <row r="1316" spans="1:65" s="2" customFormat="1" ht="10.199999999999999">
      <c r="A1316" s="36"/>
      <c r="B1316" s="37"/>
      <c r="C1316" s="38"/>
      <c r="D1316" s="201" t="s">
        <v>152</v>
      </c>
      <c r="E1316" s="38"/>
      <c r="F1316" s="202" t="s">
        <v>1569</v>
      </c>
      <c r="G1316" s="38"/>
      <c r="H1316" s="38"/>
      <c r="I1316" s="110"/>
      <c r="J1316" s="38"/>
      <c r="K1316" s="38"/>
      <c r="L1316" s="41"/>
      <c r="M1316" s="203"/>
      <c r="N1316" s="204"/>
      <c r="O1316" s="66"/>
      <c r="P1316" s="66"/>
      <c r="Q1316" s="66"/>
      <c r="R1316" s="66"/>
      <c r="S1316" s="66"/>
      <c r="T1316" s="67"/>
      <c r="U1316" s="36"/>
      <c r="V1316" s="36"/>
      <c r="W1316" s="36"/>
      <c r="X1316" s="36"/>
      <c r="Y1316" s="36"/>
      <c r="Z1316" s="36"/>
      <c r="AA1316" s="36"/>
      <c r="AB1316" s="36"/>
      <c r="AC1316" s="36"/>
      <c r="AD1316" s="36"/>
      <c r="AE1316" s="36"/>
      <c r="AT1316" s="19" t="s">
        <v>152</v>
      </c>
      <c r="AU1316" s="19" t="s">
        <v>80</v>
      </c>
    </row>
    <row r="1317" spans="1:65" s="2" customFormat="1" ht="16.5" customHeight="1">
      <c r="A1317" s="36"/>
      <c r="B1317" s="37"/>
      <c r="C1317" s="189" t="s">
        <v>1571</v>
      </c>
      <c r="D1317" s="189" t="s">
        <v>146</v>
      </c>
      <c r="E1317" s="190" t="s">
        <v>1572</v>
      </c>
      <c r="F1317" s="191" t="s">
        <v>1573</v>
      </c>
      <c r="G1317" s="192" t="s">
        <v>1553</v>
      </c>
      <c r="H1317" s="193">
        <v>1</v>
      </c>
      <c r="I1317" s="194"/>
      <c r="J1317" s="193">
        <f>ROUND(I1317*H1317,2)</f>
        <v>0</v>
      </c>
      <c r="K1317" s="191" t="s">
        <v>19</v>
      </c>
      <c r="L1317" s="41"/>
      <c r="M1317" s="195" t="s">
        <v>19</v>
      </c>
      <c r="N1317" s="196" t="s">
        <v>42</v>
      </c>
      <c r="O1317" s="66"/>
      <c r="P1317" s="197">
        <f>O1317*H1317</f>
        <v>0</v>
      </c>
      <c r="Q1317" s="197">
        <v>0</v>
      </c>
      <c r="R1317" s="197">
        <f>Q1317*H1317</f>
        <v>0</v>
      </c>
      <c r="S1317" s="197">
        <v>0</v>
      </c>
      <c r="T1317" s="198">
        <f>S1317*H1317</f>
        <v>0</v>
      </c>
      <c r="U1317" s="36"/>
      <c r="V1317" s="36"/>
      <c r="W1317" s="36"/>
      <c r="X1317" s="36"/>
      <c r="Y1317" s="36"/>
      <c r="Z1317" s="36"/>
      <c r="AA1317" s="36"/>
      <c r="AB1317" s="36"/>
      <c r="AC1317" s="36"/>
      <c r="AD1317" s="36"/>
      <c r="AE1317" s="36"/>
      <c r="AR1317" s="199" t="s">
        <v>150</v>
      </c>
      <c r="AT1317" s="199" t="s">
        <v>146</v>
      </c>
      <c r="AU1317" s="199" t="s">
        <v>80</v>
      </c>
      <c r="AY1317" s="19" t="s">
        <v>144</v>
      </c>
      <c r="BE1317" s="200">
        <f>IF(N1317="základní",J1317,0)</f>
        <v>0</v>
      </c>
      <c r="BF1317" s="200">
        <f>IF(N1317="snížená",J1317,0)</f>
        <v>0</v>
      </c>
      <c r="BG1317" s="200">
        <f>IF(N1317="zákl. přenesená",J1317,0)</f>
        <v>0</v>
      </c>
      <c r="BH1317" s="200">
        <f>IF(N1317="sníž. přenesená",J1317,0)</f>
        <v>0</v>
      </c>
      <c r="BI1317" s="200">
        <f>IF(N1317="nulová",J1317,0)</f>
        <v>0</v>
      </c>
      <c r="BJ1317" s="19" t="s">
        <v>26</v>
      </c>
      <c r="BK1317" s="200">
        <f>ROUND(I1317*H1317,2)</f>
        <v>0</v>
      </c>
      <c r="BL1317" s="19" t="s">
        <v>150</v>
      </c>
      <c r="BM1317" s="199" t="s">
        <v>1574</v>
      </c>
    </row>
    <row r="1318" spans="1:65" s="2" customFormat="1" ht="10.199999999999999">
      <c r="A1318" s="36"/>
      <c r="B1318" s="37"/>
      <c r="C1318" s="38"/>
      <c r="D1318" s="201" t="s">
        <v>152</v>
      </c>
      <c r="E1318" s="38"/>
      <c r="F1318" s="202" t="s">
        <v>1573</v>
      </c>
      <c r="G1318" s="38"/>
      <c r="H1318" s="38"/>
      <c r="I1318" s="110"/>
      <c r="J1318" s="38"/>
      <c r="K1318" s="38"/>
      <c r="L1318" s="41"/>
      <c r="M1318" s="203"/>
      <c r="N1318" s="204"/>
      <c r="O1318" s="66"/>
      <c r="P1318" s="66"/>
      <c r="Q1318" s="66"/>
      <c r="R1318" s="66"/>
      <c r="S1318" s="66"/>
      <c r="T1318" s="67"/>
      <c r="U1318" s="36"/>
      <c r="V1318" s="36"/>
      <c r="W1318" s="36"/>
      <c r="X1318" s="36"/>
      <c r="Y1318" s="36"/>
      <c r="Z1318" s="36"/>
      <c r="AA1318" s="36"/>
      <c r="AB1318" s="36"/>
      <c r="AC1318" s="36"/>
      <c r="AD1318" s="36"/>
      <c r="AE1318" s="36"/>
      <c r="AT1318" s="19" t="s">
        <v>152</v>
      </c>
      <c r="AU1318" s="19" t="s">
        <v>80</v>
      </c>
    </row>
    <row r="1319" spans="1:65" s="2" customFormat="1" ht="16.5" customHeight="1">
      <c r="A1319" s="36"/>
      <c r="B1319" s="37"/>
      <c r="C1319" s="189" t="s">
        <v>1575</v>
      </c>
      <c r="D1319" s="189" t="s">
        <v>146</v>
      </c>
      <c r="E1319" s="190" t="s">
        <v>1576</v>
      </c>
      <c r="F1319" s="191" t="s">
        <v>1577</v>
      </c>
      <c r="G1319" s="192" t="s">
        <v>429</v>
      </c>
      <c r="H1319" s="193">
        <v>27</v>
      </c>
      <c r="I1319" s="194"/>
      <c r="J1319" s="193">
        <f>ROUND(I1319*H1319,2)</f>
        <v>0</v>
      </c>
      <c r="K1319" s="191" t="s">
        <v>19</v>
      </c>
      <c r="L1319" s="41"/>
      <c r="M1319" s="195" t="s">
        <v>19</v>
      </c>
      <c r="N1319" s="196" t="s">
        <v>42</v>
      </c>
      <c r="O1319" s="66"/>
      <c r="P1319" s="197">
        <f>O1319*H1319</f>
        <v>0</v>
      </c>
      <c r="Q1319" s="197">
        <v>0</v>
      </c>
      <c r="R1319" s="197">
        <f>Q1319*H1319</f>
        <v>0</v>
      </c>
      <c r="S1319" s="197">
        <v>0</v>
      </c>
      <c r="T1319" s="198">
        <f>S1319*H1319</f>
        <v>0</v>
      </c>
      <c r="U1319" s="36"/>
      <c r="V1319" s="36"/>
      <c r="W1319" s="36"/>
      <c r="X1319" s="36"/>
      <c r="Y1319" s="36"/>
      <c r="Z1319" s="36"/>
      <c r="AA1319" s="36"/>
      <c r="AB1319" s="36"/>
      <c r="AC1319" s="36"/>
      <c r="AD1319" s="36"/>
      <c r="AE1319" s="36"/>
      <c r="AR1319" s="199" t="s">
        <v>150</v>
      </c>
      <c r="AT1319" s="199" t="s">
        <v>146</v>
      </c>
      <c r="AU1319" s="199" t="s">
        <v>80</v>
      </c>
      <c r="AY1319" s="19" t="s">
        <v>144</v>
      </c>
      <c r="BE1319" s="200">
        <f>IF(N1319="základní",J1319,0)</f>
        <v>0</v>
      </c>
      <c r="BF1319" s="200">
        <f>IF(N1319="snížená",J1319,0)</f>
        <v>0</v>
      </c>
      <c r="BG1319" s="200">
        <f>IF(N1319="zákl. přenesená",J1319,0)</f>
        <v>0</v>
      </c>
      <c r="BH1319" s="200">
        <f>IF(N1319="sníž. přenesená",J1319,0)</f>
        <v>0</v>
      </c>
      <c r="BI1319" s="200">
        <f>IF(N1319="nulová",J1319,0)</f>
        <v>0</v>
      </c>
      <c r="BJ1319" s="19" t="s">
        <v>26</v>
      </c>
      <c r="BK1319" s="200">
        <f>ROUND(I1319*H1319,2)</f>
        <v>0</v>
      </c>
      <c r="BL1319" s="19" t="s">
        <v>150</v>
      </c>
      <c r="BM1319" s="199" t="s">
        <v>1578</v>
      </c>
    </row>
    <row r="1320" spans="1:65" s="2" customFormat="1" ht="10.199999999999999">
      <c r="A1320" s="36"/>
      <c r="B1320" s="37"/>
      <c r="C1320" s="38"/>
      <c r="D1320" s="201" t="s">
        <v>152</v>
      </c>
      <c r="E1320" s="38"/>
      <c r="F1320" s="202" t="s">
        <v>1577</v>
      </c>
      <c r="G1320" s="38"/>
      <c r="H1320" s="38"/>
      <c r="I1320" s="110"/>
      <c r="J1320" s="38"/>
      <c r="K1320" s="38"/>
      <c r="L1320" s="41"/>
      <c r="M1320" s="203"/>
      <c r="N1320" s="204"/>
      <c r="O1320" s="66"/>
      <c r="P1320" s="66"/>
      <c r="Q1320" s="66"/>
      <c r="R1320" s="66"/>
      <c r="S1320" s="66"/>
      <c r="T1320" s="67"/>
      <c r="U1320" s="36"/>
      <c r="V1320" s="36"/>
      <c r="W1320" s="36"/>
      <c r="X1320" s="36"/>
      <c r="Y1320" s="36"/>
      <c r="Z1320" s="36"/>
      <c r="AA1320" s="36"/>
      <c r="AB1320" s="36"/>
      <c r="AC1320" s="36"/>
      <c r="AD1320" s="36"/>
      <c r="AE1320" s="36"/>
      <c r="AT1320" s="19" t="s">
        <v>152</v>
      </c>
      <c r="AU1320" s="19" t="s">
        <v>80</v>
      </c>
    </row>
    <row r="1321" spans="1:65" s="2" customFormat="1" ht="16.5" customHeight="1">
      <c r="A1321" s="36"/>
      <c r="B1321" s="37"/>
      <c r="C1321" s="189" t="s">
        <v>1579</v>
      </c>
      <c r="D1321" s="189" t="s">
        <v>146</v>
      </c>
      <c r="E1321" s="190" t="s">
        <v>1580</v>
      </c>
      <c r="F1321" s="191" t="s">
        <v>1581</v>
      </c>
      <c r="G1321" s="192" t="s">
        <v>1582</v>
      </c>
      <c r="H1321" s="193">
        <v>1</v>
      </c>
      <c r="I1321" s="194"/>
      <c r="J1321" s="193">
        <f>ROUND(I1321*H1321,2)</f>
        <v>0</v>
      </c>
      <c r="K1321" s="191" t="s">
        <v>19</v>
      </c>
      <c r="L1321" s="41"/>
      <c r="M1321" s="195" t="s">
        <v>19</v>
      </c>
      <c r="N1321" s="196" t="s">
        <v>42</v>
      </c>
      <c r="O1321" s="66"/>
      <c r="P1321" s="197">
        <f>O1321*H1321</f>
        <v>0</v>
      </c>
      <c r="Q1321" s="197">
        <v>0</v>
      </c>
      <c r="R1321" s="197">
        <f>Q1321*H1321</f>
        <v>0</v>
      </c>
      <c r="S1321" s="197">
        <v>0</v>
      </c>
      <c r="T1321" s="198">
        <f>S1321*H1321</f>
        <v>0</v>
      </c>
      <c r="U1321" s="36"/>
      <c r="V1321" s="36"/>
      <c r="W1321" s="36"/>
      <c r="X1321" s="36"/>
      <c r="Y1321" s="36"/>
      <c r="Z1321" s="36"/>
      <c r="AA1321" s="36"/>
      <c r="AB1321" s="36"/>
      <c r="AC1321" s="36"/>
      <c r="AD1321" s="36"/>
      <c r="AE1321" s="36"/>
      <c r="AR1321" s="199" t="s">
        <v>150</v>
      </c>
      <c r="AT1321" s="199" t="s">
        <v>146</v>
      </c>
      <c r="AU1321" s="199" t="s">
        <v>80</v>
      </c>
      <c r="AY1321" s="19" t="s">
        <v>144</v>
      </c>
      <c r="BE1321" s="200">
        <f>IF(N1321="základní",J1321,0)</f>
        <v>0</v>
      </c>
      <c r="BF1321" s="200">
        <f>IF(N1321="snížená",J1321,0)</f>
        <v>0</v>
      </c>
      <c r="BG1321" s="200">
        <f>IF(N1321="zákl. přenesená",J1321,0)</f>
        <v>0</v>
      </c>
      <c r="BH1321" s="200">
        <f>IF(N1321="sníž. přenesená",J1321,0)</f>
        <v>0</v>
      </c>
      <c r="BI1321" s="200">
        <f>IF(N1321="nulová",J1321,0)</f>
        <v>0</v>
      </c>
      <c r="BJ1321" s="19" t="s">
        <v>26</v>
      </c>
      <c r="BK1321" s="200">
        <f>ROUND(I1321*H1321,2)</f>
        <v>0</v>
      </c>
      <c r="BL1321" s="19" t="s">
        <v>150</v>
      </c>
      <c r="BM1321" s="199" t="s">
        <v>1583</v>
      </c>
    </row>
    <row r="1322" spans="1:65" s="2" customFormat="1" ht="10.199999999999999">
      <c r="A1322" s="36"/>
      <c r="B1322" s="37"/>
      <c r="C1322" s="38"/>
      <c r="D1322" s="201" t="s">
        <v>152</v>
      </c>
      <c r="E1322" s="38"/>
      <c r="F1322" s="202" t="s">
        <v>1581</v>
      </c>
      <c r="G1322" s="38"/>
      <c r="H1322" s="38"/>
      <c r="I1322" s="110"/>
      <c r="J1322" s="38"/>
      <c r="K1322" s="38"/>
      <c r="L1322" s="41"/>
      <c r="M1322" s="203"/>
      <c r="N1322" s="204"/>
      <c r="O1322" s="66"/>
      <c r="P1322" s="66"/>
      <c r="Q1322" s="66"/>
      <c r="R1322" s="66"/>
      <c r="S1322" s="66"/>
      <c r="T1322" s="67"/>
      <c r="U1322" s="36"/>
      <c r="V1322" s="36"/>
      <c r="W1322" s="36"/>
      <c r="X1322" s="36"/>
      <c r="Y1322" s="36"/>
      <c r="Z1322" s="36"/>
      <c r="AA1322" s="36"/>
      <c r="AB1322" s="36"/>
      <c r="AC1322" s="36"/>
      <c r="AD1322" s="36"/>
      <c r="AE1322" s="36"/>
      <c r="AT1322" s="19" t="s">
        <v>152</v>
      </c>
      <c r="AU1322" s="19" t="s">
        <v>80</v>
      </c>
    </row>
    <row r="1323" spans="1:65" s="2" customFormat="1" ht="16.5" customHeight="1">
      <c r="A1323" s="36"/>
      <c r="B1323" s="37"/>
      <c r="C1323" s="189" t="s">
        <v>1584</v>
      </c>
      <c r="D1323" s="189" t="s">
        <v>146</v>
      </c>
      <c r="E1323" s="190" t="s">
        <v>1585</v>
      </c>
      <c r="F1323" s="191" t="s">
        <v>1586</v>
      </c>
      <c r="G1323" s="192" t="s">
        <v>1553</v>
      </c>
      <c r="H1323" s="193">
        <v>1</v>
      </c>
      <c r="I1323" s="194"/>
      <c r="J1323" s="193">
        <f>ROUND(I1323*H1323,2)</f>
        <v>0</v>
      </c>
      <c r="K1323" s="191" t="s">
        <v>19</v>
      </c>
      <c r="L1323" s="41"/>
      <c r="M1323" s="195" t="s">
        <v>19</v>
      </c>
      <c r="N1323" s="196" t="s">
        <v>42</v>
      </c>
      <c r="O1323" s="66"/>
      <c r="P1323" s="197">
        <f>O1323*H1323</f>
        <v>0</v>
      </c>
      <c r="Q1323" s="197">
        <v>0</v>
      </c>
      <c r="R1323" s="197">
        <f>Q1323*H1323</f>
        <v>0</v>
      </c>
      <c r="S1323" s="197">
        <v>0</v>
      </c>
      <c r="T1323" s="198">
        <f>S1323*H1323</f>
        <v>0</v>
      </c>
      <c r="U1323" s="36"/>
      <c r="V1323" s="36"/>
      <c r="W1323" s="36"/>
      <c r="X1323" s="36"/>
      <c r="Y1323" s="36"/>
      <c r="Z1323" s="36"/>
      <c r="AA1323" s="36"/>
      <c r="AB1323" s="36"/>
      <c r="AC1323" s="36"/>
      <c r="AD1323" s="36"/>
      <c r="AE1323" s="36"/>
      <c r="AR1323" s="199" t="s">
        <v>150</v>
      </c>
      <c r="AT1323" s="199" t="s">
        <v>146</v>
      </c>
      <c r="AU1323" s="199" t="s">
        <v>80</v>
      </c>
      <c r="AY1323" s="19" t="s">
        <v>144</v>
      </c>
      <c r="BE1323" s="200">
        <f>IF(N1323="základní",J1323,0)</f>
        <v>0</v>
      </c>
      <c r="BF1323" s="200">
        <f>IF(N1323="snížená",J1323,0)</f>
        <v>0</v>
      </c>
      <c r="BG1323" s="200">
        <f>IF(N1323="zákl. přenesená",J1323,0)</f>
        <v>0</v>
      </c>
      <c r="BH1323" s="200">
        <f>IF(N1323="sníž. přenesená",J1323,0)</f>
        <v>0</v>
      </c>
      <c r="BI1323" s="200">
        <f>IF(N1323="nulová",J1323,0)</f>
        <v>0</v>
      </c>
      <c r="BJ1323" s="19" t="s">
        <v>26</v>
      </c>
      <c r="BK1323" s="200">
        <f>ROUND(I1323*H1323,2)</f>
        <v>0</v>
      </c>
      <c r="BL1323" s="19" t="s">
        <v>150</v>
      </c>
      <c r="BM1323" s="199" t="s">
        <v>1587</v>
      </c>
    </row>
    <row r="1324" spans="1:65" s="2" customFormat="1" ht="10.199999999999999">
      <c r="A1324" s="36"/>
      <c r="B1324" s="37"/>
      <c r="C1324" s="38"/>
      <c r="D1324" s="201" t="s">
        <v>152</v>
      </c>
      <c r="E1324" s="38"/>
      <c r="F1324" s="202" t="s">
        <v>1586</v>
      </c>
      <c r="G1324" s="38"/>
      <c r="H1324" s="38"/>
      <c r="I1324" s="110"/>
      <c r="J1324" s="38"/>
      <c r="K1324" s="38"/>
      <c r="L1324" s="41"/>
      <c r="M1324" s="203"/>
      <c r="N1324" s="204"/>
      <c r="O1324" s="66"/>
      <c r="P1324" s="66"/>
      <c r="Q1324" s="66"/>
      <c r="R1324" s="66"/>
      <c r="S1324" s="66"/>
      <c r="T1324" s="67"/>
      <c r="U1324" s="36"/>
      <c r="V1324" s="36"/>
      <c r="W1324" s="36"/>
      <c r="X1324" s="36"/>
      <c r="Y1324" s="36"/>
      <c r="Z1324" s="36"/>
      <c r="AA1324" s="36"/>
      <c r="AB1324" s="36"/>
      <c r="AC1324" s="36"/>
      <c r="AD1324" s="36"/>
      <c r="AE1324" s="36"/>
      <c r="AT1324" s="19" t="s">
        <v>152</v>
      </c>
      <c r="AU1324" s="19" t="s">
        <v>80</v>
      </c>
    </row>
    <row r="1325" spans="1:65" s="2" customFormat="1" ht="16.5" customHeight="1">
      <c r="A1325" s="36"/>
      <c r="B1325" s="37"/>
      <c r="C1325" s="189" t="s">
        <v>1588</v>
      </c>
      <c r="D1325" s="189" t="s">
        <v>146</v>
      </c>
      <c r="E1325" s="190" t="s">
        <v>1589</v>
      </c>
      <c r="F1325" s="191" t="s">
        <v>1590</v>
      </c>
      <c r="G1325" s="192" t="s">
        <v>443</v>
      </c>
      <c r="H1325" s="193">
        <v>1</v>
      </c>
      <c r="I1325" s="194"/>
      <c r="J1325" s="193">
        <f>ROUND(I1325*H1325,2)</f>
        <v>0</v>
      </c>
      <c r="K1325" s="191" t="s">
        <v>19</v>
      </c>
      <c r="L1325" s="41"/>
      <c r="M1325" s="195" t="s">
        <v>19</v>
      </c>
      <c r="N1325" s="196" t="s">
        <v>42</v>
      </c>
      <c r="O1325" s="66"/>
      <c r="P1325" s="197">
        <f>O1325*H1325</f>
        <v>0</v>
      </c>
      <c r="Q1325" s="197">
        <v>0</v>
      </c>
      <c r="R1325" s="197">
        <f>Q1325*H1325</f>
        <v>0</v>
      </c>
      <c r="S1325" s="197">
        <v>0</v>
      </c>
      <c r="T1325" s="198">
        <f>S1325*H1325</f>
        <v>0</v>
      </c>
      <c r="U1325" s="36"/>
      <c r="V1325" s="36"/>
      <c r="W1325" s="36"/>
      <c r="X1325" s="36"/>
      <c r="Y1325" s="36"/>
      <c r="Z1325" s="36"/>
      <c r="AA1325" s="36"/>
      <c r="AB1325" s="36"/>
      <c r="AC1325" s="36"/>
      <c r="AD1325" s="36"/>
      <c r="AE1325" s="36"/>
      <c r="AR1325" s="199" t="s">
        <v>150</v>
      </c>
      <c r="AT1325" s="199" t="s">
        <v>146</v>
      </c>
      <c r="AU1325" s="199" t="s">
        <v>80</v>
      </c>
      <c r="AY1325" s="19" t="s">
        <v>144</v>
      </c>
      <c r="BE1325" s="200">
        <f>IF(N1325="základní",J1325,0)</f>
        <v>0</v>
      </c>
      <c r="BF1325" s="200">
        <f>IF(N1325="snížená",J1325,0)</f>
        <v>0</v>
      </c>
      <c r="BG1325" s="200">
        <f>IF(N1325="zákl. přenesená",J1325,0)</f>
        <v>0</v>
      </c>
      <c r="BH1325" s="200">
        <f>IF(N1325="sníž. přenesená",J1325,0)</f>
        <v>0</v>
      </c>
      <c r="BI1325" s="200">
        <f>IF(N1325="nulová",J1325,0)</f>
        <v>0</v>
      </c>
      <c r="BJ1325" s="19" t="s">
        <v>26</v>
      </c>
      <c r="BK1325" s="200">
        <f>ROUND(I1325*H1325,2)</f>
        <v>0</v>
      </c>
      <c r="BL1325" s="19" t="s">
        <v>150</v>
      </c>
      <c r="BM1325" s="199" t="s">
        <v>1591</v>
      </c>
    </row>
    <row r="1326" spans="1:65" s="2" customFormat="1" ht="10.199999999999999">
      <c r="A1326" s="36"/>
      <c r="B1326" s="37"/>
      <c r="C1326" s="38"/>
      <c r="D1326" s="201" t="s">
        <v>152</v>
      </c>
      <c r="E1326" s="38"/>
      <c r="F1326" s="202" t="s">
        <v>1592</v>
      </c>
      <c r="G1326" s="38"/>
      <c r="H1326" s="38"/>
      <c r="I1326" s="110"/>
      <c r="J1326" s="38"/>
      <c r="K1326" s="38"/>
      <c r="L1326" s="41"/>
      <c r="M1326" s="203"/>
      <c r="N1326" s="204"/>
      <c r="O1326" s="66"/>
      <c r="P1326" s="66"/>
      <c r="Q1326" s="66"/>
      <c r="R1326" s="66"/>
      <c r="S1326" s="66"/>
      <c r="T1326" s="67"/>
      <c r="U1326" s="36"/>
      <c r="V1326" s="36"/>
      <c r="W1326" s="36"/>
      <c r="X1326" s="36"/>
      <c r="Y1326" s="36"/>
      <c r="Z1326" s="36"/>
      <c r="AA1326" s="36"/>
      <c r="AB1326" s="36"/>
      <c r="AC1326" s="36"/>
      <c r="AD1326" s="36"/>
      <c r="AE1326" s="36"/>
      <c r="AT1326" s="19" t="s">
        <v>152</v>
      </c>
      <c r="AU1326" s="19" t="s">
        <v>80</v>
      </c>
    </row>
    <row r="1327" spans="1:65" s="2" customFormat="1" ht="16.5" customHeight="1">
      <c r="A1327" s="36"/>
      <c r="B1327" s="37"/>
      <c r="C1327" s="189" t="s">
        <v>1593</v>
      </c>
      <c r="D1327" s="189" t="s">
        <v>146</v>
      </c>
      <c r="E1327" s="190" t="s">
        <v>1594</v>
      </c>
      <c r="F1327" s="191" t="s">
        <v>1595</v>
      </c>
      <c r="G1327" s="192" t="s">
        <v>429</v>
      </c>
      <c r="H1327" s="193">
        <v>22</v>
      </c>
      <c r="I1327" s="194"/>
      <c r="J1327" s="193">
        <f>ROUND(I1327*H1327,2)</f>
        <v>0</v>
      </c>
      <c r="K1327" s="191" t="s">
        <v>19</v>
      </c>
      <c r="L1327" s="41"/>
      <c r="M1327" s="195" t="s">
        <v>19</v>
      </c>
      <c r="N1327" s="196" t="s">
        <v>42</v>
      </c>
      <c r="O1327" s="66"/>
      <c r="P1327" s="197">
        <f>O1327*H1327</f>
        <v>0</v>
      </c>
      <c r="Q1327" s="197">
        <v>0</v>
      </c>
      <c r="R1327" s="197">
        <f>Q1327*H1327</f>
        <v>0</v>
      </c>
      <c r="S1327" s="197">
        <v>0</v>
      </c>
      <c r="T1327" s="198">
        <f>S1327*H1327</f>
        <v>0</v>
      </c>
      <c r="U1327" s="36"/>
      <c r="V1327" s="36"/>
      <c r="W1327" s="36"/>
      <c r="X1327" s="36"/>
      <c r="Y1327" s="36"/>
      <c r="Z1327" s="36"/>
      <c r="AA1327" s="36"/>
      <c r="AB1327" s="36"/>
      <c r="AC1327" s="36"/>
      <c r="AD1327" s="36"/>
      <c r="AE1327" s="36"/>
      <c r="AR1327" s="199" t="s">
        <v>150</v>
      </c>
      <c r="AT1327" s="199" t="s">
        <v>146</v>
      </c>
      <c r="AU1327" s="199" t="s">
        <v>80</v>
      </c>
      <c r="AY1327" s="19" t="s">
        <v>144</v>
      </c>
      <c r="BE1327" s="200">
        <f>IF(N1327="základní",J1327,0)</f>
        <v>0</v>
      </c>
      <c r="BF1327" s="200">
        <f>IF(N1327="snížená",J1327,0)</f>
        <v>0</v>
      </c>
      <c r="BG1327" s="200">
        <f>IF(N1327="zákl. přenesená",J1327,0)</f>
        <v>0</v>
      </c>
      <c r="BH1327" s="200">
        <f>IF(N1327="sníž. přenesená",J1327,0)</f>
        <v>0</v>
      </c>
      <c r="BI1327" s="200">
        <f>IF(N1327="nulová",J1327,0)</f>
        <v>0</v>
      </c>
      <c r="BJ1327" s="19" t="s">
        <v>26</v>
      </c>
      <c r="BK1327" s="200">
        <f>ROUND(I1327*H1327,2)</f>
        <v>0</v>
      </c>
      <c r="BL1327" s="19" t="s">
        <v>150</v>
      </c>
      <c r="BM1327" s="199" t="s">
        <v>1596</v>
      </c>
    </row>
    <row r="1328" spans="1:65" s="2" customFormat="1" ht="10.199999999999999">
      <c r="A1328" s="36"/>
      <c r="B1328" s="37"/>
      <c r="C1328" s="38"/>
      <c r="D1328" s="201" t="s">
        <v>152</v>
      </c>
      <c r="E1328" s="38"/>
      <c r="F1328" s="202" t="s">
        <v>1597</v>
      </c>
      <c r="G1328" s="38"/>
      <c r="H1328" s="38"/>
      <c r="I1328" s="110"/>
      <c r="J1328" s="38"/>
      <c r="K1328" s="38"/>
      <c r="L1328" s="41"/>
      <c r="M1328" s="203"/>
      <c r="N1328" s="204"/>
      <c r="O1328" s="66"/>
      <c r="P1328" s="66"/>
      <c r="Q1328" s="66"/>
      <c r="R1328" s="66"/>
      <c r="S1328" s="66"/>
      <c r="T1328" s="67"/>
      <c r="U1328" s="36"/>
      <c r="V1328" s="36"/>
      <c r="W1328" s="36"/>
      <c r="X1328" s="36"/>
      <c r="Y1328" s="36"/>
      <c r="Z1328" s="36"/>
      <c r="AA1328" s="36"/>
      <c r="AB1328" s="36"/>
      <c r="AC1328" s="36"/>
      <c r="AD1328" s="36"/>
      <c r="AE1328" s="36"/>
      <c r="AT1328" s="19" t="s">
        <v>152</v>
      </c>
      <c r="AU1328" s="19" t="s">
        <v>80</v>
      </c>
    </row>
    <row r="1329" spans="1:65" s="12" customFormat="1" ht="22.8" customHeight="1">
      <c r="B1329" s="173"/>
      <c r="C1329" s="174"/>
      <c r="D1329" s="175" t="s">
        <v>70</v>
      </c>
      <c r="E1329" s="187" t="s">
        <v>1598</v>
      </c>
      <c r="F1329" s="187" t="s">
        <v>1599</v>
      </c>
      <c r="G1329" s="174"/>
      <c r="H1329" s="174"/>
      <c r="I1329" s="177"/>
      <c r="J1329" s="188">
        <f>BK1329</f>
        <v>0</v>
      </c>
      <c r="K1329" s="174"/>
      <c r="L1329" s="179"/>
      <c r="M1329" s="180"/>
      <c r="N1329" s="181"/>
      <c r="O1329" s="181"/>
      <c r="P1329" s="182">
        <f>SUM(P1330:P1331)</f>
        <v>0</v>
      </c>
      <c r="Q1329" s="181"/>
      <c r="R1329" s="182">
        <f>SUM(R1330:R1331)</f>
        <v>0</v>
      </c>
      <c r="S1329" s="181"/>
      <c r="T1329" s="183">
        <f>SUM(T1330:T1331)</f>
        <v>3.4200000000000001E-2</v>
      </c>
      <c r="AR1329" s="184" t="s">
        <v>80</v>
      </c>
      <c r="AT1329" s="185" t="s">
        <v>70</v>
      </c>
      <c r="AU1329" s="185" t="s">
        <v>26</v>
      </c>
      <c r="AY1329" s="184" t="s">
        <v>144</v>
      </c>
      <c r="BK1329" s="186">
        <f>SUM(BK1330:BK1331)</f>
        <v>0</v>
      </c>
    </row>
    <row r="1330" spans="1:65" s="2" customFormat="1" ht="16.5" customHeight="1">
      <c r="A1330" s="36"/>
      <c r="B1330" s="37"/>
      <c r="C1330" s="189" t="s">
        <v>1600</v>
      </c>
      <c r="D1330" s="189" t="s">
        <v>146</v>
      </c>
      <c r="E1330" s="190" t="s">
        <v>1601</v>
      </c>
      <c r="F1330" s="191" t="s">
        <v>1602</v>
      </c>
      <c r="G1330" s="192" t="s">
        <v>1553</v>
      </c>
      <c r="H1330" s="193">
        <v>1</v>
      </c>
      <c r="I1330" s="194"/>
      <c r="J1330" s="193">
        <f>ROUND(I1330*H1330,2)</f>
        <v>0</v>
      </c>
      <c r="K1330" s="191" t="s">
        <v>160</v>
      </c>
      <c r="L1330" s="41"/>
      <c r="M1330" s="195" t="s">
        <v>19</v>
      </c>
      <c r="N1330" s="196" t="s">
        <v>42</v>
      </c>
      <c r="O1330" s="66"/>
      <c r="P1330" s="197">
        <f>O1330*H1330</f>
        <v>0</v>
      </c>
      <c r="Q1330" s="197">
        <v>0</v>
      </c>
      <c r="R1330" s="197">
        <f>Q1330*H1330</f>
        <v>0</v>
      </c>
      <c r="S1330" s="197">
        <v>3.4200000000000001E-2</v>
      </c>
      <c r="T1330" s="198">
        <f>S1330*H1330</f>
        <v>3.4200000000000001E-2</v>
      </c>
      <c r="U1330" s="36"/>
      <c r="V1330" s="36"/>
      <c r="W1330" s="36"/>
      <c r="X1330" s="36"/>
      <c r="Y1330" s="36"/>
      <c r="Z1330" s="36"/>
      <c r="AA1330" s="36"/>
      <c r="AB1330" s="36"/>
      <c r="AC1330" s="36"/>
      <c r="AD1330" s="36"/>
      <c r="AE1330" s="36"/>
      <c r="AR1330" s="199" t="s">
        <v>258</v>
      </c>
      <c r="AT1330" s="199" t="s">
        <v>146</v>
      </c>
      <c r="AU1330" s="199" t="s">
        <v>80</v>
      </c>
      <c r="AY1330" s="19" t="s">
        <v>144</v>
      </c>
      <c r="BE1330" s="200">
        <f>IF(N1330="základní",J1330,0)</f>
        <v>0</v>
      </c>
      <c r="BF1330" s="200">
        <f>IF(N1330="snížená",J1330,0)</f>
        <v>0</v>
      </c>
      <c r="BG1330" s="200">
        <f>IF(N1330="zákl. přenesená",J1330,0)</f>
        <v>0</v>
      </c>
      <c r="BH1330" s="200">
        <f>IF(N1330="sníž. přenesená",J1330,0)</f>
        <v>0</v>
      </c>
      <c r="BI1330" s="200">
        <f>IF(N1330="nulová",J1330,0)</f>
        <v>0</v>
      </c>
      <c r="BJ1330" s="19" t="s">
        <v>26</v>
      </c>
      <c r="BK1330" s="200">
        <f>ROUND(I1330*H1330,2)</f>
        <v>0</v>
      </c>
      <c r="BL1330" s="19" t="s">
        <v>258</v>
      </c>
      <c r="BM1330" s="199" t="s">
        <v>1603</v>
      </c>
    </row>
    <row r="1331" spans="1:65" s="2" customFormat="1" ht="10.199999999999999">
      <c r="A1331" s="36"/>
      <c r="B1331" s="37"/>
      <c r="C1331" s="38"/>
      <c r="D1331" s="201" t="s">
        <v>152</v>
      </c>
      <c r="E1331" s="38"/>
      <c r="F1331" s="202" t="s">
        <v>1604</v>
      </c>
      <c r="G1331" s="38"/>
      <c r="H1331" s="38"/>
      <c r="I1331" s="110"/>
      <c r="J1331" s="38"/>
      <c r="K1331" s="38"/>
      <c r="L1331" s="41"/>
      <c r="M1331" s="203"/>
      <c r="N1331" s="204"/>
      <c r="O1331" s="66"/>
      <c r="P1331" s="66"/>
      <c r="Q1331" s="66"/>
      <c r="R1331" s="66"/>
      <c r="S1331" s="66"/>
      <c r="T1331" s="67"/>
      <c r="U1331" s="36"/>
      <c r="V1331" s="36"/>
      <c r="W1331" s="36"/>
      <c r="X1331" s="36"/>
      <c r="Y1331" s="36"/>
      <c r="Z1331" s="36"/>
      <c r="AA1331" s="36"/>
      <c r="AB1331" s="36"/>
      <c r="AC1331" s="36"/>
      <c r="AD1331" s="36"/>
      <c r="AE1331" s="36"/>
      <c r="AT1331" s="19" t="s">
        <v>152</v>
      </c>
      <c r="AU1331" s="19" t="s">
        <v>80</v>
      </c>
    </row>
    <row r="1332" spans="1:65" s="12" customFormat="1" ht="22.8" customHeight="1">
      <c r="B1332" s="173"/>
      <c r="C1332" s="174"/>
      <c r="D1332" s="175" t="s">
        <v>70</v>
      </c>
      <c r="E1332" s="187" t="s">
        <v>1605</v>
      </c>
      <c r="F1332" s="187" t="s">
        <v>1606</v>
      </c>
      <c r="G1332" s="174"/>
      <c r="H1332" s="174"/>
      <c r="I1332" s="177"/>
      <c r="J1332" s="188">
        <f>BK1332</f>
        <v>0</v>
      </c>
      <c r="K1332" s="174"/>
      <c r="L1332" s="179"/>
      <c r="M1332" s="180"/>
      <c r="N1332" s="181"/>
      <c r="O1332" s="181"/>
      <c r="P1332" s="182">
        <f>SUM(P1333:P1486)</f>
        <v>0</v>
      </c>
      <c r="Q1332" s="181"/>
      <c r="R1332" s="182">
        <f>SUM(R1333:R1486)</f>
        <v>0</v>
      </c>
      <c r="S1332" s="181"/>
      <c r="T1332" s="183">
        <f>SUM(T1333:T1486)</f>
        <v>0</v>
      </c>
      <c r="AR1332" s="184" t="s">
        <v>80</v>
      </c>
      <c r="AT1332" s="185" t="s">
        <v>70</v>
      </c>
      <c r="AU1332" s="185" t="s">
        <v>26</v>
      </c>
      <c r="AY1332" s="184" t="s">
        <v>144</v>
      </c>
      <c r="BK1332" s="186">
        <f>SUM(BK1333:BK1486)</f>
        <v>0</v>
      </c>
    </row>
    <row r="1333" spans="1:65" s="2" customFormat="1" ht="16.5" customHeight="1">
      <c r="A1333" s="36"/>
      <c r="B1333" s="37"/>
      <c r="C1333" s="189" t="s">
        <v>1607</v>
      </c>
      <c r="D1333" s="189" t="s">
        <v>146</v>
      </c>
      <c r="E1333" s="190" t="s">
        <v>1608</v>
      </c>
      <c r="F1333" s="191" t="s">
        <v>1609</v>
      </c>
      <c r="G1333" s="192" t="s">
        <v>173</v>
      </c>
      <c r="H1333" s="193">
        <v>15</v>
      </c>
      <c r="I1333" s="194"/>
      <c r="J1333" s="193">
        <f>ROUND(I1333*H1333,2)</f>
        <v>0</v>
      </c>
      <c r="K1333" s="191" t="s">
        <v>19</v>
      </c>
      <c r="L1333" s="41"/>
      <c r="M1333" s="195" t="s">
        <v>19</v>
      </c>
      <c r="N1333" s="196" t="s">
        <v>42</v>
      </c>
      <c r="O1333" s="66"/>
      <c r="P1333" s="197">
        <f>O1333*H1333</f>
        <v>0</v>
      </c>
      <c r="Q1333" s="197">
        <v>0</v>
      </c>
      <c r="R1333" s="197">
        <f>Q1333*H1333</f>
        <v>0</v>
      </c>
      <c r="S1333" s="197">
        <v>0</v>
      </c>
      <c r="T1333" s="198">
        <f>S1333*H1333</f>
        <v>0</v>
      </c>
      <c r="U1333" s="36"/>
      <c r="V1333" s="36"/>
      <c r="W1333" s="36"/>
      <c r="X1333" s="36"/>
      <c r="Y1333" s="36"/>
      <c r="Z1333" s="36"/>
      <c r="AA1333" s="36"/>
      <c r="AB1333" s="36"/>
      <c r="AC1333" s="36"/>
      <c r="AD1333" s="36"/>
      <c r="AE1333" s="36"/>
      <c r="AR1333" s="199" t="s">
        <v>150</v>
      </c>
      <c r="AT1333" s="199" t="s">
        <v>146</v>
      </c>
      <c r="AU1333" s="199" t="s">
        <v>80</v>
      </c>
      <c r="AY1333" s="19" t="s">
        <v>144</v>
      </c>
      <c r="BE1333" s="200">
        <f>IF(N1333="základní",J1333,0)</f>
        <v>0</v>
      </c>
      <c r="BF1333" s="200">
        <f>IF(N1333="snížená",J1333,0)</f>
        <v>0</v>
      </c>
      <c r="BG1333" s="200">
        <f>IF(N1333="zákl. přenesená",J1333,0)</f>
        <v>0</v>
      </c>
      <c r="BH1333" s="200">
        <f>IF(N1333="sníž. přenesená",J1333,0)</f>
        <v>0</v>
      </c>
      <c r="BI1333" s="200">
        <f>IF(N1333="nulová",J1333,0)</f>
        <v>0</v>
      </c>
      <c r="BJ1333" s="19" t="s">
        <v>26</v>
      </c>
      <c r="BK1333" s="200">
        <f>ROUND(I1333*H1333,2)</f>
        <v>0</v>
      </c>
      <c r="BL1333" s="19" t="s">
        <v>150</v>
      </c>
      <c r="BM1333" s="199" t="s">
        <v>1610</v>
      </c>
    </row>
    <row r="1334" spans="1:65" s="2" customFormat="1" ht="10.199999999999999">
      <c r="A1334" s="36"/>
      <c r="B1334" s="37"/>
      <c r="C1334" s="38"/>
      <c r="D1334" s="201" t="s">
        <v>152</v>
      </c>
      <c r="E1334" s="38"/>
      <c r="F1334" s="202" t="s">
        <v>1609</v>
      </c>
      <c r="G1334" s="38"/>
      <c r="H1334" s="38"/>
      <c r="I1334" s="110"/>
      <c r="J1334" s="38"/>
      <c r="K1334" s="38"/>
      <c r="L1334" s="41"/>
      <c r="M1334" s="203"/>
      <c r="N1334" s="204"/>
      <c r="O1334" s="66"/>
      <c r="P1334" s="66"/>
      <c r="Q1334" s="66"/>
      <c r="R1334" s="66"/>
      <c r="S1334" s="66"/>
      <c r="T1334" s="67"/>
      <c r="U1334" s="36"/>
      <c r="V1334" s="36"/>
      <c r="W1334" s="36"/>
      <c r="X1334" s="36"/>
      <c r="Y1334" s="36"/>
      <c r="Z1334" s="36"/>
      <c r="AA1334" s="36"/>
      <c r="AB1334" s="36"/>
      <c r="AC1334" s="36"/>
      <c r="AD1334" s="36"/>
      <c r="AE1334" s="36"/>
      <c r="AT1334" s="19" t="s">
        <v>152</v>
      </c>
      <c r="AU1334" s="19" t="s">
        <v>80</v>
      </c>
    </row>
    <row r="1335" spans="1:65" s="2" customFormat="1" ht="16.5" customHeight="1">
      <c r="A1335" s="36"/>
      <c r="B1335" s="37"/>
      <c r="C1335" s="189" t="s">
        <v>1611</v>
      </c>
      <c r="D1335" s="189" t="s">
        <v>146</v>
      </c>
      <c r="E1335" s="190" t="s">
        <v>1612</v>
      </c>
      <c r="F1335" s="191" t="s">
        <v>1613</v>
      </c>
      <c r="G1335" s="192" t="s">
        <v>173</v>
      </c>
      <c r="H1335" s="193">
        <v>8</v>
      </c>
      <c r="I1335" s="194"/>
      <c r="J1335" s="193">
        <f>ROUND(I1335*H1335,2)</f>
        <v>0</v>
      </c>
      <c r="K1335" s="191" t="s">
        <v>19</v>
      </c>
      <c r="L1335" s="41"/>
      <c r="M1335" s="195" t="s">
        <v>19</v>
      </c>
      <c r="N1335" s="196" t="s">
        <v>42</v>
      </c>
      <c r="O1335" s="66"/>
      <c r="P1335" s="197">
        <f>O1335*H1335</f>
        <v>0</v>
      </c>
      <c r="Q1335" s="197">
        <v>0</v>
      </c>
      <c r="R1335" s="197">
        <f>Q1335*H1335</f>
        <v>0</v>
      </c>
      <c r="S1335" s="197">
        <v>0</v>
      </c>
      <c r="T1335" s="198">
        <f>S1335*H1335</f>
        <v>0</v>
      </c>
      <c r="U1335" s="36"/>
      <c r="V1335" s="36"/>
      <c r="W1335" s="36"/>
      <c r="X1335" s="36"/>
      <c r="Y1335" s="36"/>
      <c r="Z1335" s="36"/>
      <c r="AA1335" s="36"/>
      <c r="AB1335" s="36"/>
      <c r="AC1335" s="36"/>
      <c r="AD1335" s="36"/>
      <c r="AE1335" s="36"/>
      <c r="AR1335" s="199" t="s">
        <v>150</v>
      </c>
      <c r="AT1335" s="199" t="s">
        <v>146</v>
      </c>
      <c r="AU1335" s="199" t="s">
        <v>80</v>
      </c>
      <c r="AY1335" s="19" t="s">
        <v>144</v>
      </c>
      <c r="BE1335" s="200">
        <f>IF(N1335="základní",J1335,0)</f>
        <v>0</v>
      </c>
      <c r="BF1335" s="200">
        <f>IF(N1335="snížená",J1335,0)</f>
        <v>0</v>
      </c>
      <c r="BG1335" s="200">
        <f>IF(N1335="zákl. přenesená",J1335,0)</f>
        <v>0</v>
      </c>
      <c r="BH1335" s="200">
        <f>IF(N1335="sníž. přenesená",J1335,0)</f>
        <v>0</v>
      </c>
      <c r="BI1335" s="200">
        <f>IF(N1335="nulová",J1335,0)</f>
        <v>0</v>
      </c>
      <c r="BJ1335" s="19" t="s">
        <v>26</v>
      </c>
      <c r="BK1335" s="200">
        <f>ROUND(I1335*H1335,2)</f>
        <v>0</v>
      </c>
      <c r="BL1335" s="19" t="s">
        <v>150</v>
      </c>
      <c r="BM1335" s="199" t="s">
        <v>1614</v>
      </c>
    </row>
    <row r="1336" spans="1:65" s="2" customFormat="1" ht="10.199999999999999">
      <c r="A1336" s="36"/>
      <c r="B1336" s="37"/>
      <c r="C1336" s="38"/>
      <c r="D1336" s="201" t="s">
        <v>152</v>
      </c>
      <c r="E1336" s="38"/>
      <c r="F1336" s="202" t="s">
        <v>1613</v>
      </c>
      <c r="G1336" s="38"/>
      <c r="H1336" s="38"/>
      <c r="I1336" s="110"/>
      <c r="J1336" s="38"/>
      <c r="K1336" s="38"/>
      <c r="L1336" s="41"/>
      <c r="M1336" s="203"/>
      <c r="N1336" s="204"/>
      <c r="O1336" s="66"/>
      <c r="P1336" s="66"/>
      <c r="Q1336" s="66"/>
      <c r="R1336" s="66"/>
      <c r="S1336" s="66"/>
      <c r="T1336" s="67"/>
      <c r="U1336" s="36"/>
      <c r="V1336" s="36"/>
      <c r="W1336" s="36"/>
      <c r="X1336" s="36"/>
      <c r="Y1336" s="36"/>
      <c r="Z1336" s="36"/>
      <c r="AA1336" s="36"/>
      <c r="AB1336" s="36"/>
      <c r="AC1336" s="36"/>
      <c r="AD1336" s="36"/>
      <c r="AE1336" s="36"/>
      <c r="AT1336" s="19" t="s">
        <v>152</v>
      </c>
      <c r="AU1336" s="19" t="s">
        <v>80</v>
      </c>
    </row>
    <row r="1337" spans="1:65" s="2" customFormat="1" ht="16.5" customHeight="1">
      <c r="A1337" s="36"/>
      <c r="B1337" s="37"/>
      <c r="C1337" s="189" t="s">
        <v>1615</v>
      </c>
      <c r="D1337" s="189" t="s">
        <v>146</v>
      </c>
      <c r="E1337" s="190" t="s">
        <v>1616</v>
      </c>
      <c r="F1337" s="191" t="s">
        <v>1617</v>
      </c>
      <c r="G1337" s="192" t="s">
        <v>173</v>
      </c>
      <c r="H1337" s="193">
        <v>45</v>
      </c>
      <c r="I1337" s="194"/>
      <c r="J1337" s="193">
        <f>ROUND(I1337*H1337,2)</f>
        <v>0</v>
      </c>
      <c r="K1337" s="191" t="s">
        <v>19</v>
      </c>
      <c r="L1337" s="41"/>
      <c r="M1337" s="195" t="s">
        <v>19</v>
      </c>
      <c r="N1337" s="196" t="s">
        <v>42</v>
      </c>
      <c r="O1337" s="66"/>
      <c r="P1337" s="197">
        <f>O1337*H1337</f>
        <v>0</v>
      </c>
      <c r="Q1337" s="197">
        <v>0</v>
      </c>
      <c r="R1337" s="197">
        <f>Q1337*H1337</f>
        <v>0</v>
      </c>
      <c r="S1337" s="197">
        <v>0</v>
      </c>
      <c r="T1337" s="198">
        <f>S1337*H1337</f>
        <v>0</v>
      </c>
      <c r="U1337" s="36"/>
      <c r="V1337" s="36"/>
      <c r="W1337" s="36"/>
      <c r="X1337" s="36"/>
      <c r="Y1337" s="36"/>
      <c r="Z1337" s="36"/>
      <c r="AA1337" s="36"/>
      <c r="AB1337" s="36"/>
      <c r="AC1337" s="36"/>
      <c r="AD1337" s="36"/>
      <c r="AE1337" s="36"/>
      <c r="AR1337" s="199" t="s">
        <v>150</v>
      </c>
      <c r="AT1337" s="199" t="s">
        <v>146</v>
      </c>
      <c r="AU1337" s="199" t="s">
        <v>80</v>
      </c>
      <c r="AY1337" s="19" t="s">
        <v>144</v>
      </c>
      <c r="BE1337" s="200">
        <f>IF(N1337="základní",J1337,0)</f>
        <v>0</v>
      </c>
      <c r="BF1337" s="200">
        <f>IF(N1337="snížená",J1337,0)</f>
        <v>0</v>
      </c>
      <c r="BG1337" s="200">
        <f>IF(N1337="zákl. přenesená",J1337,0)</f>
        <v>0</v>
      </c>
      <c r="BH1337" s="200">
        <f>IF(N1337="sníž. přenesená",J1337,0)</f>
        <v>0</v>
      </c>
      <c r="BI1337" s="200">
        <f>IF(N1337="nulová",J1337,0)</f>
        <v>0</v>
      </c>
      <c r="BJ1337" s="19" t="s">
        <v>26</v>
      </c>
      <c r="BK1337" s="200">
        <f>ROUND(I1337*H1337,2)</f>
        <v>0</v>
      </c>
      <c r="BL1337" s="19" t="s">
        <v>150</v>
      </c>
      <c r="BM1337" s="199" t="s">
        <v>1618</v>
      </c>
    </row>
    <row r="1338" spans="1:65" s="2" customFormat="1" ht="10.199999999999999">
      <c r="A1338" s="36"/>
      <c r="B1338" s="37"/>
      <c r="C1338" s="38"/>
      <c r="D1338" s="201" t="s">
        <v>152</v>
      </c>
      <c r="E1338" s="38"/>
      <c r="F1338" s="202" t="s">
        <v>1617</v>
      </c>
      <c r="G1338" s="38"/>
      <c r="H1338" s="38"/>
      <c r="I1338" s="110"/>
      <c r="J1338" s="38"/>
      <c r="K1338" s="38"/>
      <c r="L1338" s="41"/>
      <c r="M1338" s="203"/>
      <c r="N1338" s="204"/>
      <c r="O1338" s="66"/>
      <c r="P1338" s="66"/>
      <c r="Q1338" s="66"/>
      <c r="R1338" s="66"/>
      <c r="S1338" s="66"/>
      <c r="T1338" s="67"/>
      <c r="U1338" s="36"/>
      <c r="V1338" s="36"/>
      <c r="W1338" s="36"/>
      <c r="X1338" s="36"/>
      <c r="Y1338" s="36"/>
      <c r="Z1338" s="36"/>
      <c r="AA1338" s="36"/>
      <c r="AB1338" s="36"/>
      <c r="AC1338" s="36"/>
      <c r="AD1338" s="36"/>
      <c r="AE1338" s="36"/>
      <c r="AT1338" s="19" t="s">
        <v>152</v>
      </c>
      <c r="AU1338" s="19" t="s">
        <v>80</v>
      </c>
    </row>
    <row r="1339" spans="1:65" s="2" customFormat="1" ht="16.5" customHeight="1">
      <c r="A1339" s="36"/>
      <c r="B1339" s="37"/>
      <c r="C1339" s="189" t="s">
        <v>1619</v>
      </c>
      <c r="D1339" s="189" t="s">
        <v>146</v>
      </c>
      <c r="E1339" s="190" t="s">
        <v>1620</v>
      </c>
      <c r="F1339" s="191" t="s">
        <v>1621</v>
      </c>
      <c r="G1339" s="192" t="s">
        <v>173</v>
      </c>
      <c r="H1339" s="193">
        <v>68</v>
      </c>
      <c r="I1339" s="194"/>
      <c r="J1339" s="193">
        <f>ROUND(I1339*H1339,2)</f>
        <v>0</v>
      </c>
      <c r="K1339" s="191" t="s">
        <v>19</v>
      </c>
      <c r="L1339" s="41"/>
      <c r="M1339" s="195" t="s">
        <v>19</v>
      </c>
      <c r="N1339" s="196" t="s">
        <v>42</v>
      </c>
      <c r="O1339" s="66"/>
      <c r="P1339" s="197">
        <f>O1339*H1339</f>
        <v>0</v>
      </c>
      <c r="Q1339" s="197">
        <v>0</v>
      </c>
      <c r="R1339" s="197">
        <f>Q1339*H1339</f>
        <v>0</v>
      </c>
      <c r="S1339" s="197">
        <v>0</v>
      </c>
      <c r="T1339" s="198">
        <f>S1339*H1339</f>
        <v>0</v>
      </c>
      <c r="U1339" s="36"/>
      <c r="V1339" s="36"/>
      <c r="W1339" s="36"/>
      <c r="X1339" s="36"/>
      <c r="Y1339" s="36"/>
      <c r="Z1339" s="36"/>
      <c r="AA1339" s="36"/>
      <c r="AB1339" s="36"/>
      <c r="AC1339" s="36"/>
      <c r="AD1339" s="36"/>
      <c r="AE1339" s="36"/>
      <c r="AR1339" s="199" t="s">
        <v>150</v>
      </c>
      <c r="AT1339" s="199" t="s">
        <v>146</v>
      </c>
      <c r="AU1339" s="199" t="s">
        <v>80</v>
      </c>
      <c r="AY1339" s="19" t="s">
        <v>144</v>
      </c>
      <c r="BE1339" s="200">
        <f>IF(N1339="základní",J1339,0)</f>
        <v>0</v>
      </c>
      <c r="BF1339" s="200">
        <f>IF(N1339="snížená",J1339,0)</f>
        <v>0</v>
      </c>
      <c r="BG1339" s="200">
        <f>IF(N1339="zákl. přenesená",J1339,0)</f>
        <v>0</v>
      </c>
      <c r="BH1339" s="200">
        <f>IF(N1339="sníž. přenesená",J1339,0)</f>
        <v>0</v>
      </c>
      <c r="BI1339" s="200">
        <f>IF(N1339="nulová",J1339,0)</f>
        <v>0</v>
      </c>
      <c r="BJ1339" s="19" t="s">
        <v>26</v>
      </c>
      <c r="BK1339" s="200">
        <f>ROUND(I1339*H1339,2)</f>
        <v>0</v>
      </c>
      <c r="BL1339" s="19" t="s">
        <v>150</v>
      </c>
      <c r="BM1339" s="199" t="s">
        <v>1622</v>
      </c>
    </row>
    <row r="1340" spans="1:65" s="2" customFormat="1" ht="10.199999999999999">
      <c r="A1340" s="36"/>
      <c r="B1340" s="37"/>
      <c r="C1340" s="38"/>
      <c r="D1340" s="201" t="s">
        <v>152</v>
      </c>
      <c r="E1340" s="38"/>
      <c r="F1340" s="202" t="s">
        <v>1621</v>
      </c>
      <c r="G1340" s="38"/>
      <c r="H1340" s="38"/>
      <c r="I1340" s="110"/>
      <c r="J1340" s="38"/>
      <c r="K1340" s="38"/>
      <c r="L1340" s="41"/>
      <c r="M1340" s="203"/>
      <c r="N1340" s="204"/>
      <c r="O1340" s="66"/>
      <c r="P1340" s="66"/>
      <c r="Q1340" s="66"/>
      <c r="R1340" s="66"/>
      <c r="S1340" s="66"/>
      <c r="T1340" s="67"/>
      <c r="U1340" s="36"/>
      <c r="V1340" s="36"/>
      <c r="W1340" s="36"/>
      <c r="X1340" s="36"/>
      <c r="Y1340" s="36"/>
      <c r="Z1340" s="36"/>
      <c r="AA1340" s="36"/>
      <c r="AB1340" s="36"/>
      <c r="AC1340" s="36"/>
      <c r="AD1340" s="36"/>
      <c r="AE1340" s="36"/>
      <c r="AT1340" s="19" t="s">
        <v>152</v>
      </c>
      <c r="AU1340" s="19" t="s">
        <v>80</v>
      </c>
    </row>
    <row r="1341" spans="1:65" s="2" customFormat="1" ht="16.5" customHeight="1">
      <c r="A1341" s="36"/>
      <c r="B1341" s="37"/>
      <c r="C1341" s="189" t="s">
        <v>1623</v>
      </c>
      <c r="D1341" s="189" t="s">
        <v>146</v>
      </c>
      <c r="E1341" s="190" t="s">
        <v>1624</v>
      </c>
      <c r="F1341" s="191" t="s">
        <v>1625</v>
      </c>
      <c r="G1341" s="192" t="s">
        <v>173</v>
      </c>
      <c r="H1341" s="193">
        <v>29</v>
      </c>
      <c r="I1341" s="194"/>
      <c r="J1341" s="193">
        <f>ROUND(I1341*H1341,2)</f>
        <v>0</v>
      </c>
      <c r="K1341" s="191" t="s">
        <v>19</v>
      </c>
      <c r="L1341" s="41"/>
      <c r="M1341" s="195" t="s">
        <v>19</v>
      </c>
      <c r="N1341" s="196" t="s">
        <v>42</v>
      </c>
      <c r="O1341" s="66"/>
      <c r="P1341" s="197">
        <f>O1341*H1341</f>
        <v>0</v>
      </c>
      <c r="Q1341" s="197">
        <v>0</v>
      </c>
      <c r="R1341" s="197">
        <f>Q1341*H1341</f>
        <v>0</v>
      </c>
      <c r="S1341" s="197">
        <v>0</v>
      </c>
      <c r="T1341" s="198">
        <f>S1341*H1341</f>
        <v>0</v>
      </c>
      <c r="U1341" s="36"/>
      <c r="V1341" s="36"/>
      <c r="W1341" s="36"/>
      <c r="X1341" s="36"/>
      <c r="Y1341" s="36"/>
      <c r="Z1341" s="36"/>
      <c r="AA1341" s="36"/>
      <c r="AB1341" s="36"/>
      <c r="AC1341" s="36"/>
      <c r="AD1341" s="36"/>
      <c r="AE1341" s="36"/>
      <c r="AR1341" s="199" t="s">
        <v>150</v>
      </c>
      <c r="AT1341" s="199" t="s">
        <v>146</v>
      </c>
      <c r="AU1341" s="199" t="s">
        <v>80</v>
      </c>
      <c r="AY1341" s="19" t="s">
        <v>144</v>
      </c>
      <c r="BE1341" s="200">
        <f>IF(N1341="základní",J1341,0)</f>
        <v>0</v>
      </c>
      <c r="BF1341" s="200">
        <f>IF(N1341="snížená",J1341,0)</f>
        <v>0</v>
      </c>
      <c r="BG1341" s="200">
        <f>IF(N1341="zákl. přenesená",J1341,0)</f>
        <v>0</v>
      </c>
      <c r="BH1341" s="200">
        <f>IF(N1341="sníž. přenesená",J1341,0)</f>
        <v>0</v>
      </c>
      <c r="BI1341" s="200">
        <f>IF(N1341="nulová",J1341,0)</f>
        <v>0</v>
      </c>
      <c r="BJ1341" s="19" t="s">
        <v>26</v>
      </c>
      <c r="BK1341" s="200">
        <f>ROUND(I1341*H1341,2)</f>
        <v>0</v>
      </c>
      <c r="BL1341" s="19" t="s">
        <v>150</v>
      </c>
      <c r="BM1341" s="199" t="s">
        <v>1626</v>
      </c>
    </row>
    <row r="1342" spans="1:65" s="2" customFormat="1" ht="10.199999999999999">
      <c r="A1342" s="36"/>
      <c r="B1342" s="37"/>
      <c r="C1342" s="38"/>
      <c r="D1342" s="201" t="s">
        <v>152</v>
      </c>
      <c r="E1342" s="38"/>
      <c r="F1342" s="202" t="s">
        <v>1625</v>
      </c>
      <c r="G1342" s="38"/>
      <c r="H1342" s="38"/>
      <c r="I1342" s="110"/>
      <c r="J1342" s="38"/>
      <c r="K1342" s="38"/>
      <c r="L1342" s="41"/>
      <c r="M1342" s="203"/>
      <c r="N1342" s="204"/>
      <c r="O1342" s="66"/>
      <c r="P1342" s="66"/>
      <c r="Q1342" s="66"/>
      <c r="R1342" s="66"/>
      <c r="S1342" s="66"/>
      <c r="T1342" s="67"/>
      <c r="U1342" s="36"/>
      <c r="V1342" s="36"/>
      <c r="W1342" s="36"/>
      <c r="X1342" s="36"/>
      <c r="Y1342" s="36"/>
      <c r="Z1342" s="36"/>
      <c r="AA1342" s="36"/>
      <c r="AB1342" s="36"/>
      <c r="AC1342" s="36"/>
      <c r="AD1342" s="36"/>
      <c r="AE1342" s="36"/>
      <c r="AT1342" s="19" t="s">
        <v>152</v>
      </c>
      <c r="AU1342" s="19" t="s">
        <v>80</v>
      </c>
    </row>
    <row r="1343" spans="1:65" s="2" customFormat="1" ht="16.5" customHeight="1">
      <c r="A1343" s="36"/>
      <c r="B1343" s="37"/>
      <c r="C1343" s="189" t="s">
        <v>1627</v>
      </c>
      <c r="D1343" s="189" t="s">
        <v>146</v>
      </c>
      <c r="E1343" s="190" t="s">
        <v>1628</v>
      </c>
      <c r="F1343" s="191" t="s">
        <v>1629</v>
      </c>
      <c r="G1343" s="192" t="s">
        <v>173</v>
      </c>
      <c r="H1343" s="193">
        <v>23</v>
      </c>
      <c r="I1343" s="194"/>
      <c r="J1343" s="193">
        <f>ROUND(I1343*H1343,2)</f>
        <v>0</v>
      </c>
      <c r="K1343" s="191" t="s">
        <v>19</v>
      </c>
      <c r="L1343" s="41"/>
      <c r="M1343" s="195" t="s">
        <v>19</v>
      </c>
      <c r="N1343" s="196" t="s">
        <v>42</v>
      </c>
      <c r="O1343" s="66"/>
      <c r="P1343" s="197">
        <f>O1343*H1343</f>
        <v>0</v>
      </c>
      <c r="Q1343" s="197">
        <v>0</v>
      </c>
      <c r="R1343" s="197">
        <f>Q1343*H1343</f>
        <v>0</v>
      </c>
      <c r="S1343" s="197">
        <v>0</v>
      </c>
      <c r="T1343" s="198">
        <f>S1343*H1343</f>
        <v>0</v>
      </c>
      <c r="U1343" s="36"/>
      <c r="V1343" s="36"/>
      <c r="W1343" s="36"/>
      <c r="X1343" s="36"/>
      <c r="Y1343" s="36"/>
      <c r="Z1343" s="36"/>
      <c r="AA1343" s="36"/>
      <c r="AB1343" s="36"/>
      <c r="AC1343" s="36"/>
      <c r="AD1343" s="36"/>
      <c r="AE1343" s="36"/>
      <c r="AR1343" s="199" t="s">
        <v>150</v>
      </c>
      <c r="AT1343" s="199" t="s">
        <v>146</v>
      </c>
      <c r="AU1343" s="199" t="s">
        <v>80</v>
      </c>
      <c r="AY1343" s="19" t="s">
        <v>144</v>
      </c>
      <c r="BE1343" s="200">
        <f>IF(N1343="základní",J1343,0)</f>
        <v>0</v>
      </c>
      <c r="BF1343" s="200">
        <f>IF(N1343="snížená",J1343,0)</f>
        <v>0</v>
      </c>
      <c r="BG1343" s="200">
        <f>IF(N1343="zákl. přenesená",J1343,0)</f>
        <v>0</v>
      </c>
      <c r="BH1343" s="200">
        <f>IF(N1343="sníž. přenesená",J1343,0)</f>
        <v>0</v>
      </c>
      <c r="BI1343" s="200">
        <f>IF(N1343="nulová",J1343,0)</f>
        <v>0</v>
      </c>
      <c r="BJ1343" s="19" t="s">
        <v>26</v>
      </c>
      <c r="BK1343" s="200">
        <f>ROUND(I1343*H1343,2)</f>
        <v>0</v>
      </c>
      <c r="BL1343" s="19" t="s">
        <v>150</v>
      </c>
      <c r="BM1343" s="199" t="s">
        <v>1630</v>
      </c>
    </row>
    <row r="1344" spans="1:65" s="2" customFormat="1" ht="10.199999999999999">
      <c r="A1344" s="36"/>
      <c r="B1344" s="37"/>
      <c r="C1344" s="38"/>
      <c r="D1344" s="201" t="s">
        <v>152</v>
      </c>
      <c r="E1344" s="38"/>
      <c r="F1344" s="202" t="s">
        <v>1629</v>
      </c>
      <c r="G1344" s="38"/>
      <c r="H1344" s="38"/>
      <c r="I1344" s="110"/>
      <c r="J1344" s="38"/>
      <c r="K1344" s="38"/>
      <c r="L1344" s="41"/>
      <c r="M1344" s="203"/>
      <c r="N1344" s="204"/>
      <c r="O1344" s="66"/>
      <c r="P1344" s="66"/>
      <c r="Q1344" s="66"/>
      <c r="R1344" s="66"/>
      <c r="S1344" s="66"/>
      <c r="T1344" s="67"/>
      <c r="U1344" s="36"/>
      <c r="V1344" s="36"/>
      <c r="W1344" s="36"/>
      <c r="X1344" s="36"/>
      <c r="Y1344" s="36"/>
      <c r="Z1344" s="36"/>
      <c r="AA1344" s="36"/>
      <c r="AB1344" s="36"/>
      <c r="AC1344" s="36"/>
      <c r="AD1344" s="36"/>
      <c r="AE1344" s="36"/>
      <c r="AT1344" s="19" t="s">
        <v>152</v>
      </c>
      <c r="AU1344" s="19" t="s">
        <v>80</v>
      </c>
    </row>
    <row r="1345" spans="1:65" s="2" customFormat="1" ht="16.5" customHeight="1">
      <c r="A1345" s="36"/>
      <c r="B1345" s="37"/>
      <c r="C1345" s="189" t="s">
        <v>1631</v>
      </c>
      <c r="D1345" s="189" t="s">
        <v>146</v>
      </c>
      <c r="E1345" s="190" t="s">
        <v>1632</v>
      </c>
      <c r="F1345" s="191" t="s">
        <v>1633</v>
      </c>
      <c r="G1345" s="192" t="s">
        <v>173</v>
      </c>
      <c r="H1345" s="193">
        <v>45</v>
      </c>
      <c r="I1345" s="194"/>
      <c r="J1345" s="193">
        <f>ROUND(I1345*H1345,2)</f>
        <v>0</v>
      </c>
      <c r="K1345" s="191" t="s">
        <v>19</v>
      </c>
      <c r="L1345" s="41"/>
      <c r="M1345" s="195" t="s">
        <v>19</v>
      </c>
      <c r="N1345" s="196" t="s">
        <v>42</v>
      </c>
      <c r="O1345" s="66"/>
      <c r="P1345" s="197">
        <f>O1345*H1345</f>
        <v>0</v>
      </c>
      <c r="Q1345" s="197">
        <v>0</v>
      </c>
      <c r="R1345" s="197">
        <f>Q1345*H1345</f>
        <v>0</v>
      </c>
      <c r="S1345" s="197">
        <v>0</v>
      </c>
      <c r="T1345" s="198">
        <f>S1345*H1345</f>
        <v>0</v>
      </c>
      <c r="U1345" s="36"/>
      <c r="V1345" s="36"/>
      <c r="W1345" s="36"/>
      <c r="X1345" s="36"/>
      <c r="Y1345" s="36"/>
      <c r="Z1345" s="36"/>
      <c r="AA1345" s="36"/>
      <c r="AB1345" s="36"/>
      <c r="AC1345" s="36"/>
      <c r="AD1345" s="36"/>
      <c r="AE1345" s="36"/>
      <c r="AR1345" s="199" t="s">
        <v>150</v>
      </c>
      <c r="AT1345" s="199" t="s">
        <v>146</v>
      </c>
      <c r="AU1345" s="199" t="s">
        <v>80</v>
      </c>
      <c r="AY1345" s="19" t="s">
        <v>144</v>
      </c>
      <c r="BE1345" s="200">
        <f>IF(N1345="základní",J1345,0)</f>
        <v>0</v>
      </c>
      <c r="BF1345" s="200">
        <f>IF(N1345="snížená",J1345,0)</f>
        <v>0</v>
      </c>
      <c r="BG1345" s="200">
        <f>IF(N1345="zákl. přenesená",J1345,0)</f>
        <v>0</v>
      </c>
      <c r="BH1345" s="200">
        <f>IF(N1345="sníž. přenesená",J1345,0)</f>
        <v>0</v>
      </c>
      <c r="BI1345" s="200">
        <f>IF(N1345="nulová",J1345,0)</f>
        <v>0</v>
      </c>
      <c r="BJ1345" s="19" t="s">
        <v>26</v>
      </c>
      <c r="BK1345" s="200">
        <f>ROUND(I1345*H1345,2)</f>
        <v>0</v>
      </c>
      <c r="BL1345" s="19" t="s">
        <v>150</v>
      </c>
      <c r="BM1345" s="199" t="s">
        <v>1634</v>
      </c>
    </row>
    <row r="1346" spans="1:65" s="2" customFormat="1" ht="10.199999999999999">
      <c r="A1346" s="36"/>
      <c r="B1346" s="37"/>
      <c r="C1346" s="38"/>
      <c r="D1346" s="201" t="s">
        <v>152</v>
      </c>
      <c r="E1346" s="38"/>
      <c r="F1346" s="202" t="s">
        <v>1633</v>
      </c>
      <c r="G1346" s="38"/>
      <c r="H1346" s="38"/>
      <c r="I1346" s="110"/>
      <c r="J1346" s="38"/>
      <c r="K1346" s="38"/>
      <c r="L1346" s="41"/>
      <c r="M1346" s="203"/>
      <c r="N1346" s="204"/>
      <c r="O1346" s="66"/>
      <c r="P1346" s="66"/>
      <c r="Q1346" s="66"/>
      <c r="R1346" s="66"/>
      <c r="S1346" s="66"/>
      <c r="T1346" s="67"/>
      <c r="U1346" s="36"/>
      <c r="V1346" s="36"/>
      <c r="W1346" s="36"/>
      <c r="X1346" s="36"/>
      <c r="Y1346" s="36"/>
      <c r="Z1346" s="36"/>
      <c r="AA1346" s="36"/>
      <c r="AB1346" s="36"/>
      <c r="AC1346" s="36"/>
      <c r="AD1346" s="36"/>
      <c r="AE1346" s="36"/>
      <c r="AT1346" s="19" t="s">
        <v>152</v>
      </c>
      <c r="AU1346" s="19" t="s">
        <v>80</v>
      </c>
    </row>
    <row r="1347" spans="1:65" s="2" customFormat="1" ht="16.5" customHeight="1">
      <c r="A1347" s="36"/>
      <c r="B1347" s="37"/>
      <c r="C1347" s="189" t="s">
        <v>1635</v>
      </c>
      <c r="D1347" s="189" t="s">
        <v>146</v>
      </c>
      <c r="E1347" s="190" t="s">
        <v>1636</v>
      </c>
      <c r="F1347" s="191" t="s">
        <v>1637</v>
      </c>
      <c r="G1347" s="192" t="s">
        <v>173</v>
      </c>
      <c r="H1347" s="193">
        <v>39</v>
      </c>
      <c r="I1347" s="194"/>
      <c r="J1347" s="193">
        <f>ROUND(I1347*H1347,2)</f>
        <v>0</v>
      </c>
      <c r="K1347" s="191" t="s">
        <v>19</v>
      </c>
      <c r="L1347" s="41"/>
      <c r="M1347" s="195" t="s">
        <v>19</v>
      </c>
      <c r="N1347" s="196" t="s">
        <v>42</v>
      </c>
      <c r="O1347" s="66"/>
      <c r="P1347" s="197">
        <f>O1347*H1347</f>
        <v>0</v>
      </c>
      <c r="Q1347" s="197">
        <v>0</v>
      </c>
      <c r="R1347" s="197">
        <f>Q1347*H1347</f>
        <v>0</v>
      </c>
      <c r="S1347" s="197">
        <v>0</v>
      </c>
      <c r="T1347" s="198">
        <f>S1347*H1347</f>
        <v>0</v>
      </c>
      <c r="U1347" s="36"/>
      <c r="V1347" s="36"/>
      <c r="W1347" s="36"/>
      <c r="X1347" s="36"/>
      <c r="Y1347" s="36"/>
      <c r="Z1347" s="36"/>
      <c r="AA1347" s="36"/>
      <c r="AB1347" s="36"/>
      <c r="AC1347" s="36"/>
      <c r="AD1347" s="36"/>
      <c r="AE1347" s="36"/>
      <c r="AR1347" s="199" t="s">
        <v>150</v>
      </c>
      <c r="AT1347" s="199" t="s">
        <v>146</v>
      </c>
      <c r="AU1347" s="199" t="s">
        <v>80</v>
      </c>
      <c r="AY1347" s="19" t="s">
        <v>144</v>
      </c>
      <c r="BE1347" s="200">
        <f>IF(N1347="základní",J1347,0)</f>
        <v>0</v>
      </c>
      <c r="BF1347" s="200">
        <f>IF(N1347="snížená",J1347,0)</f>
        <v>0</v>
      </c>
      <c r="BG1347" s="200">
        <f>IF(N1347="zákl. přenesená",J1347,0)</f>
        <v>0</v>
      </c>
      <c r="BH1347" s="200">
        <f>IF(N1347="sníž. přenesená",J1347,0)</f>
        <v>0</v>
      </c>
      <c r="BI1347" s="200">
        <f>IF(N1347="nulová",J1347,0)</f>
        <v>0</v>
      </c>
      <c r="BJ1347" s="19" t="s">
        <v>26</v>
      </c>
      <c r="BK1347" s="200">
        <f>ROUND(I1347*H1347,2)</f>
        <v>0</v>
      </c>
      <c r="BL1347" s="19" t="s">
        <v>150</v>
      </c>
      <c r="BM1347" s="199" t="s">
        <v>1638</v>
      </c>
    </row>
    <row r="1348" spans="1:65" s="2" customFormat="1" ht="10.199999999999999">
      <c r="A1348" s="36"/>
      <c r="B1348" s="37"/>
      <c r="C1348" s="38"/>
      <c r="D1348" s="201" t="s">
        <v>152</v>
      </c>
      <c r="E1348" s="38"/>
      <c r="F1348" s="202" t="s">
        <v>1637</v>
      </c>
      <c r="G1348" s="38"/>
      <c r="H1348" s="38"/>
      <c r="I1348" s="110"/>
      <c r="J1348" s="38"/>
      <c r="K1348" s="38"/>
      <c r="L1348" s="41"/>
      <c r="M1348" s="203"/>
      <c r="N1348" s="204"/>
      <c r="O1348" s="66"/>
      <c r="P1348" s="66"/>
      <c r="Q1348" s="66"/>
      <c r="R1348" s="66"/>
      <c r="S1348" s="66"/>
      <c r="T1348" s="67"/>
      <c r="U1348" s="36"/>
      <c r="V1348" s="36"/>
      <c r="W1348" s="36"/>
      <c r="X1348" s="36"/>
      <c r="Y1348" s="36"/>
      <c r="Z1348" s="36"/>
      <c r="AA1348" s="36"/>
      <c r="AB1348" s="36"/>
      <c r="AC1348" s="36"/>
      <c r="AD1348" s="36"/>
      <c r="AE1348" s="36"/>
      <c r="AT1348" s="19" t="s">
        <v>152</v>
      </c>
      <c r="AU1348" s="19" t="s">
        <v>80</v>
      </c>
    </row>
    <row r="1349" spans="1:65" s="2" customFormat="1" ht="16.5" customHeight="1">
      <c r="A1349" s="36"/>
      <c r="B1349" s="37"/>
      <c r="C1349" s="189" t="s">
        <v>1639</v>
      </c>
      <c r="D1349" s="189" t="s">
        <v>146</v>
      </c>
      <c r="E1349" s="190" t="s">
        <v>1640</v>
      </c>
      <c r="F1349" s="191" t="s">
        <v>1641</v>
      </c>
      <c r="G1349" s="192" t="s">
        <v>173</v>
      </c>
      <c r="H1349" s="193">
        <v>21</v>
      </c>
      <c r="I1349" s="194"/>
      <c r="J1349" s="193">
        <f>ROUND(I1349*H1349,2)</f>
        <v>0</v>
      </c>
      <c r="K1349" s="191" t="s">
        <v>19</v>
      </c>
      <c r="L1349" s="41"/>
      <c r="M1349" s="195" t="s">
        <v>19</v>
      </c>
      <c r="N1349" s="196" t="s">
        <v>42</v>
      </c>
      <c r="O1349" s="66"/>
      <c r="P1349" s="197">
        <f>O1349*H1349</f>
        <v>0</v>
      </c>
      <c r="Q1349" s="197">
        <v>0</v>
      </c>
      <c r="R1349" s="197">
        <f>Q1349*H1349</f>
        <v>0</v>
      </c>
      <c r="S1349" s="197">
        <v>0</v>
      </c>
      <c r="T1349" s="198">
        <f>S1349*H1349</f>
        <v>0</v>
      </c>
      <c r="U1349" s="36"/>
      <c r="V1349" s="36"/>
      <c r="W1349" s="36"/>
      <c r="X1349" s="36"/>
      <c r="Y1349" s="36"/>
      <c r="Z1349" s="36"/>
      <c r="AA1349" s="36"/>
      <c r="AB1349" s="36"/>
      <c r="AC1349" s="36"/>
      <c r="AD1349" s="36"/>
      <c r="AE1349" s="36"/>
      <c r="AR1349" s="199" t="s">
        <v>150</v>
      </c>
      <c r="AT1349" s="199" t="s">
        <v>146</v>
      </c>
      <c r="AU1349" s="199" t="s">
        <v>80</v>
      </c>
      <c r="AY1349" s="19" t="s">
        <v>144</v>
      </c>
      <c r="BE1349" s="200">
        <f>IF(N1349="základní",J1349,0)</f>
        <v>0</v>
      </c>
      <c r="BF1349" s="200">
        <f>IF(N1349="snížená",J1349,0)</f>
        <v>0</v>
      </c>
      <c r="BG1349" s="200">
        <f>IF(N1349="zákl. přenesená",J1349,0)</f>
        <v>0</v>
      </c>
      <c r="BH1349" s="200">
        <f>IF(N1349="sníž. přenesená",J1349,0)</f>
        <v>0</v>
      </c>
      <c r="BI1349" s="200">
        <f>IF(N1349="nulová",J1349,0)</f>
        <v>0</v>
      </c>
      <c r="BJ1349" s="19" t="s">
        <v>26</v>
      </c>
      <c r="BK1349" s="200">
        <f>ROUND(I1349*H1349,2)</f>
        <v>0</v>
      </c>
      <c r="BL1349" s="19" t="s">
        <v>150</v>
      </c>
      <c r="BM1349" s="199" t="s">
        <v>1642</v>
      </c>
    </row>
    <row r="1350" spans="1:65" s="2" customFormat="1" ht="10.199999999999999">
      <c r="A1350" s="36"/>
      <c r="B1350" s="37"/>
      <c r="C1350" s="38"/>
      <c r="D1350" s="201" t="s">
        <v>152</v>
      </c>
      <c r="E1350" s="38"/>
      <c r="F1350" s="202" t="s">
        <v>1641</v>
      </c>
      <c r="G1350" s="38"/>
      <c r="H1350" s="38"/>
      <c r="I1350" s="110"/>
      <c r="J1350" s="38"/>
      <c r="K1350" s="38"/>
      <c r="L1350" s="41"/>
      <c r="M1350" s="203"/>
      <c r="N1350" s="204"/>
      <c r="O1350" s="66"/>
      <c r="P1350" s="66"/>
      <c r="Q1350" s="66"/>
      <c r="R1350" s="66"/>
      <c r="S1350" s="66"/>
      <c r="T1350" s="67"/>
      <c r="U1350" s="36"/>
      <c r="V1350" s="36"/>
      <c r="W1350" s="36"/>
      <c r="X1350" s="36"/>
      <c r="Y1350" s="36"/>
      <c r="Z1350" s="36"/>
      <c r="AA1350" s="36"/>
      <c r="AB1350" s="36"/>
      <c r="AC1350" s="36"/>
      <c r="AD1350" s="36"/>
      <c r="AE1350" s="36"/>
      <c r="AT1350" s="19" t="s">
        <v>152</v>
      </c>
      <c r="AU1350" s="19" t="s">
        <v>80</v>
      </c>
    </row>
    <row r="1351" spans="1:65" s="2" customFormat="1" ht="16.5" customHeight="1">
      <c r="A1351" s="36"/>
      <c r="B1351" s="37"/>
      <c r="C1351" s="189" t="s">
        <v>1643</v>
      </c>
      <c r="D1351" s="189" t="s">
        <v>146</v>
      </c>
      <c r="E1351" s="190" t="s">
        <v>1644</v>
      </c>
      <c r="F1351" s="191" t="s">
        <v>1645</v>
      </c>
      <c r="G1351" s="192" t="s">
        <v>173</v>
      </c>
      <c r="H1351" s="193">
        <v>8</v>
      </c>
      <c r="I1351" s="194"/>
      <c r="J1351" s="193">
        <f>ROUND(I1351*H1351,2)</f>
        <v>0</v>
      </c>
      <c r="K1351" s="191" t="s">
        <v>19</v>
      </c>
      <c r="L1351" s="41"/>
      <c r="M1351" s="195" t="s">
        <v>19</v>
      </c>
      <c r="N1351" s="196" t="s">
        <v>42</v>
      </c>
      <c r="O1351" s="66"/>
      <c r="P1351" s="197">
        <f>O1351*H1351</f>
        <v>0</v>
      </c>
      <c r="Q1351" s="197">
        <v>0</v>
      </c>
      <c r="R1351" s="197">
        <f>Q1351*H1351</f>
        <v>0</v>
      </c>
      <c r="S1351" s="197">
        <v>0</v>
      </c>
      <c r="T1351" s="198">
        <f>S1351*H1351</f>
        <v>0</v>
      </c>
      <c r="U1351" s="36"/>
      <c r="V1351" s="36"/>
      <c r="W1351" s="36"/>
      <c r="X1351" s="36"/>
      <c r="Y1351" s="36"/>
      <c r="Z1351" s="36"/>
      <c r="AA1351" s="36"/>
      <c r="AB1351" s="36"/>
      <c r="AC1351" s="36"/>
      <c r="AD1351" s="36"/>
      <c r="AE1351" s="36"/>
      <c r="AR1351" s="199" t="s">
        <v>150</v>
      </c>
      <c r="AT1351" s="199" t="s">
        <v>146</v>
      </c>
      <c r="AU1351" s="199" t="s">
        <v>80</v>
      </c>
      <c r="AY1351" s="19" t="s">
        <v>144</v>
      </c>
      <c r="BE1351" s="200">
        <f>IF(N1351="základní",J1351,0)</f>
        <v>0</v>
      </c>
      <c r="BF1351" s="200">
        <f>IF(N1351="snížená",J1351,0)</f>
        <v>0</v>
      </c>
      <c r="BG1351" s="200">
        <f>IF(N1351="zákl. přenesená",J1351,0)</f>
        <v>0</v>
      </c>
      <c r="BH1351" s="200">
        <f>IF(N1351="sníž. přenesená",J1351,0)</f>
        <v>0</v>
      </c>
      <c r="BI1351" s="200">
        <f>IF(N1351="nulová",J1351,0)</f>
        <v>0</v>
      </c>
      <c r="BJ1351" s="19" t="s">
        <v>26</v>
      </c>
      <c r="BK1351" s="200">
        <f>ROUND(I1351*H1351,2)</f>
        <v>0</v>
      </c>
      <c r="BL1351" s="19" t="s">
        <v>150</v>
      </c>
      <c r="BM1351" s="199" t="s">
        <v>1646</v>
      </c>
    </row>
    <row r="1352" spans="1:65" s="2" customFormat="1" ht="10.199999999999999">
      <c r="A1352" s="36"/>
      <c r="B1352" s="37"/>
      <c r="C1352" s="38"/>
      <c r="D1352" s="201" t="s">
        <v>152</v>
      </c>
      <c r="E1352" s="38"/>
      <c r="F1352" s="202" t="s">
        <v>1645</v>
      </c>
      <c r="G1352" s="38"/>
      <c r="H1352" s="38"/>
      <c r="I1352" s="110"/>
      <c r="J1352" s="38"/>
      <c r="K1352" s="38"/>
      <c r="L1352" s="41"/>
      <c r="M1352" s="203"/>
      <c r="N1352" s="204"/>
      <c r="O1352" s="66"/>
      <c r="P1352" s="66"/>
      <c r="Q1352" s="66"/>
      <c r="R1352" s="66"/>
      <c r="S1352" s="66"/>
      <c r="T1352" s="67"/>
      <c r="U1352" s="36"/>
      <c r="V1352" s="36"/>
      <c r="W1352" s="36"/>
      <c r="X1352" s="36"/>
      <c r="Y1352" s="36"/>
      <c r="Z1352" s="36"/>
      <c r="AA1352" s="36"/>
      <c r="AB1352" s="36"/>
      <c r="AC1352" s="36"/>
      <c r="AD1352" s="36"/>
      <c r="AE1352" s="36"/>
      <c r="AT1352" s="19" t="s">
        <v>152</v>
      </c>
      <c r="AU1352" s="19" t="s">
        <v>80</v>
      </c>
    </row>
    <row r="1353" spans="1:65" s="2" customFormat="1" ht="16.5" customHeight="1">
      <c r="A1353" s="36"/>
      <c r="B1353" s="37"/>
      <c r="C1353" s="189" t="s">
        <v>1647</v>
      </c>
      <c r="D1353" s="189" t="s">
        <v>146</v>
      </c>
      <c r="E1353" s="190" t="s">
        <v>1648</v>
      </c>
      <c r="F1353" s="191" t="s">
        <v>1649</v>
      </c>
      <c r="G1353" s="192" t="s">
        <v>443</v>
      </c>
      <c r="H1353" s="193">
        <v>2</v>
      </c>
      <c r="I1353" s="194"/>
      <c r="J1353" s="193">
        <f>ROUND(I1353*H1353,2)</f>
        <v>0</v>
      </c>
      <c r="K1353" s="191" t="s">
        <v>19</v>
      </c>
      <c r="L1353" s="41"/>
      <c r="M1353" s="195" t="s">
        <v>19</v>
      </c>
      <c r="N1353" s="196" t="s">
        <v>42</v>
      </c>
      <c r="O1353" s="66"/>
      <c r="P1353" s="197">
        <f>O1353*H1353</f>
        <v>0</v>
      </c>
      <c r="Q1353" s="197">
        <v>0</v>
      </c>
      <c r="R1353" s="197">
        <f>Q1353*H1353</f>
        <v>0</v>
      </c>
      <c r="S1353" s="197">
        <v>0</v>
      </c>
      <c r="T1353" s="198">
        <f>S1353*H1353</f>
        <v>0</v>
      </c>
      <c r="U1353" s="36"/>
      <c r="V1353" s="36"/>
      <c r="W1353" s="36"/>
      <c r="X1353" s="36"/>
      <c r="Y1353" s="36"/>
      <c r="Z1353" s="36"/>
      <c r="AA1353" s="36"/>
      <c r="AB1353" s="36"/>
      <c r="AC1353" s="36"/>
      <c r="AD1353" s="36"/>
      <c r="AE1353" s="36"/>
      <c r="AR1353" s="199" t="s">
        <v>258</v>
      </c>
      <c r="AT1353" s="199" t="s">
        <v>146</v>
      </c>
      <c r="AU1353" s="199" t="s">
        <v>80</v>
      </c>
      <c r="AY1353" s="19" t="s">
        <v>144</v>
      </c>
      <c r="BE1353" s="200">
        <f>IF(N1353="základní",J1353,0)</f>
        <v>0</v>
      </c>
      <c r="BF1353" s="200">
        <f>IF(N1353="snížená",J1353,0)</f>
        <v>0</v>
      </c>
      <c r="BG1353" s="200">
        <f>IF(N1353="zákl. přenesená",J1353,0)</f>
        <v>0</v>
      </c>
      <c r="BH1353" s="200">
        <f>IF(N1353="sníž. přenesená",J1353,0)</f>
        <v>0</v>
      </c>
      <c r="BI1353" s="200">
        <f>IF(N1353="nulová",J1353,0)</f>
        <v>0</v>
      </c>
      <c r="BJ1353" s="19" t="s">
        <v>26</v>
      </c>
      <c r="BK1353" s="200">
        <f>ROUND(I1353*H1353,2)</f>
        <v>0</v>
      </c>
      <c r="BL1353" s="19" t="s">
        <v>258</v>
      </c>
      <c r="BM1353" s="199" t="s">
        <v>1650</v>
      </c>
    </row>
    <row r="1354" spans="1:65" s="2" customFormat="1" ht="10.199999999999999">
      <c r="A1354" s="36"/>
      <c r="B1354" s="37"/>
      <c r="C1354" s="38"/>
      <c r="D1354" s="201" t="s">
        <v>152</v>
      </c>
      <c r="E1354" s="38"/>
      <c r="F1354" s="202" t="s">
        <v>1649</v>
      </c>
      <c r="G1354" s="38"/>
      <c r="H1354" s="38"/>
      <c r="I1354" s="110"/>
      <c r="J1354" s="38"/>
      <c r="K1354" s="38"/>
      <c r="L1354" s="41"/>
      <c r="M1354" s="203"/>
      <c r="N1354" s="204"/>
      <c r="O1354" s="66"/>
      <c r="P1354" s="66"/>
      <c r="Q1354" s="66"/>
      <c r="R1354" s="66"/>
      <c r="S1354" s="66"/>
      <c r="T1354" s="67"/>
      <c r="U1354" s="36"/>
      <c r="V1354" s="36"/>
      <c r="W1354" s="36"/>
      <c r="X1354" s="36"/>
      <c r="Y1354" s="36"/>
      <c r="Z1354" s="36"/>
      <c r="AA1354" s="36"/>
      <c r="AB1354" s="36"/>
      <c r="AC1354" s="36"/>
      <c r="AD1354" s="36"/>
      <c r="AE1354" s="36"/>
      <c r="AT1354" s="19" t="s">
        <v>152</v>
      </c>
      <c r="AU1354" s="19" t="s">
        <v>80</v>
      </c>
    </row>
    <row r="1355" spans="1:65" s="2" customFormat="1" ht="16.5" customHeight="1">
      <c r="A1355" s="36"/>
      <c r="B1355" s="37"/>
      <c r="C1355" s="189" t="s">
        <v>1651</v>
      </c>
      <c r="D1355" s="189" t="s">
        <v>146</v>
      </c>
      <c r="E1355" s="190" t="s">
        <v>1652</v>
      </c>
      <c r="F1355" s="191" t="s">
        <v>1653</v>
      </c>
      <c r="G1355" s="192" t="s">
        <v>443</v>
      </c>
      <c r="H1355" s="193">
        <v>1</v>
      </c>
      <c r="I1355" s="194"/>
      <c r="J1355" s="193">
        <f>ROUND(I1355*H1355,2)</f>
        <v>0</v>
      </c>
      <c r="K1355" s="191" t="s">
        <v>19</v>
      </c>
      <c r="L1355" s="41"/>
      <c r="M1355" s="195" t="s">
        <v>19</v>
      </c>
      <c r="N1355" s="196" t="s">
        <v>42</v>
      </c>
      <c r="O1355" s="66"/>
      <c r="P1355" s="197">
        <f>O1355*H1355</f>
        <v>0</v>
      </c>
      <c r="Q1355" s="197">
        <v>0</v>
      </c>
      <c r="R1355" s="197">
        <f>Q1355*H1355</f>
        <v>0</v>
      </c>
      <c r="S1355" s="197">
        <v>0</v>
      </c>
      <c r="T1355" s="198">
        <f>S1355*H1355</f>
        <v>0</v>
      </c>
      <c r="U1355" s="36"/>
      <c r="V1355" s="36"/>
      <c r="W1355" s="36"/>
      <c r="X1355" s="36"/>
      <c r="Y1355" s="36"/>
      <c r="Z1355" s="36"/>
      <c r="AA1355" s="36"/>
      <c r="AB1355" s="36"/>
      <c r="AC1355" s="36"/>
      <c r="AD1355" s="36"/>
      <c r="AE1355" s="36"/>
      <c r="AR1355" s="199" t="s">
        <v>258</v>
      </c>
      <c r="AT1355" s="199" t="s">
        <v>146</v>
      </c>
      <c r="AU1355" s="199" t="s">
        <v>80</v>
      </c>
      <c r="AY1355" s="19" t="s">
        <v>144</v>
      </c>
      <c r="BE1355" s="200">
        <f>IF(N1355="základní",J1355,0)</f>
        <v>0</v>
      </c>
      <c r="BF1355" s="200">
        <f>IF(N1355="snížená",J1355,0)</f>
        <v>0</v>
      </c>
      <c r="BG1355" s="200">
        <f>IF(N1355="zákl. přenesená",J1355,0)</f>
        <v>0</v>
      </c>
      <c r="BH1355" s="200">
        <f>IF(N1355="sníž. přenesená",J1355,0)</f>
        <v>0</v>
      </c>
      <c r="BI1355" s="200">
        <f>IF(N1355="nulová",J1355,0)</f>
        <v>0</v>
      </c>
      <c r="BJ1355" s="19" t="s">
        <v>26</v>
      </c>
      <c r="BK1355" s="200">
        <f>ROUND(I1355*H1355,2)</f>
        <v>0</v>
      </c>
      <c r="BL1355" s="19" t="s">
        <v>258</v>
      </c>
      <c r="BM1355" s="199" t="s">
        <v>1654</v>
      </c>
    </row>
    <row r="1356" spans="1:65" s="2" customFormat="1" ht="10.199999999999999">
      <c r="A1356" s="36"/>
      <c r="B1356" s="37"/>
      <c r="C1356" s="38"/>
      <c r="D1356" s="201" t="s">
        <v>152</v>
      </c>
      <c r="E1356" s="38"/>
      <c r="F1356" s="202" t="s">
        <v>1653</v>
      </c>
      <c r="G1356" s="38"/>
      <c r="H1356" s="38"/>
      <c r="I1356" s="110"/>
      <c r="J1356" s="38"/>
      <c r="K1356" s="38"/>
      <c r="L1356" s="41"/>
      <c r="M1356" s="203"/>
      <c r="N1356" s="204"/>
      <c r="O1356" s="66"/>
      <c r="P1356" s="66"/>
      <c r="Q1356" s="66"/>
      <c r="R1356" s="66"/>
      <c r="S1356" s="66"/>
      <c r="T1356" s="67"/>
      <c r="U1356" s="36"/>
      <c r="V1356" s="36"/>
      <c r="W1356" s="36"/>
      <c r="X1356" s="36"/>
      <c r="Y1356" s="36"/>
      <c r="Z1356" s="36"/>
      <c r="AA1356" s="36"/>
      <c r="AB1356" s="36"/>
      <c r="AC1356" s="36"/>
      <c r="AD1356" s="36"/>
      <c r="AE1356" s="36"/>
      <c r="AT1356" s="19" t="s">
        <v>152</v>
      </c>
      <c r="AU1356" s="19" t="s">
        <v>80</v>
      </c>
    </row>
    <row r="1357" spans="1:65" s="2" customFormat="1" ht="16.5" customHeight="1">
      <c r="A1357" s="36"/>
      <c r="B1357" s="37"/>
      <c r="C1357" s="189" t="s">
        <v>1655</v>
      </c>
      <c r="D1357" s="189" t="s">
        <v>146</v>
      </c>
      <c r="E1357" s="190" t="s">
        <v>1656</v>
      </c>
      <c r="F1357" s="191" t="s">
        <v>1657</v>
      </c>
      <c r="G1357" s="192" t="s">
        <v>429</v>
      </c>
      <c r="H1357" s="193">
        <v>18</v>
      </c>
      <c r="I1357" s="194"/>
      <c r="J1357" s="193">
        <f>ROUND(I1357*H1357,2)</f>
        <v>0</v>
      </c>
      <c r="K1357" s="191" t="s">
        <v>19</v>
      </c>
      <c r="L1357" s="41"/>
      <c r="M1357" s="195" t="s">
        <v>19</v>
      </c>
      <c r="N1357" s="196" t="s">
        <v>42</v>
      </c>
      <c r="O1357" s="66"/>
      <c r="P1357" s="197">
        <f>O1357*H1357</f>
        <v>0</v>
      </c>
      <c r="Q1357" s="197">
        <v>0</v>
      </c>
      <c r="R1357" s="197">
        <f>Q1357*H1357</f>
        <v>0</v>
      </c>
      <c r="S1357" s="197">
        <v>0</v>
      </c>
      <c r="T1357" s="198">
        <f>S1357*H1357</f>
        <v>0</v>
      </c>
      <c r="U1357" s="36"/>
      <c r="V1357" s="36"/>
      <c r="W1357" s="36"/>
      <c r="X1357" s="36"/>
      <c r="Y1357" s="36"/>
      <c r="Z1357" s="36"/>
      <c r="AA1357" s="36"/>
      <c r="AB1357" s="36"/>
      <c r="AC1357" s="36"/>
      <c r="AD1357" s="36"/>
      <c r="AE1357" s="36"/>
      <c r="AR1357" s="199" t="s">
        <v>258</v>
      </c>
      <c r="AT1357" s="199" t="s">
        <v>146</v>
      </c>
      <c r="AU1357" s="199" t="s">
        <v>80</v>
      </c>
      <c r="AY1357" s="19" t="s">
        <v>144</v>
      </c>
      <c r="BE1357" s="200">
        <f>IF(N1357="základní",J1357,0)</f>
        <v>0</v>
      </c>
      <c r="BF1357" s="200">
        <f>IF(N1357="snížená",J1357,0)</f>
        <v>0</v>
      </c>
      <c r="BG1357" s="200">
        <f>IF(N1357="zákl. přenesená",J1357,0)</f>
        <v>0</v>
      </c>
      <c r="BH1357" s="200">
        <f>IF(N1357="sníž. přenesená",J1357,0)</f>
        <v>0</v>
      </c>
      <c r="BI1357" s="200">
        <f>IF(N1357="nulová",J1357,0)</f>
        <v>0</v>
      </c>
      <c r="BJ1357" s="19" t="s">
        <v>26</v>
      </c>
      <c r="BK1357" s="200">
        <f>ROUND(I1357*H1357,2)</f>
        <v>0</v>
      </c>
      <c r="BL1357" s="19" t="s">
        <v>258</v>
      </c>
      <c r="BM1357" s="199" t="s">
        <v>1658</v>
      </c>
    </row>
    <row r="1358" spans="1:65" s="2" customFormat="1" ht="10.199999999999999">
      <c r="A1358" s="36"/>
      <c r="B1358" s="37"/>
      <c r="C1358" s="38"/>
      <c r="D1358" s="201" t="s">
        <v>152</v>
      </c>
      <c r="E1358" s="38"/>
      <c r="F1358" s="202" t="s">
        <v>1657</v>
      </c>
      <c r="G1358" s="38"/>
      <c r="H1358" s="38"/>
      <c r="I1358" s="110"/>
      <c r="J1358" s="38"/>
      <c r="K1358" s="38"/>
      <c r="L1358" s="41"/>
      <c r="M1358" s="203"/>
      <c r="N1358" s="204"/>
      <c r="O1358" s="66"/>
      <c r="P1358" s="66"/>
      <c r="Q1358" s="66"/>
      <c r="R1358" s="66"/>
      <c r="S1358" s="66"/>
      <c r="T1358" s="67"/>
      <c r="U1358" s="36"/>
      <c r="V1358" s="36"/>
      <c r="W1358" s="36"/>
      <c r="X1358" s="36"/>
      <c r="Y1358" s="36"/>
      <c r="Z1358" s="36"/>
      <c r="AA1358" s="36"/>
      <c r="AB1358" s="36"/>
      <c r="AC1358" s="36"/>
      <c r="AD1358" s="36"/>
      <c r="AE1358" s="36"/>
      <c r="AT1358" s="19" t="s">
        <v>152</v>
      </c>
      <c r="AU1358" s="19" t="s">
        <v>80</v>
      </c>
    </row>
    <row r="1359" spans="1:65" s="2" customFormat="1" ht="16.5" customHeight="1">
      <c r="A1359" s="36"/>
      <c r="B1359" s="37"/>
      <c r="C1359" s="189" t="s">
        <v>1659</v>
      </c>
      <c r="D1359" s="189" t="s">
        <v>146</v>
      </c>
      <c r="E1359" s="190" t="s">
        <v>1660</v>
      </c>
      <c r="F1359" s="191" t="s">
        <v>1661</v>
      </c>
      <c r="G1359" s="192" t="s">
        <v>429</v>
      </c>
      <c r="H1359" s="193">
        <v>15</v>
      </c>
      <c r="I1359" s="194"/>
      <c r="J1359" s="193">
        <f>ROUND(I1359*H1359,2)</f>
        <v>0</v>
      </c>
      <c r="K1359" s="191" t="s">
        <v>19</v>
      </c>
      <c r="L1359" s="41"/>
      <c r="M1359" s="195" t="s">
        <v>19</v>
      </c>
      <c r="N1359" s="196" t="s">
        <v>42</v>
      </c>
      <c r="O1359" s="66"/>
      <c r="P1359" s="197">
        <f>O1359*H1359</f>
        <v>0</v>
      </c>
      <c r="Q1359" s="197">
        <v>0</v>
      </c>
      <c r="R1359" s="197">
        <f>Q1359*H1359</f>
        <v>0</v>
      </c>
      <c r="S1359" s="197">
        <v>0</v>
      </c>
      <c r="T1359" s="198">
        <f>S1359*H1359</f>
        <v>0</v>
      </c>
      <c r="U1359" s="36"/>
      <c r="V1359" s="36"/>
      <c r="W1359" s="36"/>
      <c r="X1359" s="36"/>
      <c r="Y1359" s="36"/>
      <c r="Z1359" s="36"/>
      <c r="AA1359" s="36"/>
      <c r="AB1359" s="36"/>
      <c r="AC1359" s="36"/>
      <c r="AD1359" s="36"/>
      <c r="AE1359" s="36"/>
      <c r="AR1359" s="199" t="s">
        <v>258</v>
      </c>
      <c r="AT1359" s="199" t="s">
        <v>146</v>
      </c>
      <c r="AU1359" s="199" t="s">
        <v>80</v>
      </c>
      <c r="AY1359" s="19" t="s">
        <v>144</v>
      </c>
      <c r="BE1359" s="200">
        <f>IF(N1359="základní",J1359,0)</f>
        <v>0</v>
      </c>
      <c r="BF1359" s="200">
        <f>IF(N1359="snížená",J1359,0)</f>
        <v>0</v>
      </c>
      <c r="BG1359" s="200">
        <f>IF(N1359="zákl. přenesená",J1359,0)</f>
        <v>0</v>
      </c>
      <c r="BH1359" s="200">
        <f>IF(N1359="sníž. přenesená",J1359,0)</f>
        <v>0</v>
      </c>
      <c r="BI1359" s="200">
        <f>IF(N1359="nulová",J1359,0)</f>
        <v>0</v>
      </c>
      <c r="BJ1359" s="19" t="s">
        <v>26</v>
      </c>
      <c r="BK1359" s="200">
        <f>ROUND(I1359*H1359,2)</f>
        <v>0</v>
      </c>
      <c r="BL1359" s="19" t="s">
        <v>258</v>
      </c>
      <c r="BM1359" s="199" t="s">
        <v>1662</v>
      </c>
    </row>
    <row r="1360" spans="1:65" s="2" customFormat="1" ht="10.199999999999999">
      <c r="A1360" s="36"/>
      <c r="B1360" s="37"/>
      <c r="C1360" s="38"/>
      <c r="D1360" s="201" t="s">
        <v>152</v>
      </c>
      <c r="E1360" s="38"/>
      <c r="F1360" s="202" t="s">
        <v>1661</v>
      </c>
      <c r="G1360" s="38"/>
      <c r="H1360" s="38"/>
      <c r="I1360" s="110"/>
      <c r="J1360" s="38"/>
      <c r="K1360" s="38"/>
      <c r="L1360" s="41"/>
      <c r="M1360" s="203"/>
      <c r="N1360" s="204"/>
      <c r="O1360" s="66"/>
      <c r="P1360" s="66"/>
      <c r="Q1360" s="66"/>
      <c r="R1360" s="66"/>
      <c r="S1360" s="66"/>
      <c r="T1360" s="67"/>
      <c r="U1360" s="36"/>
      <c r="V1360" s="36"/>
      <c r="W1360" s="36"/>
      <c r="X1360" s="36"/>
      <c r="Y1360" s="36"/>
      <c r="Z1360" s="36"/>
      <c r="AA1360" s="36"/>
      <c r="AB1360" s="36"/>
      <c r="AC1360" s="36"/>
      <c r="AD1360" s="36"/>
      <c r="AE1360" s="36"/>
      <c r="AT1360" s="19" t="s">
        <v>152</v>
      </c>
      <c r="AU1360" s="19" t="s">
        <v>80</v>
      </c>
    </row>
    <row r="1361" spans="1:65" s="2" customFormat="1" ht="16.5" customHeight="1">
      <c r="A1361" s="36"/>
      <c r="B1361" s="37"/>
      <c r="C1361" s="189" t="s">
        <v>1663</v>
      </c>
      <c r="D1361" s="189" t="s">
        <v>146</v>
      </c>
      <c r="E1361" s="190" t="s">
        <v>1664</v>
      </c>
      <c r="F1361" s="191" t="s">
        <v>1665</v>
      </c>
      <c r="G1361" s="192" t="s">
        <v>429</v>
      </c>
      <c r="H1361" s="193">
        <v>6</v>
      </c>
      <c r="I1361" s="194"/>
      <c r="J1361" s="193">
        <f>ROUND(I1361*H1361,2)</f>
        <v>0</v>
      </c>
      <c r="K1361" s="191" t="s">
        <v>19</v>
      </c>
      <c r="L1361" s="41"/>
      <c r="M1361" s="195" t="s">
        <v>19</v>
      </c>
      <c r="N1361" s="196" t="s">
        <v>42</v>
      </c>
      <c r="O1361" s="66"/>
      <c r="P1361" s="197">
        <f>O1361*H1361</f>
        <v>0</v>
      </c>
      <c r="Q1361" s="197">
        <v>0</v>
      </c>
      <c r="R1361" s="197">
        <f>Q1361*H1361</f>
        <v>0</v>
      </c>
      <c r="S1361" s="197">
        <v>0</v>
      </c>
      <c r="T1361" s="198">
        <f>S1361*H1361</f>
        <v>0</v>
      </c>
      <c r="U1361" s="36"/>
      <c r="V1361" s="36"/>
      <c r="W1361" s="36"/>
      <c r="X1361" s="36"/>
      <c r="Y1361" s="36"/>
      <c r="Z1361" s="36"/>
      <c r="AA1361" s="36"/>
      <c r="AB1361" s="36"/>
      <c r="AC1361" s="36"/>
      <c r="AD1361" s="36"/>
      <c r="AE1361" s="36"/>
      <c r="AR1361" s="199" t="s">
        <v>258</v>
      </c>
      <c r="AT1361" s="199" t="s">
        <v>146</v>
      </c>
      <c r="AU1361" s="199" t="s">
        <v>80</v>
      </c>
      <c r="AY1361" s="19" t="s">
        <v>144</v>
      </c>
      <c r="BE1361" s="200">
        <f>IF(N1361="základní",J1361,0)</f>
        <v>0</v>
      </c>
      <c r="BF1361" s="200">
        <f>IF(N1361="snížená",J1361,0)</f>
        <v>0</v>
      </c>
      <c r="BG1361" s="200">
        <f>IF(N1361="zákl. přenesená",J1361,0)</f>
        <v>0</v>
      </c>
      <c r="BH1361" s="200">
        <f>IF(N1361="sníž. přenesená",J1361,0)</f>
        <v>0</v>
      </c>
      <c r="BI1361" s="200">
        <f>IF(N1361="nulová",J1361,0)</f>
        <v>0</v>
      </c>
      <c r="BJ1361" s="19" t="s">
        <v>26</v>
      </c>
      <c r="BK1361" s="200">
        <f>ROUND(I1361*H1361,2)</f>
        <v>0</v>
      </c>
      <c r="BL1361" s="19" t="s">
        <v>258</v>
      </c>
      <c r="BM1361" s="199" t="s">
        <v>1666</v>
      </c>
    </row>
    <row r="1362" spans="1:65" s="2" customFormat="1" ht="10.199999999999999">
      <c r="A1362" s="36"/>
      <c r="B1362" s="37"/>
      <c r="C1362" s="38"/>
      <c r="D1362" s="201" t="s">
        <v>152</v>
      </c>
      <c r="E1362" s="38"/>
      <c r="F1362" s="202" t="s">
        <v>1665</v>
      </c>
      <c r="G1362" s="38"/>
      <c r="H1362" s="38"/>
      <c r="I1362" s="110"/>
      <c r="J1362" s="38"/>
      <c r="K1362" s="38"/>
      <c r="L1362" s="41"/>
      <c r="M1362" s="203"/>
      <c r="N1362" s="204"/>
      <c r="O1362" s="66"/>
      <c r="P1362" s="66"/>
      <c r="Q1362" s="66"/>
      <c r="R1362" s="66"/>
      <c r="S1362" s="66"/>
      <c r="T1362" s="67"/>
      <c r="U1362" s="36"/>
      <c r="V1362" s="36"/>
      <c r="W1362" s="36"/>
      <c r="X1362" s="36"/>
      <c r="Y1362" s="36"/>
      <c r="Z1362" s="36"/>
      <c r="AA1362" s="36"/>
      <c r="AB1362" s="36"/>
      <c r="AC1362" s="36"/>
      <c r="AD1362" s="36"/>
      <c r="AE1362" s="36"/>
      <c r="AT1362" s="19" t="s">
        <v>152</v>
      </c>
      <c r="AU1362" s="19" t="s">
        <v>80</v>
      </c>
    </row>
    <row r="1363" spans="1:65" s="2" customFormat="1" ht="16.5" customHeight="1">
      <c r="A1363" s="36"/>
      <c r="B1363" s="37"/>
      <c r="C1363" s="189" t="s">
        <v>1667</v>
      </c>
      <c r="D1363" s="189" t="s">
        <v>146</v>
      </c>
      <c r="E1363" s="190" t="s">
        <v>1668</v>
      </c>
      <c r="F1363" s="191" t="s">
        <v>1669</v>
      </c>
      <c r="G1363" s="192" t="s">
        <v>429</v>
      </c>
      <c r="H1363" s="193">
        <v>49</v>
      </c>
      <c r="I1363" s="194"/>
      <c r="J1363" s="193">
        <f>ROUND(I1363*H1363,2)</f>
        <v>0</v>
      </c>
      <c r="K1363" s="191" t="s">
        <v>19</v>
      </c>
      <c r="L1363" s="41"/>
      <c r="M1363" s="195" t="s">
        <v>19</v>
      </c>
      <c r="N1363" s="196" t="s">
        <v>42</v>
      </c>
      <c r="O1363" s="66"/>
      <c r="P1363" s="197">
        <f>O1363*H1363</f>
        <v>0</v>
      </c>
      <c r="Q1363" s="197">
        <v>0</v>
      </c>
      <c r="R1363" s="197">
        <f>Q1363*H1363</f>
        <v>0</v>
      </c>
      <c r="S1363" s="197">
        <v>0</v>
      </c>
      <c r="T1363" s="198">
        <f>S1363*H1363</f>
        <v>0</v>
      </c>
      <c r="U1363" s="36"/>
      <c r="V1363" s="36"/>
      <c r="W1363" s="36"/>
      <c r="X1363" s="36"/>
      <c r="Y1363" s="36"/>
      <c r="Z1363" s="36"/>
      <c r="AA1363" s="36"/>
      <c r="AB1363" s="36"/>
      <c r="AC1363" s="36"/>
      <c r="AD1363" s="36"/>
      <c r="AE1363" s="36"/>
      <c r="AR1363" s="199" t="s">
        <v>258</v>
      </c>
      <c r="AT1363" s="199" t="s">
        <v>146</v>
      </c>
      <c r="AU1363" s="199" t="s">
        <v>80</v>
      </c>
      <c r="AY1363" s="19" t="s">
        <v>144</v>
      </c>
      <c r="BE1363" s="200">
        <f>IF(N1363="základní",J1363,0)</f>
        <v>0</v>
      </c>
      <c r="BF1363" s="200">
        <f>IF(N1363="snížená",J1363,0)</f>
        <v>0</v>
      </c>
      <c r="BG1363" s="200">
        <f>IF(N1363="zákl. přenesená",J1363,0)</f>
        <v>0</v>
      </c>
      <c r="BH1363" s="200">
        <f>IF(N1363="sníž. přenesená",J1363,0)</f>
        <v>0</v>
      </c>
      <c r="BI1363" s="200">
        <f>IF(N1363="nulová",J1363,0)</f>
        <v>0</v>
      </c>
      <c r="BJ1363" s="19" t="s">
        <v>26</v>
      </c>
      <c r="BK1363" s="200">
        <f>ROUND(I1363*H1363,2)</f>
        <v>0</v>
      </c>
      <c r="BL1363" s="19" t="s">
        <v>258</v>
      </c>
      <c r="BM1363" s="199" t="s">
        <v>1670</v>
      </c>
    </row>
    <row r="1364" spans="1:65" s="2" customFormat="1" ht="10.199999999999999">
      <c r="A1364" s="36"/>
      <c r="B1364" s="37"/>
      <c r="C1364" s="38"/>
      <c r="D1364" s="201" t="s">
        <v>152</v>
      </c>
      <c r="E1364" s="38"/>
      <c r="F1364" s="202" t="s">
        <v>1669</v>
      </c>
      <c r="G1364" s="38"/>
      <c r="H1364" s="38"/>
      <c r="I1364" s="110"/>
      <c r="J1364" s="38"/>
      <c r="K1364" s="38"/>
      <c r="L1364" s="41"/>
      <c r="M1364" s="203"/>
      <c r="N1364" s="204"/>
      <c r="O1364" s="66"/>
      <c r="P1364" s="66"/>
      <c r="Q1364" s="66"/>
      <c r="R1364" s="66"/>
      <c r="S1364" s="66"/>
      <c r="T1364" s="67"/>
      <c r="U1364" s="36"/>
      <c r="V1364" s="36"/>
      <c r="W1364" s="36"/>
      <c r="X1364" s="36"/>
      <c r="Y1364" s="36"/>
      <c r="Z1364" s="36"/>
      <c r="AA1364" s="36"/>
      <c r="AB1364" s="36"/>
      <c r="AC1364" s="36"/>
      <c r="AD1364" s="36"/>
      <c r="AE1364" s="36"/>
      <c r="AT1364" s="19" t="s">
        <v>152</v>
      </c>
      <c r="AU1364" s="19" t="s">
        <v>80</v>
      </c>
    </row>
    <row r="1365" spans="1:65" s="2" customFormat="1" ht="16.5" customHeight="1">
      <c r="A1365" s="36"/>
      <c r="B1365" s="37"/>
      <c r="C1365" s="189" t="s">
        <v>1671</v>
      </c>
      <c r="D1365" s="189" t="s">
        <v>146</v>
      </c>
      <c r="E1365" s="190" t="s">
        <v>1672</v>
      </c>
      <c r="F1365" s="191" t="s">
        <v>1673</v>
      </c>
      <c r="G1365" s="192" t="s">
        <v>429</v>
      </c>
      <c r="H1365" s="193">
        <v>28</v>
      </c>
      <c r="I1365" s="194"/>
      <c r="J1365" s="193">
        <f>ROUND(I1365*H1365,2)</f>
        <v>0</v>
      </c>
      <c r="K1365" s="191" t="s">
        <v>19</v>
      </c>
      <c r="L1365" s="41"/>
      <c r="M1365" s="195" t="s">
        <v>19</v>
      </c>
      <c r="N1365" s="196" t="s">
        <v>42</v>
      </c>
      <c r="O1365" s="66"/>
      <c r="P1365" s="197">
        <f>O1365*H1365</f>
        <v>0</v>
      </c>
      <c r="Q1365" s="197">
        <v>0</v>
      </c>
      <c r="R1365" s="197">
        <f>Q1365*H1365</f>
        <v>0</v>
      </c>
      <c r="S1365" s="197">
        <v>0</v>
      </c>
      <c r="T1365" s="198">
        <f>S1365*H1365</f>
        <v>0</v>
      </c>
      <c r="U1365" s="36"/>
      <c r="V1365" s="36"/>
      <c r="W1365" s="36"/>
      <c r="X1365" s="36"/>
      <c r="Y1365" s="36"/>
      <c r="Z1365" s="36"/>
      <c r="AA1365" s="36"/>
      <c r="AB1365" s="36"/>
      <c r="AC1365" s="36"/>
      <c r="AD1365" s="36"/>
      <c r="AE1365" s="36"/>
      <c r="AR1365" s="199" t="s">
        <v>258</v>
      </c>
      <c r="AT1365" s="199" t="s">
        <v>146</v>
      </c>
      <c r="AU1365" s="199" t="s">
        <v>80</v>
      </c>
      <c r="AY1365" s="19" t="s">
        <v>144</v>
      </c>
      <c r="BE1365" s="200">
        <f>IF(N1365="základní",J1365,0)</f>
        <v>0</v>
      </c>
      <c r="BF1365" s="200">
        <f>IF(N1365="snížená",J1365,0)</f>
        <v>0</v>
      </c>
      <c r="BG1365" s="200">
        <f>IF(N1365="zákl. přenesená",J1365,0)</f>
        <v>0</v>
      </c>
      <c r="BH1365" s="200">
        <f>IF(N1365="sníž. přenesená",J1365,0)</f>
        <v>0</v>
      </c>
      <c r="BI1365" s="200">
        <f>IF(N1365="nulová",J1365,0)</f>
        <v>0</v>
      </c>
      <c r="BJ1365" s="19" t="s">
        <v>26</v>
      </c>
      <c r="BK1365" s="200">
        <f>ROUND(I1365*H1365,2)</f>
        <v>0</v>
      </c>
      <c r="BL1365" s="19" t="s">
        <v>258</v>
      </c>
      <c r="BM1365" s="199" t="s">
        <v>1674</v>
      </c>
    </row>
    <row r="1366" spans="1:65" s="2" customFormat="1" ht="10.199999999999999">
      <c r="A1366" s="36"/>
      <c r="B1366" s="37"/>
      <c r="C1366" s="38"/>
      <c r="D1366" s="201" t="s">
        <v>152</v>
      </c>
      <c r="E1366" s="38"/>
      <c r="F1366" s="202" t="s">
        <v>1673</v>
      </c>
      <c r="G1366" s="38"/>
      <c r="H1366" s="38"/>
      <c r="I1366" s="110"/>
      <c r="J1366" s="38"/>
      <c r="K1366" s="38"/>
      <c r="L1366" s="41"/>
      <c r="M1366" s="203"/>
      <c r="N1366" s="204"/>
      <c r="O1366" s="66"/>
      <c r="P1366" s="66"/>
      <c r="Q1366" s="66"/>
      <c r="R1366" s="66"/>
      <c r="S1366" s="66"/>
      <c r="T1366" s="67"/>
      <c r="U1366" s="36"/>
      <c r="V1366" s="36"/>
      <c r="W1366" s="36"/>
      <c r="X1366" s="36"/>
      <c r="Y1366" s="36"/>
      <c r="Z1366" s="36"/>
      <c r="AA1366" s="36"/>
      <c r="AB1366" s="36"/>
      <c r="AC1366" s="36"/>
      <c r="AD1366" s="36"/>
      <c r="AE1366" s="36"/>
      <c r="AT1366" s="19" t="s">
        <v>152</v>
      </c>
      <c r="AU1366" s="19" t="s">
        <v>80</v>
      </c>
    </row>
    <row r="1367" spans="1:65" s="2" customFormat="1" ht="16.5" customHeight="1">
      <c r="A1367" s="36"/>
      <c r="B1367" s="37"/>
      <c r="C1367" s="189" t="s">
        <v>1675</v>
      </c>
      <c r="D1367" s="189" t="s">
        <v>146</v>
      </c>
      <c r="E1367" s="190" t="s">
        <v>1676</v>
      </c>
      <c r="F1367" s="191" t="s">
        <v>1677</v>
      </c>
      <c r="G1367" s="192" t="s">
        <v>429</v>
      </c>
      <c r="H1367" s="193">
        <v>42</v>
      </c>
      <c r="I1367" s="194"/>
      <c r="J1367" s="193">
        <f>ROUND(I1367*H1367,2)</f>
        <v>0</v>
      </c>
      <c r="K1367" s="191" t="s">
        <v>19</v>
      </c>
      <c r="L1367" s="41"/>
      <c r="M1367" s="195" t="s">
        <v>19</v>
      </c>
      <c r="N1367" s="196" t="s">
        <v>42</v>
      </c>
      <c r="O1367" s="66"/>
      <c r="P1367" s="197">
        <f>O1367*H1367</f>
        <v>0</v>
      </c>
      <c r="Q1367" s="197">
        <v>0</v>
      </c>
      <c r="R1367" s="197">
        <f>Q1367*H1367</f>
        <v>0</v>
      </c>
      <c r="S1367" s="197">
        <v>0</v>
      </c>
      <c r="T1367" s="198">
        <f>S1367*H1367</f>
        <v>0</v>
      </c>
      <c r="U1367" s="36"/>
      <c r="V1367" s="36"/>
      <c r="W1367" s="36"/>
      <c r="X1367" s="36"/>
      <c r="Y1367" s="36"/>
      <c r="Z1367" s="36"/>
      <c r="AA1367" s="36"/>
      <c r="AB1367" s="36"/>
      <c r="AC1367" s="36"/>
      <c r="AD1367" s="36"/>
      <c r="AE1367" s="36"/>
      <c r="AR1367" s="199" t="s">
        <v>258</v>
      </c>
      <c r="AT1367" s="199" t="s">
        <v>146</v>
      </c>
      <c r="AU1367" s="199" t="s">
        <v>80</v>
      </c>
      <c r="AY1367" s="19" t="s">
        <v>144</v>
      </c>
      <c r="BE1367" s="200">
        <f>IF(N1367="základní",J1367,0)</f>
        <v>0</v>
      </c>
      <c r="BF1367" s="200">
        <f>IF(N1367="snížená",J1367,0)</f>
        <v>0</v>
      </c>
      <c r="BG1367" s="200">
        <f>IF(N1367="zákl. přenesená",J1367,0)</f>
        <v>0</v>
      </c>
      <c r="BH1367" s="200">
        <f>IF(N1367="sníž. přenesená",J1367,0)</f>
        <v>0</v>
      </c>
      <c r="BI1367" s="200">
        <f>IF(N1367="nulová",J1367,0)</f>
        <v>0</v>
      </c>
      <c r="BJ1367" s="19" t="s">
        <v>26</v>
      </c>
      <c r="BK1367" s="200">
        <f>ROUND(I1367*H1367,2)</f>
        <v>0</v>
      </c>
      <c r="BL1367" s="19" t="s">
        <v>258</v>
      </c>
      <c r="BM1367" s="199" t="s">
        <v>1678</v>
      </c>
    </row>
    <row r="1368" spans="1:65" s="2" customFormat="1" ht="10.199999999999999">
      <c r="A1368" s="36"/>
      <c r="B1368" s="37"/>
      <c r="C1368" s="38"/>
      <c r="D1368" s="201" t="s">
        <v>152</v>
      </c>
      <c r="E1368" s="38"/>
      <c r="F1368" s="202" t="s">
        <v>1677</v>
      </c>
      <c r="G1368" s="38"/>
      <c r="H1368" s="38"/>
      <c r="I1368" s="110"/>
      <c r="J1368" s="38"/>
      <c r="K1368" s="38"/>
      <c r="L1368" s="41"/>
      <c r="M1368" s="203"/>
      <c r="N1368" s="204"/>
      <c r="O1368" s="66"/>
      <c r="P1368" s="66"/>
      <c r="Q1368" s="66"/>
      <c r="R1368" s="66"/>
      <c r="S1368" s="66"/>
      <c r="T1368" s="67"/>
      <c r="U1368" s="36"/>
      <c r="V1368" s="36"/>
      <c r="W1368" s="36"/>
      <c r="X1368" s="36"/>
      <c r="Y1368" s="36"/>
      <c r="Z1368" s="36"/>
      <c r="AA1368" s="36"/>
      <c r="AB1368" s="36"/>
      <c r="AC1368" s="36"/>
      <c r="AD1368" s="36"/>
      <c r="AE1368" s="36"/>
      <c r="AT1368" s="19" t="s">
        <v>152</v>
      </c>
      <c r="AU1368" s="19" t="s">
        <v>80</v>
      </c>
    </row>
    <row r="1369" spans="1:65" s="2" customFormat="1" ht="16.5" customHeight="1">
      <c r="A1369" s="36"/>
      <c r="B1369" s="37"/>
      <c r="C1369" s="189" t="s">
        <v>1679</v>
      </c>
      <c r="D1369" s="189" t="s">
        <v>146</v>
      </c>
      <c r="E1369" s="190" t="s">
        <v>1680</v>
      </c>
      <c r="F1369" s="191" t="s">
        <v>1681</v>
      </c>
      <c r="G1369" s="192" t="s">
        <v>429</v>
      </c>
      <c r="H1369" s="193">
        <v>16</v>
      </c>
      <c r="I1369" s="194"/>
      <c r="J1369" s="193">
        <f>ROUND(I1369*H1369,2)</f>
        <v>0</v>
      </c>
      <c r="K1369" s="191" t="s">
        <v>19</v>
      </c>
      <c r="L1369" s="41"/>
      <c r="M1369" s="195" t="s">
        <v>19</v>
      </c>
      <c r="N1369" s="196" t="s">
        <v>42</v>
      </c>
      <c r="O1369" s="66"/>
      <c r="P1369" s="197">
        <f>O1369*H1369</f>
        <v>0</v>
      </c>
      <c r="Q1369" s="197">
        <v>0</v>
      </c>
      <c r="R1369" s="197">
        <f>Q1369*H1369</f>
        <v>0</v>
      </c>
      <c r="S1369" s="197">
        <v>0</v>
      </c>
      <c r="T1369" s="198">
        <f>S1369*H1369</f>
        <v>0</v>
      </c>
      <c r="U1369" s="36"/>
      <c r="V1369" s="36"/>
      <c r="W1369" s="36"/>
      <c r="X1369" s="36"/>
      <c r="Y1369" s="36"/>
      <c r="Z1369" s="36"/>
      <c r="AA1369" s="36"/>
      <c r="AB1369" s="36"/>
      <c r="AC1369" s="36"/>
      <c r="AD1369" s="36"/>
      <c r="AE1369" s="36"/>
      <c r="AR1369" s="199" t="s">
        <v>258</v>
      </c>
      <c r="AT1369" s="199" t="s">
        <v>146</v>
      </c>
      <c r="AU1369" s="199" t="s">
        <v>80</v>
      </c>
      <c r="AY1369" s="19" t="s">
        <v>144</v>
      </c>
      <c r="BE1369" s="200">
        <f>IF(N1369="základní",J1369,0)</f>
        <v>0</v>
      </c>
      <c r="BF1369" s="200">
        <f>IF(N1369="snížená",J1369,0)</f>
        <v>0</v>
      </c>
      <c r="BG1369" s="200">
        <f>IF(N1369="zákl. přenesená",J1369,0)</f>
        <v>0</v>
      </c>
      <c r="BH1369" s="200">
        <f>IF(N1369="sníž. přenesená",J1369,0)</f>
        <v>0</v>
      </c>
      <c r="BI1369" s="200">
        <f>IF(N1369="nulová",J1369,0)</f>
        <v>0</v>
      </c>
      <c r="BJ1369" s="19" t="s">
        <v>26</v>
      </c>
      <c r="BK1369" s="200">
        <f>ROUND(I1369*H1369,2)</f>
        <v>0</v>
      </c>
      <c r="BL1369" s="19" t="s">
        <v>258</v>
      </c>
      <c r="BM1369" s="199" t="s">
        <v>1682</v>
      </c>
    </row>
    <row r="1370" spans="1:65" s="2" customFormat="1" ht="10.199999999999999">
      <c r="A1370" s="36"/>
      <c r="B1370" s="37"/>
      <c r="C1370" s="38"/>
      <c r="D1370" s="201" t="s">
        <v>152</v>
      </c>
      <c r="E1370" s="38"/>
      <c r="F1370" s="202" t="s">
        <v>1681</v>
      </c>
      <c r="G1370" s="38"/>
      <c r="H1370" s="38"/>
      <c r="I1370" s="110"/>
      <c r="J1370" s="38"/>
      <c r="K1370" s="38"/>
      <c r="L1370" s="41"/>
      <c r="M1370" s="203"/>
      <c r="N1370" s="204"/>
      <c r="O1370" s="66"/>
      <c r="P1370" s="66"/>
      <c r="Q1370" s="66"/>
      <c r="R1370" s="66"/>
      <c r="S1370" s="66"/>
      <c r="T1370" s="67"/>
      <c r="U1370" s="36"/>
      <c r="V1370" s="36"/>
      <c r="W1370" s="36"/>
      <c r="X1370" s="36"/>
      <c r="Y1370" s="36"/>
      <c r="Z1370" s="36"/>
      <c r="AA1370" s="36"/>
      <c r="AB1370" s="36"/>
      <c r="AC1370" s="36"/>
      <c r="AD1370" s="36"/>
      <c r="AE1370" s="36"/>
      <c r="AT1370" s="19" t="s">
        <v>152</v>
      </c>
      <c r="AU1370" s="19" t="s">
        <v>80</v>
      </c>
    </row>
    <row r="1371" spans="1:65" s="2" customFormat="1" ht="16.5" customHeight="1">
      <c r="A1371" s="36"/>
      <c r="B1371" s="37"/>
      <c r="C1371" s="189" t="s">
        <v>1683</v>
      </c>
      <c r="D1371" s="189" t="s">
        <v>146</v>
      </c>
      <c r="E1371" s="190" t="s">
        <v>1684</v>
      </c>
      <c r="F1371" s="191" t="s">
        <v>1685</v>
      </c>
      <c r="G1371" s="192" t="s">
        <v>443</v>
      </c>
      <c r="H1371" s="193">
        <v>1</v>
      </c>
      <c r="I1371" s="194"/>
      <c r="J1371" s="193">
        <f>ROUND(I1371*H1371,2)</f>
        <v>0</v>
      </c>
      <c r="K1371" s="191" t="s">
        <v>19</v>
      </c>
      <c r="L1371" s="41"/>
      <c r="M1371" s="195" t="s">
        <v>19</v>
      </c>
      <c r="N1371" s="196" t="s">
        <v>42</v>
      </c>
      <c r="O1371" s="66"/>
      <c r="P1371" s="197">
        <f>O1371*H1371</f>
        <v>0</v>
      </c>
      <c r="Q1371" s="197">
        <v>0</v>
      </c>
      <c r="R1371" s="197">
        <f>Q1371*H1371</f>
        <v>0</v>
      </c>
      <c r="S1371" s="197">
        <v>0</v>
      </c>
      <c r="T1371" s="198">
        <f>S1371*H1371</f>
        <v>0</v>
      </c>
      <c r="U1371" s="36"/>
      <c r="V1371" s="36"/>
      <c r="W1371" s="36"/>
      <c r="X1371" s="36"/>
      <c r="Y1371" s="36"/>
      <c r="Z1371" s="36"/>
      <c r="AA1371" s="36"/>
      <c r="AB1371" s="36"/>
      <c r="AC1371" s="36"/>
      <c r="AD1371" s="36"/>
      <c r="AE1371" s="36"/>
      <c r="AR1371" s="199" t="s">
        <v>258</v>
      </c>
      <c r="AT1371" s="199" t="s">
        <v>146</v>
      </c>
      <c r="AU1371" s="199" t="s">
        <v>80</v>
      </c>
      <c r="AY1371" s="19" t="s">
        <v>144</v>
      </c>
      <c r="BE1371" s="200">
        <f>IF(N1371="základní",J1371,0)</f>
        <v>0</v>
      </c>
      <c r="BF1371" s="200">
        <f>IF(N1371="snížená",J1371,0)</f>
        <v>0</v>
      </c>
      <c r="BG1371" s="200">
        <f>IF(N1371="zákl. přenesená",J1371,0)</f>
        <v>0</v>
      </c>
      <c r="BH1371" s="200">
        <f>IF(N1371="sníž. přenesená",J1371,0)</f>
        <v>0</v>
      </c>
      <c r="BI1371" s="200">
        <f>IF(N1371="nulová",J1371,0)</f>
        <v>0</v>
      </c>
      <c r="BJ1371" s="19" t="s">
        <v>26</v>
      </c>
      <c r="BK1371" s="200">
        <f>ROUND(I1371*H1371,2)</f>
        <v>0</v>
      </c>
      <c r="BL1371" s="19" t="s">
        <v>258</v>
      </c>
      <c r="BM1371" s="199" t="s">
        <v>1686</v>
      </c>
    </row>
    <row r="1372" spans="1:65" s="2" customFormat="1" ht="10.199999999999999">
      <c r="A1372" s="36"/>
      <c r="B1372" s="37"/>
      <c r="C1372" s="38"/>
      <c r="D1372" s="201" t="s">
        <v>152</v>
      </c>
      <c r="E1372" s="38"/>
      <c r="F1372" s="202" t="s">
        <v>1685</v>
      </c>
      <c r="G1372" s="38"/>
      <c r="H1372" s="38"/>
      <c r="I1372" s="110"/>
      <c r="J1372" s="38"/>
      <c r="K1372" s="38"/>
      <c r="L1372" s="41"/>
      <c r="M1372" s="203"/>
      <c r="N1372" s="204"/>
      <c r="O1372" s="66"/>
      <c r="P1372" s="66"/>
      <c r="Q1372" s="66"/>
      <c r="R1372" s="66"/>
      <c r="S1372" s="66"/>
      <c r="T1372" s="67"/>
      <c r="U1372" s="36"/>
      <c r="V1372" s="36"/>
      <c r="W1372" s="36"/>
      <c r="X1372" s="36"/>
      <c r="Y1372" s="36"/>
      <c r="Z1372" s="36"/>
      <c r="AA1372" s="36"/>
      <c r="AB1372" s="36"/>
      <c r="AC1372" s="36"/>
      <c r="AD1372" s="36"/>
      <c r="AE1372" s="36"/>
      <c r="AT1372" s="19" t="s">
        <v>152</v>
      </c>
      <c r="AU1372" s="19" t="s">
        <v>80</v>
      </c>
    </row>
    <row r="1373" spans="1:65" s="2" customFormat="1" ht="16.5" customHeight="1">
      <c r="A1373" s="36"/>
      <c r="B1373" s="37"/>
      <c r="C1373" s="189" t="s">
        <v>1687</v>
      </c>
      <c r="D1373" s="189" t="s">
        <v>146</v>
      </c>
      <c r="E1373" s="190" t="s">
        <v>1688</v>
      </c>
      <c r="F1373" s="191" t="s">
        <v>1689</v>
      </c>
      <c r="G1373" s="192" t="s">
        <v>443</v>
      </c>
      <c r="H1373" s="193">
        <v>3</v>
      </c>
      <c r="I1373" s="194"/>
      <c r="J1373" s="193">
        <f>ROUND(I1373*H1373,2)</f>
        <v>0</v>
      </c>
      <c r="K1373" s="191" t="s">
        <v>19</v>
      </c>
      <c r="L1373" s="41"/>
      <c r="M1373" s="195" t="s">
        <v>19</v>
      </c>
      <c r="N1373" s="196" t="s">
        <v>42</v>
      </c>
      <c r="O1373" s="66"/>
      <c r="P1373" s="197">
        <f>O1373*H1373</f>
        <v>0</v>
      </c>
      <c r="Q1373" s="197">
        <v>0</v>
      </c>
      <c r="R1373" s="197">
        <f>Q1373*H1373</f>
        <v>0</v>
      </c>
      <c r="S1373" s="197">
        <v>0</v>
      </c>
      <c r="T1373" s="198">
        <f>S1373*H1373</f>
        <v>0</v>
      </c>
      <c r="U1373" s="36"/>
      <c r="V1373" s="36"/>
      <c r="W1373" s="36"/>
      <c r="X1373" s="36"/>
      <c r="Y1373" s="36"/>
      <c r="Z1373" s="36"/>
      <c r="AA1373" s="36"/>
      <c r="AB1373" s="36"/>
      <c r="AC1373" s="36"/>
      <c r="AD1373" s="36"/>
      <c r="AE1373" s="36"/>
      <c r="AR1373" s="199" t="s">
        <v>258</v>
      </c>
      <c r="AT1373" s="199" t="s">
        <v>146</v>
      </c>
      <c r="AU1373" s="199" t="s">
        <v>80</v>
      </c>
      <c r="AY1373" s="19" t="s">
        <v>144</v>
      </c>
      <c r="BE1373" s="200">
        <f>IF(N1373="základní",J1373,0)</f>
        <v>0</v>
      </c>
      <c r="BF1373" s="200">
        <f>IF(N1373="snížená",J1373,0)</f>
        <v>0</v>
      </c>
      <c r="BG1373" s="200">
        <f>IF(N1373="zákl. přenesená",J1373,0)</f>
        <v>0</v>
      </c>
      <c r="BH1373" s="200">
        <f>IF(N1373="sníž. přenesená",J1373,0)</f>
        <v>0</v>
      </c>
      <c r="BI1373" s="200">
        <f>IF(N1373="nulová",J1373,0)</f>
        <v>0</v>
      </c>
      <c r="BJ1373" s="19" t="s">
        <v>26</v>
      </c>
      <c r="BK1373" s="200">
        <f>ROUND(I1373*H1373,2)</f>
        <v>0</v>
      </c>
      <c r="BL1373" s="19" t="s">
        <v>258</v>
      </c>
      <c r="BM1373" s="199" t="s">
        <v>1690</v>
      </c>
    </row>
    <row r="1374" spans="1:65" s="2" customFormat="1" ht="10.199999999999999">
      <c r="A1374" s="36"/>
      <c r="B1374" s="37"/>
      <c r="C1374" s="38"/>
      <c r="D1374" s="201" t="s">
        <v>152</v>
      </c>
      <c r="E1374" s="38"/>
      <c r="F1374" s="202" t="s">
        <v>1689</v>
      </c>
      <c r="G1374" s="38"/>
      <c r="H1374" s="38"/>
      <c r="I1374" s="110"/>
      <c r="J1374" s="38"/>
      <c r="K1374" s="38"/>
      <c r="L1374" s="41"/>
      <c r="M1374" s="203"/>
      <c r="N1374" s="204"/>
      <c r="O1374" s="66"/>
      <c r="P1374" s="66"/>
      <c r="Q1374" s="66"/>
      <c r="R1374" s="66"/>
      <c r="S1374" s="66"/>
      <c r="T1374" s="67"/>
      <c r="U1374" s="36"/>
      <c r="V1374" s="36"/>
      <c r="W1374" s="36"/>
      <c r="X1374" s="36"/>
      <c r="Y1374" s="36"/>
      <c r="Z1374" s="36"/>
      <c r="AA1374" s="36"/>
      <c r="AB1374" s="36"/>
      <c r="AC1374" s="36"/>
      <c r="AD1374" s="36"/>
      <c r="AE1374" s="36"/>
      <c r="AT1374" s="19" t="s">
        <v>152</v>
      </c>
      <c r="AU1374" s="19" t="s">
        <v>80</v>
      </c>
    </row>
    <row r="1375" spans="1:65" s="2" customFormat="1" ht="16.5" customHeight="1">
      <c r="A1375" s="36"/>
      <c r="B1375" s="37"/>
      <c r="C1375" s="189" t="s">
        <v>1691</v>
      </c>
      <c r="D1375" s="189" t="s">
        <v>146</v>
      </c>
      <c r="E1375" s="190" t="s">
        <v>1692</v>
      </c>
      <c r="F1375" s="191" t="s">
        <v>1693</v>
      </c>
      <c r="G1375" s="192" t="s">
        <v>443</v>
      </c>
      <c r="H1375" s="193">
        <v>2</v>
      </c>
      <c r="I1375" s="194"/>
      <c r="J1375" s="193">
        <f>ROUND(I1375*H1375,2)</f>
        <v>0</v>
      </c>
      <c r="K1375" s="191" t="s">
        <v>19</v>
      </c>
      <c r="L1375" s="41"/>
      <c r="M1375" s="195" t="s">
        <v>19</v>
      </c>
      <c r="N1375" s="196" t="s">
        <v>42</v>
      </c>
      <c r="O1375" s="66"/>
      <c r="P1375" s="197">
        <f>O1375*H1375</f>
        <v>0</v>
      </c>
      <c r="Q1375" s="197">
        <v>0</v>
      </c>
      <c r="R1375" s="197">
        <f>Q1375*H1375</f>
        <v>0</v>
      </c>
      <c r="S1375" s="197">
        <v>0</v>
      </c>
      <c r="T1375" s="198">
        <f>S1375*H1375</f>
        <v>0</v>
      </c>
      <c r="U1375" s="36"/>
      <c r="V1375" s="36"/>
      <c r="W1375" s="36"/>
      <c r="X1375" s="36"/>
      <c r="Y1375" s="36"/>
      <c r="Z1375" s="36"/>
      <c r="AA1375" s="36"/>
      <c r="AB1375" s="36"/>
      <c r="AC1375" s="36"/>
      <c r="AD1375" s="36"/>
      <c r="AE1375" s="36"/>
      <c r="AR1375" s="199" t="s">
        <v>258</v>
      </c>
      <c r="AT1375" s="199" t="s">
        <v>146</v>
      </c>
      <c r="AU1375" s="199" t="s">
        <v>80</v>
      </c>
      <c r="AY1375" s="19" t="s">
        <v>144</v>
      </c>
      <c r="BE1375" s="200">
        <f>IF(N1375="základní",J1375,0)</f>
        <v>0</v>
      </c>
      <c r="BF1375" s="200">
        <f>IF(N1375="snížená",J1375,0)</f>
        <v>0</v>
      </c>
      <c r="BG1375" s="200">
        <f>IF(N1375="zákl. přenesená",J1375,0)</f>
        <v>0</v>
      </c>
      <c r="BH1375" s="200">
        <f>IF(N1375="sníž. přenesená",J1375,0)</f>
        <v>0</v>
      </c>
      <c r="BI1375" s="200">
        <f>IF(N1375="nulová",J1375,0)</f>
        <v>0</v>
      </c>
      <c r="BJ1375" s="19" t="s">
        <v>26</v>
      </c>
      <c r="BK1375" s="200">
        <f>ROUND(I1375*H1375,2)</f>
        <v>0</v>
      </c>
      <c r="BL1375" s="19" t="s">
        <v>258</v>
      </c>
      <c r="BM1375" s="199" t="s">
        <v>1694</v>
      </c>
    </row>
    <row r="1376" spans="1:65" s="2" customFormat="1" ht="10.199999999999999">
      <c r="A1376" s="36"/>
      <c r="B1376" s="37"/>
      <c r="C1376" s="38"/>
      <c r="D1376" s="201" t="s">
        <v>152</v>
      </c>
      <c r="E1376" s="38"/>
      <c r="F1376" s="202" t="s">
        <v>1693</v>
      </c>
      <c r="G1376" s="38"/>
      <c r="H1376" s="38"/>
      <c r="I1376" s="110"/>
      <c r="J1376" s="38"/>
      <c r="K1376" s="38"/>
      <c r="L1376" s="41"/>
      <c r="M1376" s="203"/>
      <c r="N1376" s="204"/>
      <c r="O1376" s="66"/>
      <c r="P1376" s="66"/>
      <c r="Q1376" s="66"/>
      <c r="R1376" s="66"/>
      <c r="S1376" s="66"/>
      <c r="T1376" s="67"/>
      <c r="U1376" s="36"/>
      <c r="V1376" s="36"/>
      <c r="W1376" s="36"/>
      <c r="X1376" s="36"/>
      <c r="Y1376" s="36"/>
      <c r="Z1376" s="36"/>
      <c r="AA1376" s="36"/>
      <c r="AB1376" s="36"/>
      <c r="AC1376" s="36"/>
      <c r="AD1376" s="36"/>
      <c r="AE1376" s="36"/>
      <c r="AT1376" s="19" t="s">
        <v>152</v>
      </c>
      <c r="AU1376" s="19" t="s">
        <v>80</v>
      </c>
    </row>
    <row r="1377" spans="1:65" s="2" customFormat="1" ht="16.5" customHeight="1">
      <c r="A1377" s="36"/>
      <c r="B1377" s="37"/>
      <c r="C1377" s="189" t="s">
        <v>1695</v>
      </c>
      <c r="D1377" s="189" t="s">
        <v>146</v>
      </c>
      <c r="E1377" s="190" t="s">
        <v>1696</v>
      </c>
      <c r="F1377" s="191" t="s">
        <v>1697</v>
      </c>
      <c r="G1377" s="192" t="s">
        <v>443</v>
      </c>
      <c r="H1377" s="193">
        <v>1</v>
      </c>
      <c r="I1377" s="194"/>
      <c r="J1377" s="193">
        <f>ROUND(I1377*H1377,2)</f>
        <v>0</v>
      </c>
      <c r="K1377" s="191" t="s">
        <v>19</v>
      </c>
      <c r="L1377" s="41"/>
      <c r="M1377" s="195" t="s">
        <v>19</v>
      </c>
      <c r="N1377" s="196" t="s">
        <v>42</v>
      </c>
      <c r="O1377" s="66"/>
      <c r="P1377" s="197">
        <f>O1377*H1377</f>
        <v>0</v>
      </c>
      <c r="Q1377" s="197">
        <v>0</v>
      </c>
      <c r="R1377" s="197">
        <f>Q1377*H1377</f>
        <v>0</v>
      </c>
      <c r="S1377" s="197">
        <v>0</v>
      </c>
      <c r="T1377" s="198">
        <f>S1377*H1377</f>
        <v>0</v>
      </c>
      <c r="U1377" s="36"/>
      <c r="V1377" s="36"/>
      <c r="W1377" s="36"/>
      <c r="X1377" s="36"/>
      <c r="Y1377" s="36"/>
      <c r="Z1377" s="36"/>
      <c r="AA1377" s="36"/>
      <c r="AB1377" s="36"/>
      <c r="AC1377" s="36"/>
      <c r="AD1377" s="36"/>
      <c r="AE1377" s="36"/>
      <c r="AR1377" s="199" t="s">
        <v>258</v>
      </c>
      <c r="AT1377" s="199" t="s">
        <v>146</v>
      </c>
      <c r="AU1377" s="199" t="s">
        <v>80</v>
      </c>
      <c r="AY1377" s="19" t="s">
        <v>144</v>
      </c>
      <c r="BE1377" s="200">
        <f>IF(N1377="základní",J1377,0)</f>
        <v>0</v>
      </c>
      <c r="BF1377" s="200">
        <f>IF(N1377="snížená",J1377,0)</f>
        <v>0</v>
      </c>
      <c r="BG1377" s="200">
        <f>IF(N1377="zákl. přenesená",J1377,0)</f>
        <v>0</v>
      </c>
      <c r="BH1377" s="200">
        <f>IF(N1377="sníž. přenesená",J1377,0)</f>
        <v>0</v>
      </c>
      <c r="BI1377" s="200">
        <f>IF(N1377="nulová",J1377,0)</f>
        <v>0</v>
      </c>
      <c r="BJ1377" s="19" t="s">
        <v>26</v>
      </c>
      <c r="BK1377" s="200">
        <f>ROUND(I1377*H1377,2)</f>
        <v>0</v>
      </c>
      <c r="BL1377" s="19" t="s">
        <v>258</v>
      </c>
      <c r="BM1377" s="199" t="s">
        <v>1698</v>
      </c>
    </row>
    <row r="1378" spans="1:65" s="2" customFormat="1" ht="10.199999999999999">
      <c r="A1378" s="36"/>
      <c r="B1378" s="37"/>
      <c r="C1378" s="38"/>
      <c r="D1378" s="201" t="s">
        <v>152</v>
      </c>
      <c r="E1378" s="38"/>
      <c r="F1378" s="202" t="s">
        <v>1697</v>
      </c>
      <c r="G1378" s="38"/>
      <c r="H1378" s="38"/>
      <c r="I1378" s="110"/>
      <c r="J1378" s="38"/>
      <c r="K1378" s="38"/>
      <c r="L1378" s="41"/>
      <c r="M1378" s="203"/>
      <c r="N1378" s="204"/>
      <c r="O1378" s="66"/>
      <c r="P1378" s="66"/>
      <c r="Q1378" s="66"/>
      <c r="R1378" s="66"/>
      <c r="S1378" s="66"/>
      <c r="T1378" s="67"/>
      <c r="U1378" s="36"/>
      <c r="V1378" s="36"/>
      <c r="W1378" s="36"/>
      <c r="X1378" s="36"/>
      <c r="Y1378" s="36"/>
      <c r="Z1378" s="36"/>
      <c r="AA1378" s="36"/>
      <c r="AB1378" s="36"/>
      <c r="AC1378" s="36"/>
      <c r="AD1378" s="36"/>
      <c r="AE1378" s="36"/>
      <c r="AT1378" s="19" t="s">
        <v>152</v>
      </c>
      <c r="AU1378" s="19" t="s">
        <v>80</v>
      </c>
    </row>
    <row r="1379" spans="1:65" s="2" customFormat="1" ht="16.5" customHeight="1">
      <c r="A1379" s="36"/>
      <c r="B1379" s="37"/>
      <c r="C1379" s="189" t="s">
        <v>1699</v>
      </c>
      <c r="D1379" s="189" t="s">
        <v>146</v>
      </c>
      <c r="E1379" s="190" t="s">
        <v>1700</v>
      </c>
      <c r="F1379" s="191" t="s">
        <v>1701</v>
      </c>
      <c r="G1379" s="192" t="s">
        <v>429</v>
      </c>
      <c r="H1379" s="193">
        <v>70</v>
      </c>
      <c r="I1379" s="194"/>
      <c r="J1379" s="193">
        <f>ROUND(I1379*H1379,2)</f>
        <v>0</v>
      </c>
      <c r="K1379" s="191" t="s">
        <v>19</v>
      </c>
      <c r="L1379" s="41"/>
      <c r="M1379" s="195" t="s">
        <v>19</v>
      </c>
      <c r="N1379" s="196" t="s">
        <v>42</v>
      </c>
      <c r="O1379" s="66"/>
      <c r="P1379" s="197">
        <f>O1379*H1379</f>
        <v>0</v>
      </c>
      <c r="Q1379" s="197">
        <v>0</v>
      </c>
      <c r="R1379" s="197">
        <f>Q1379*H1379</f>
        <v>0</v>
      </c>
      <c r="S1379" s="197">
        <v>0</v>
      </c>
      <c r="T1379" s="198">
        <f>S1379*H1379</f>
        <v>0</v>
      </c>
      <c r="U1379" s="36"/>
      <c r="V1379" s="36"/>
      <c r="W1379" s="36"/>
      <c r="X1379" s="36"/>
      <c r="Y1379" s="36"/>
      <c r="Z1379" s="36"/>
      <c r="AA1379" s="36"/>
      <c r="AB1379" s="36"/>
      <c r="AC1379" s="36"/>
      <c r="AD1379" s="36"/>
      <c r="AE1379" s="36"/>
      <c r="AR1379" s="199" t="s">
        <v>258</v>
      </c>
      <c r="AT1379" s="199" t="s">
        <v>146</v>
      </c>
      <c r="AU1379" s="199" t="s">
        <v>80</v>
      </c>
      <c r="AY1379" s="19" t="s">
        <v>144</v>
      </c>
      <c r="BE1379" s="200">
        <f>IF(N1379="základní",J1379,0)</f>
        <v>0</v>
      </c>
      <c r="BF1379" s="200">
        <f>IF(N1379="snížená",J1379,0)</f>
        <v>0</v>
      </c>
      <c r="BG1379" s="200">
        <f>IF(N1379="zákl. přenesená",J1379,0)</f>
        <v>0</v>
      </c>
      <c r="BH1379" s="200">
        <f>IF(N1379="sníž. přenesená",J1379,0)</f>
        <v>0</v>
      </c>
      <c r="BI1379" s="200">
        <f>IF(N1379="nulová",J1379,0)</f>
        <v>0</v>
      </c>
      <c r="BJ1379" s="19" t="s">
        <v>26</v>
      </c>
      <c r="BK1379" s="200">
        <f>ROUND(I1379*H1379,2)</f>
        <v>0</v>
      </c>
      <c r="BL1379" s="19" t="s">
        <v>258</v>
      </c>
      <c r="BM1379" s="199" t="s">
        <v>1702</v>
      </c>
    </row>
    <row r="1380" spans="1:65" s="2" customFormat="1" ht="10.199999999999999">
      <c r="A1380" s="36"/>
      <c r="B1380" s="37"/>
      <c r="C1380" s="38"/>
      <c r="D1380" s="201" t="s">
        <v>152</v>
      </c>
      <c r="E1380" s="38"/>
      <c r="F1380" s="202" t="s">
        <v>1701</v>
      </c>
      <c r="G1380" s="38"/>
      <c r="H1380" s="38"/>
      <c r="I1380" s="110"/>
      <c r="J1380" s="38"/>
      <c r="K1380" s="38"/>
      <c r="L1380" s="41"/>
      <c r="M1380" s="203"/>
      <c r="N1380" s="204"/>
      <c r="O1380" s="66"/>
      <c r="P1380" s="66"/>
      <c r="Q1380" s="66"/>
      <c r="R1380" s="66"/>
      <c r="S1380" s="66"/>
      <c r="T1380" s="67"/>
      <c r="U1380" s="36"/>
      <c r="V1380" s="36"/>
      <c r="W1380" s="36"/>
      <c r="X1380" s="36"/>
      <c r="Y1380" s="36"/>
      <c r="Z1380" s="36"/>
      <c r="AA1380" s="36"/>
      <c r="AB1380" s="36"/>
      <c r="AC1380" s="36"/>
      <c r="AD1380" s="36"/>
      <c r="AE1380" s="36"/>
      <c r="AT1380" s="19" t="s">
        <v>152</v>
      </c>
      <c r="AU1380" s="19" t="s">
        <v>80</v>
      </c>
    </row>
    <row r="1381" spans="1:65" s="2" customFormat="1" ht="16.5" customHeight="1">
      <c r="A1381" s="36"/>
      <c r="B1381" s="37"/>
      <c r="C1381" s="189" t="s">
        <v>1703</v>
      </c>
      <c r="D1381" s="189" t="s">
        <v>146</v>
      </c>
      <c r="E1381" s="190" t="s">
        <v>1704</v>
      </c>
      <c r="F1381" s="191" t="s">
        <v>1705</v>
      </c>
      <c r="G1381" s="192" t="s">
        <v>429</v>
      </c>
      <c r="H1381" s="193">
        <v>12</v>
      </c>
      <c r="I1381" s="194"/>
      <c r="J1381" s="193">
        <f>ROUND(I1381*H1381,2)</f>
        <v>0</v>
      </c>
      <c r="K1381" s="191" t="s">
        <v>19</v>
      </c>
      <c r="L1381" s="41"/>
      <c r="M1381" s="195" t="s">
        <v>19</v>
      </c>
      <c r="N1381" s="196" t="s">
        <v>42</v>
      </c>
      <c r="O1381" s="66"/>
      <c r="P1381" s="197">
        <f>O1381*H1381</f>
        <v>0</v>
      </c>
      <c r="Q1381" s="197">
        <v>0</v>
      </c>
      <c r="R1381" s="197">
        <f>Q1381*H1381</f>
        <v>0</v>
      </c>
      <c r="S1381" s="197">
        <v>0</v>
      </c>
      <c r="T1381" s="198">
        <f>S1381*H1381</f>
        <v>0</v>
      </c>
      <c r="U1381" s="36"/>
      <c r="V1381" s="36"/>
      <c r="W1381" s="36"/>
      <c r="X1381" s="36"/>
      <c r="Y1381" s="36"/>
      <c r="Z1381" s="36"/>
      <c r="AA1381" s="36"/>
      <c r="AB1381" s="36"/>
      <c r="AC1381" s="36"/>
      <c r="AD1381" s="36"/>
      <c r="AE1381" s="36"/>
      <c r="AR1381" s="199" t="s">
        <v>258</v>
      </c>
      <c r="AT1381" s="199" t="s">
        <v>146</v>
      </c>
      <c r="AU1381" s="199" t="s">
        <v>80</v>
      </c>
      <c r="AY1381" s="19" t="s">
        <v>144</v>
      </c>
      <c r="BE1381" s="200">
        <f>IF(N1381="základní",J1381,0)</f>
        <v>0</v>
      </c>
      <c r="BF1381" s="200">
        <f>IF(N1381="snížená",J1381,0)</f>
        <v>0</v>
      </c>
      <c r="BG1381" s="200">
        <f>IF(N1381="zákl. přenesená",J1381,0)</f>
        <v>0</v>
      </c>
      <c r="BH1381" s="200">
        <f>IF(N1381="sníž. přenesená",J1381,0)</f>
        <v>0</v>
      </c>
      <c r="BI1381" s="200">
        <f>IF(N1381="nulová",J1381,0)</f>
        <v>0</v>
      </c>
      <c r="BJ1381" s="19" t="s">
        <v>26</v>
      </c>
      <c r="BK1381" s="200">
        <f>ROUND(I1381*H1381,2)</f>
        <v>0</v>
      </c>
      <c r="BL1381" s="19" t="s">
        <v>258</v>
      </c>
      <c r="BM1381" s="199" t="s">
        <v>1706</v>
      </c>
    </row>
    <row r="1382" spans="1:65" s="2" customFormat="1" ht="10.199999999999999">
      <c r="A1382" s="36"/>
      <c r="B1382" s="37"/>
      <c r="C1382" s="38"/>
      <c r="D1382" s="201" t="s">
        <v>152</v>
      </c>
      <c r="E1382" s="38"/>
      <c r="F1382" s="202" t="s">
        <v>1705</v>
      </c>
      <c r="G1382" s="38"/>
      <c r="H1382" s="38"/>
      <c r="I1382" s="110"/>
      <c r="J1382" s="38"/>
      <c r="K1382" s="38"/>
      <c r="L1382" s="41"/>
      <c r="M1382" s="203"/>
      <c r="N1382" s="204"/>
      <c r="O1382" s="66"/>
      <c r="P1382" s="66"/>
      <c r="Q1382" s="66"/>
      <c r="R1382" s="66"/>
      <c r="S1382" s="66"/>
      <c r="T1382" s="67"/>
      <c r="U1382" s="36"/>
      <c r="V1382" s="36"/>
      <c r="W1382" s="36"/>
      <c r="X1382" s="36"/>
      <c r="Y1382" s="36"/>
      <c r="Z1382" s="36"/>
      <c r="AA1382" s="36"/>
      <c r="AB1382" s="36"/>
      <c r="AC1382" s="36"/>
      <c r="AD1382" s="36"/>
      <c r="AE1382" s="36"/>
      <c r="AT1382" s="19" t="s">
        <v>152</v>
      </c>
      <c r="AU1382" s="19" t="s">
        <v>80</v>
      </c>
    </row>
    <row r="1383" spans="1:65" s="2" customFormat="1" ht="16.5" customHeight="1">
      <c r="A1383" s="36"/>
      <c r="B1383" s="37"/>
      <c r="C1383" s="189" t="s">
        <v>1707</v>
      </c>
      <c r="D1383" s="189" t="s">
        <v>146</v>
      </c>
      <c r="E1383" s="190" t="s">
        <v>1708</v>
      </c>
      <c r="F1383" s="191" t="s">
        <v>1709</v>
      </c>
      <c r="G1383" s="192" t="s">
        <v>1553</v>
      </c>
      <c r="H1383" s="193">
        <v>1</v>
      </c>
      <c r="I1383" s="194"/>
      <c r="J1383" s="193">
        <f>ROUND(I1383*H1383,2)</f>
        <v>0</v>
      </c>
      <c r="K1383" s="191" t="s">
        <v>19</v>
      </c>
      <c r="L1383" s="41"/>
      <c r="M1383" s="195" t="s">
        <v>19</v>
      </c>
      <c r="N1383" s="196" t="s">
        <v>42</v>
      </c>
      <c r="O1383" s="66"/>
      <c r="P1383" s="197">
        <f>O1383*H1383</f>
        <v>0</v>
      </c>
      <c r="Q1383" s="197">
        <v>0</v>
      </c>
      <c r="R1383" s="197">
        <f>Q1383*H1383</f>
        <v>0</v>
      </c>
      <c r="S1383" s="197">
        <v>0</v>
      </c>
      <c r="T1383" s="198">
        <f>S1383*H1383</f>
        <v>0</v>
      </c>
      <c r="U1383" s="36"/>
      <c r="V1383" s="36"/>
      <c r="W1383" s="36"/>
      <c r="X1383" s="36"/>
      <c r="Y1383" s="36"/>
      <c r="Z1383" s="36"/>
      <c r="AA1383" s="36"/>
      <c r="AB1383" s="36"/>
      <c r="AC1383" s="36"/>
      <c r="AD1383" s="36"/>
      <c r="AE1383" s="36"/>
      <c r="AR1383" s="199" t="s">
        <v>258</v>
      </c>
      <c r="AT1383" s="199" t="s">
        <v>146</v>
      </c>
      <c r="AU1383" s="199" t="s">
        <v>80</v>
      </c>
      <c r="AY1383" s="19" t="s">
        <v>144</v>
      </c>
      <c r="BE1383" s="200">
        <f>IF(N1383="základní",J1383,0)</f>
        <v>0</v>
      </c>
      <c r="BF1383" s="200">
        <f>IF(N1383="snížená",J1383,0)</f>
        <v>0</v>
      </c>
      <c r="BG1383" s="200">
        <f>IF(N1383="zákl. přenesená",J1383,0)</f>
        <v>0</v>
      </c>
      <c r="BH1383" s="200">
        <f>IF(N1383="sníž. přenesená",J1383,0)</f>
        <v>0</v>
      </c>
      <c r="BI1383" s="200">
        <f>IF(N1383="nulová",J1383,0)</f>
        <v>0</v>
      </c>
      <c r="BJ1383" s="19" t="s">
        <v>26</v>
      </c>
      <c r="BK1383" s="200">
        <f>ROUND(I1383*H1383,2)</f>
        <v>0</v>
      </c>
      <c r="BL1383" s="19" t="s">
        <v>258</v>
      </c>
      <c r="BM1383" s="199" t="s">
        <v>1710</v>
      </c>
    </row>
    <row r="1384" spans="1:65" s="2" customFormat="1" ht="10.199999999999999">
      <c r="A1384" s="36"/>
      <c r="B1384" s="37"/>
      <c r="C1384" s="38"/>
      <c r="D1384" s="201" t="s">
        <v>152</v>
      </c>
      <c r="E1384" s="38"/>
      <c r="F1384" s="202" t="s">
        <v>1709</v>
      </c>
      <c r="G1384" s="38"/>
      <c r="H1384" s="38"/>
      <c r="I1384" s="110"/>
      <c r="J1384" s="38"/>
      <c r="K1384" s="38"/>
      <c r="L1384" s="41"/>
      <c r="M1384" s="203"/>
      <c r="N1384" s="204"/>
      <c r="O1384" s="66"/>
      <c r="P1384" s="66"/>
      <c r="Q1384" s="66"/>
      <c r="R1384" s="66"/>
      <c r="S1384" s="66"/>
      <c r="T1384" s="67"/>
      <c r="U1384" s="36"/>
      <c r="V1384" s="36"/>
      <c r="W1384" s="36"/>
      <c r="X1384" s="36"/>
      <c r="Y1384" s="36"/>
      <c r="Z1384" s="36"/>
      <c r="AA1384" s="36"/>
      <c r="AB1384" s="36"/>
      <c r="AC1384" s="36"/>
      <c r="AD1384" s="36"/>
      <c r="AE1384" s="36"/>
      <c r="AT1384" s="19" t="s">
        <v>152</v>
      </c>
      <c r="AU1384" s="19" t="s">
        <v>80</v>
      </c>
    </row>
    <row r="1385" spans="1:65" s="2" customFormat="1" ht="16.5" customHeight="1">
      <c r="A1385" s="36"/>
      <c r="B1385" s="37"/>
      <c r="C1385" s="189" t="s">
        <v>1711</v>
      </c>
      <c r="D1385" s="189" t="s">
        <v>146</v>
      </c>
      <c r="E1385" s="190" t="s">
        <v>1712</v>
      </c>
      <c r="F1385" s="191" t="s">
        <v>1713</v>
      </c>
      <c r="G1385" s="192" t="s">
        <v>429</v>
      </c>
      <c r="H1385" s="193">
        <v>52</v>
      </c>
      <c r="I1385" s="194"/>
      <c r="J1385" s="193">
        <f>ROUND(I1385*H1385,2)</f>
        <v>0</v>
      </c>
      <c r="K1385" s="191" t="s">
        <v>19</v>
      </c>
      <c r="L1385" s="41"/>
      <c r="M1385" s="195" t="s">
        <v>19</v>
      </c>
      <c r="N1385" s="196" t="s">
        <v>42</v>
      </c>
      <c r="O1385" s="66"/>
      <c r="P1385" s="197">
        <f>O1385*H1385</f>
        <v>0</v>
      </c>
      <c r="Q1385" s="197">
        <v>0</v>
      </c>
      <c r="R1385" s="197">
        <f>Q1385*H1385</f>
        <v>0</v>
      </c>
      <c r="S1385" s="197">
        <v>0</v>
      </c>
      <c r="T1385" s="198">
        <f>S1385*H1385</f>
        <v>0</v>
      </c>
      <c r="U1385" s="36"/>
      <c r="V1385" s="36"/>
      <c r="W1385" s="36"/>
      <c r="X1385" s="36"/>
      <c r="Y1385" s="36"/>
      <c r="Z1385" s="36"/>
      <c r="AA1385" s="36"/>
      <c r="AB1385" s="36"/>
      <c r="AC1385" s="36"/>
      <c r="AD1385" s="36"/>
      <c r="AE1385" s="36"/>
      <c r="AR1385" s="199" t="s">
        <v>258</v>
      </c>
      <c r="AT1385" s="199" t="s">
        <v>146</v>
      </c>
      <c r="AU1385" s="199" t="s">
        <v>80</v>
      </c>
      <c r="AY1385" s="19" t="s">
        <v>144</v>
      </c>
      <c r="BE1385" s="200">
        <f>IF(N1385="základní",J1385,0)</f>
        <v>0</v>
      </c>
      <c r="BF1385" s="200">
        <f>IF(N1385="snížená",J1385,0)</f>
        <v>0</v>
      </c>
      <c r="BG1385" s="200">
        <f>IF(N1385="zákl. přenesená",J1385,0)</f>
        <v>0</v>
      </c>
      <c r="BH1385" s="200">
        <f>IF(N1385="sníž. přenesená",J1385,0)</f>
        <v>0</v>
      </c>
      <c r="BI1385" s="200">
        <f>IF(N1385="nulová",J1385,0)</f>
        <v>0</v>
      </c>
      <c r="BJ1385" s="19" t="s">
        <v>26</v>
      </c>
      <c r="BK1385" s="200">
        <f>ROUND(I1385*H1385,2)</f>
        <v>0</v>
      </c>
      <c r="BL1385" s="19" t="s">
        <v>258</v>
      </c>
      <c r="BM1385" s="199" t="s">
        <v>1714</v>
      </c>
    </row>
    <row r="1386" spans="1:65" s="2" customFormat="1" ht="10.199999999999999">
      <c r="A1386" s="36"/>
      <c r="B1386" s="37"/>
      <c r="C1386" s="38"/>
      <c r="D1386" s="201" t="s">
        <v>152</v>
      </c>
      <c r="E1386" s="38"/>
      <c r="F1386" s="202" t="s">
        <v>1715</v>
      </c>
      <c r="G1386" s="38"/>
      <c r="H1386" s="38"/>
      <c r="I1386" s="110"/>
      <c r="J1386" s="38"/>
      <c r="K1386" s="38"/>
      <c r="L1386" s="41"/>
      <c r="M1386" s="203"/>
      <c r="N1386" s="204"/>
      <c r="O1386" s="66"/>
      <c r="P1386" s="66"/>
      <c r="Q1386" s="66"/>
      <c r="R1386" s="66"/>
      <c r="S1386" s="66"/>
      <c r="T1386" s="67"/>
      <c r="U1386" s="36"/>
      <c r="V1386" s="36"/>
      <c r="W1386" s="36"/>
      <c r="X1386" s="36"/>
      <c r="Y1386" s="36"/>
      <c r="Z1386" s="36"/>
      <c r="AA1386" s="36"/>
      <c r="AB1386" s="36"/>
      <c r="AC1386" s="36"/>
      <c r="AD1386" s="36"/>
      <c r="AE1386" s="36"/>
      <c r="AT1386" s="19" t="s">
        <v>152</v>
      </c>
      <c r="AU1386" s="19" t="s">
        <v>80</v>
      </c>
    </row>
    <row r="1387" spans="1:65" s="2" customFormat="1" ht="16.5" customHeight="1">
      <c r="A1387" s="36"/>
      <c r="B1387" s="37"/>
      <c r="C1387" s="189" t="s">
        <v>1716</v>
      </c>
      <c r="D1387" s="189" t="s">
        <v>146</v>
      </c>
      <c r="E1387" s="190" t="s">
        <v>1717</v>
      </c>
      <c r="F1387" s="191" t="s">
        <v>1718</v>
      </c>
      <c r="G1387" s="192" t="s">
        <v>429</v>
      </c>
      <c r="H1387" s="193">
        <v>54</v>
      </c>
      <c r="I1387" s="194"/>
      <c r="J1387" s="193">
        <f>ROUND(I1387*H1387,2)</f>
        <v>0</v>
      </c>
      <c r="K1387" s="191" t="s">
        <v>19</v>
      </c>
      <c r="L1387" s="41"/>
      <c r="M1387" s="195" t="s">
        <v>19</v>
      </c>
      <c r="N1387" s="196" t="s">
        <v>42</v>
      </c>
      <c r="O1387" s="66"/>
      <c r="P1387" s="197">
        <f>O1387*H1387</f>
        <v>0</v>
      </c>
      <c r="Q1387" s="197">
        <v>0</v>
      </c>
      <c r="R1387" s="197">
        <f>Q1387*H1387</f>
        <v>0</v>
      </c>
      <c r="S1387" s="197">
        <v>0</v>
      </c>
      <c r="T1387" s="198">
        <f>S1387*H1387</f>
        <v>0</v>
      </c>
      <c r="U1387" s="36"/>
      <c r="V1387" s="36"/>
      <c r="W1387" s="36"/>
      <c r="X1387" s="36"/>
      <c r="Y1387" s="36"/>
      <c r="Z1387" s="36"/>
      <c r="AA1387" s="36"/>
      <c r="AB1387" s="36"/>
      <c r="AC1387" s="36"/>
      <c r="AD1387" s="36"/>
      <c r="AE1387" s="36"/>
      <c r="AR1387" s="199" t="s">
        <v>258</v>
      </c>
      <c r="AT1387" s="199" t="s">
        <v>146</v>
      </c>
      <c r="AU1387" s="199" t="s">
        <v>80</v>
      </c>
      <c r="AY1387" s="19" t="s">
        <v>144</v>
      </c>
      <c r="BE1387" s="200">
        <f>IF(N1387="základní",J1387,0)</f>
        <v>0</v>
      </c>
      <c r="BF1387" s="200">
        <f>IF(N1387="snížená",J1387,0)</f>
        <v>0</v>
      </c>
      <c r="BG1387" s="200">
        <f>IF(N1387="zákl. přenesená",J1387,0)</f>
        <v>0</v>
      </c>
      <c r="BH1387" s="200">
        <f>IF(N1387="sníž. přenesená",J1387,0)</f>
        <v>0</v>
      </c>
      <c r="BI1387" s="200">
        <f>IF(N1387="nulová",J1387,0)</f>
        <v>0</v>
      </c>
      <c r="BJ1387" s="19" t="s">
        <v>26</v>
      </c>
      <c r="BK1387" s="200">
        <f>ROUND(I1387*H1387,2)</f>
        <v>0</v>
      </c>
      <c r="BL1387" s="19" t="s">
        <v>258</v>
      </c>
      <c r="BM1387" s="199" t="s">
        <v>1719</v>
      </c>
    </row>
    <row r="1388" spans="1:65" s="2" customFormat="1" ht="10.199999999999999">
      <c r="A1388" s="36"/>
      <c r="B1388" s="37"/>
      <c r="C1388" s="38"/>
      <c r="D1388" s="201" t="s">
        <v>152</v>
      </c>
      <c r="E1388" s="38"/>
      <c r="F1388" s="202" t="s">
        <v>1720</v>
      </c>
      <c r="G1388" s="38"/>
      <c r="H1388" s="38"/>
      <c r="I1388" s="110"/>
      <c r="J1388" s="38"/>
      <c r="K1388" s="38"/>
      <c r="L1388" s="41"/>
      <c r="M1388" s="203"/>
      <c r="N1388" s="204"/>
      <c r="O1388" s="66"/>
      <c r="P1388" s="66"/>
      <c r="Q1388" s="66"/>
      <c r="R1388" s="66"/>
      <c r="S1388" s="66"/>
      <c r="T1388" s="67"/>
      <c r="U1388" s="36"/>
      <c r="V1388" s="36"/>
      <c r="W1388" s="36"/>
      <c r="X1388" s="36"/>
      <c r="Y1388" s="36"/>
      <c r="Z1388" s="36"/>
      <c r="AA1388" s="36"/>
      <c r="AB1388" s="36"/>
      <c r="AC1388" s="36"/>
      <c r="AD1388" s="36"/>
      <c r="AE1388" s="36"/>
      <c r="AT1388" s="19" t="s">
        <v>152</v>
      </c>
      <c r="AU1388" s="19" t="s">
        <v>80</v>
      </c>
    </row>
    <row r="1389" spans="1:65" s="2" customFormat="1" ht="16.5" customHeight="1">
      <c r="A1389" s="36"/>
      <c r="B1389" s="37"/>
      <c r="C1389" s="189" t="s">
        <v>1721</v>
      </c>
      <c r="D1389" s="189" t="s">
        <v>146</v>
      </c>
      <c r="E1389" s="190" t="s">
        <v>1722</v>
      </c>
      <c r="F1389" s="191" t="s">
        <v>1723</v>
      </c>
      <c r="G1389" s="192" t="s">
        <v>429</v>
      </c>
      <c r="H1389" s="193">
        <v>24</v>
      </c>
      <c r="I1389" s="194"/>
      <c r="J1389" s="193">
        <f>ROUND(I1389*H1389,2)</f>
        <v>0</v>
      </c>
      <c r="K1389" s="191" t="s">
        <v>19</v>
      </c>
      <c r="L1389" s="41"/>
      <c r="M1389" s="195" t="s">
        <v>19</v>
      </c>
      <c r="N1389" s="196" t="s">
        <v>42</v>
      </c>
      <c r="O1389" s="66"/>
      <c r="P1389" s="197">
        <f>O1389*H1389</f>
        <v>0</v>
      </c>
      <c r="Q1389" s="197">
        <v>0</v>
      </c>
      <c r="R1389" s="197">
        <f>Q1389*H1389</f>
        <v>0</v>
      </c>
      <c r="S1389" s="197">
        <v>0</v>
      </c>
      <c r="T1389" s="198">
        <f>S1389*H1389</f>
        <v>0</v>
      </c>
      <c r="U1389" s="36"/>
      <c r="V1389" s="36"/>
      <c r="W1389" s="36"/>
      <c r="X1389" s="36"/>
      <c r="Y1389" s="36"/>
      <c r="Z1389" s="36"/>
      <c r="AA1389" s="36"/>
      <c r="AB1389" s="36"/>
      <c r="AC1389" s="36"/>
      <c r="AD1389" s="36"/>
      <c r="AE1389" s="36"/>
      <c r="AR1389" s="199" t="s">
        <v>258</v>
      </c>
      <c r="AT1389" s="199" t="s">
        <v>146</v>
      </c>
      <c r="AU1389" s="199" t="s">
        <v>80</v>
      </c>
      <c r="AY1389" s="19" t="s">
        <v>144</v>
      </c>
      <c r="BE1389" s="200">
        <f>IF(N1389="základní",J1389,0)</f>
        <v>0</v>
      </c>
      <c r="BF1389" s="200">
        <f>IF(N1389="snížená",J1389,0)</f>
        <v>0</v>
      </c>
      <c r="BG1389" s="200">
        <f>IF(N1389="zákl. přenesená",J1389,0)</f>
        <v>0</v>
      </c>
      <c r="BH1389" s="200">
        <f>IF(N1389="sníž. přenesená",J1389,0)</f>
        <v>0</v>
      </c>
      <c r="BI1389" s="200">
        <f>IF(N1389="nulová",J1389,0)</f>
        <v>0</v>
      </c>
      <c r="BJ1389" s="19" t="s">
        <v>26</v>
      </c>
      <c r="BK1389" s="200">
        <f>ROUND(I1389*H1389,2)</f>
        <v>0</v>
      </c>
      <c r="BL1389" s="19" t="s">
        <v>258</v>
      </c>
      <c r="BM1389" s="199" t="s">
        <v>1724</v>
      </c>
    </row>
    <row r="1390" spans="1:65" s="2" customFormat="1" ht="10.199999999999999">
      <c r="A1390" s="36"/>
      <c r="B1390" s="37"/>
      <c r="C1390" s="38"/>
      <c r="D1390" s="201" t="s">
        <v>152</v>
      </c>
      <c r="E1390" s="38"/>
      <c r="F1390" s="202" t="s">
        <v>1725</v>
      </c>
      <c r="G1390" s="38"/>
      <c r="H1390" s="38"/>
      <c r="I1390" s="110"/>
      <c r="J1390" s="38"/>
      <c r="K1390" s="38"/>
      <c r="L1390" s="41"/>
      <c r="M1390" s="203"/>
      <c r="N1390" s="204"/>
      <c r="O1390" s="66"/>
      <c r="P1390" s="66"/>
      <c r="Q1390" s="66"/>
      <c r="R1390" s="66"/>
      <c r="S1390" s="66"/>
      <c r="T1390" s="67"/>
      <c r="U1390" s="36"/>
      <c r="V1390" s="36"/>
      <c r="W1390" s="36"/>
      <c r="X1390" s="36"/>
      <c r="Y1390" s="36"/>
      <c r="Z1390" s="36"/>
      <c r="AA1390" s="36"/>
      <c r="AB1390" s="36"/>
      <c r="AC1390" s="36"/>
      <c r="AD1390" s="36"/>
      <c r="AE1390" s="36"/>
      <c r="AT1390" s="19" t="s">
        <v>152</v>
      </c>
      <c r="AU1390" s="19" t="s">
        <v>80</v>
      </c>
    </row>
    <row r="1391" spans="1:65" s="2" customFormat="1" ht="16.5" customHeight="1">
      <c r="A1391" s="36"/>
      <c r="B1391" s="37"/>
      <c r="C1391" s="189" t="s">
        <v>1726</v>
      </c>
      <c r="D1391" s="189" t="s">
        <v>146</v>
      </c>
      <c r="E1391" s="190" t="s">
        <v>1727</v>
      </c>
      <c r="F1391" s="191" t="s">
        <v>1728</v>
      </c>
      <c r="G1391" s="192" t="s">
        <v>443</v>
      </c>
      <c r="H1391" s="193">
        <v>1</v>
      </c>
      <c r="I1391" s="194"/>
      <c r="J1391" s="193">
        <f>ROUND(I1391*H1391,2)</f>
        <v>0</v>
      </c>
      <c r="K1391" s="191" t="s">
        <v>19</v>
      </c>
      <c r="L1391" s="41"/>
      <c r="M1391" s="195" t="s">
        <v>19</v>
      </c>
      <c r="N1391" s="196" t="s">
        <v>42</v>
      </c>
      <c r="O1391" s="66"/>
      <c r="P1391" s="197">
        <f>O1391*H1391</f>
        <v>0</v>
      </c>
      <c r="Q1391" s="197">
        <v>0</v>
      </c>
      <c r="R1391" s="197">
        <f>Q1391*H1391</f>
        <v>0</v>
      </c>
      <c r="S1391" s="197">
        <v>0</v>
      </c>
      <c r="T1391" s="198">
        <f>S1391*H1391</f>
        <v>0</v>
      </c>
      <c r="U1391" s="36"/>
      <c r="V1391" s="36"/>
      <c r="W1391" s="36"/>
      <c r="X1391" s="36"/>
      <c r="Y1391" s="36"/>
      <c r="Z1391" s="36"/>
      <c r="AA1391" s="36"/>
      <c r="AB1391" s="36"/>
      <c r="AC1391" s="36"/>
      <c r="AD1391" s="36"/>
      <c r="AE1391" s="36"/>
      <c r="AR1391" s="199" t="s">
        <v>258</v>
      </c>
      <c r="AT1391" s="199" t="s">
        <v>146</v>
      </c>
      <c r="AU1391" s="199" t="s">
        <v>80</v>
      </c>
      <c r="AY1391" s="19" t="s">
        <v>144</v>
      </c>
      <c r="BE1391" s="200">
        <f>IF(N1391="základní",J1391,0)</f>
        <v>0</v>
      </c>
      <c r="BF1391" s="200">
        <f>IF(N1391="snížená",J1391,0)</f>
        <v>0</v>
      </c>
      <c r="BG1391" s="200">
        <f>IF(N1391="zákl. přenesená",J1391,0)</f>
        <v>0</v>
      </c>
      <c r="BH1391" s="200">
        <f>IF(N1391="sníž. přenesená",J1391,0)</f>
        <v>0</v>
      </c>
      <c r="BI1391" s="200">
        <f>IF(N1391="nulová",J1391,0)</f>
        <v>0</v>
      </c>
      <c r="BJ1391" s="19" t="s">
        <v>26</v>
      </c>
      <c r="BK1391" s="200">
        <f>ROUND(I1391*H1391,2)</f>
        <v>0</v>
      </c>
      <c r="BL1391" s="19" t="s">
        <v>258</v>
      </c>
      <c r="BM1391" s="199" t="s">
        <v>1729</v>
      </c>
    </row>
    <row r="1392" spans="1:65" s="2" customFormat="1" ht="10.199999999999999">
      <c r="A1392" s="36"/>
      <c r="B1392" s="37"/>
      <c r="C1392" s="38"/>
      <c r="D1392" s="201" t="s">
        <v>152</v>
      </c>
      <c r="E1392" s="38"/>
      <c r="F1392" s="202" t="s">
        <v>1728</v>
      </c>
      <c r="G1392" s="38"/>
      <c r="H1392" s="38"/>
      <c r="I1392" s="110"/>
      <c r="J1392" s="38"/>
      <c r="K1392" s="38"/>
      <c r="L1392" s="41"/>
      <c r="M1392" s="203"/>
      <c r="N1392" s="204"/>
      <c r="O1392" s="66"/>
      <c r="P1392" s="66"/>
      <c r="Q1392" s="66"/>
      <c r="R1392" s="66"/>
      <c r="S1392" s="66"/>
      <c r="T1392" s="67"/>
      <c r="U1392" s="36"/>
      <c r="V1392" s="36"/>
      <c r="W1392" s="36"/>
      <c r="X1392" s="36"/>
      <c r="Y1392" s="36"/>
      <c r="Z1392" s="36"/>
      <c r="AA1392" s="36"/>
      <c r="AB1392" s="36"/>
      <c r="AC1392" s="36"/>
      <c r="AD1392" s="36"/>
      <c r="AE1392" s="36"/>
      <c r="AT1392" s="19" t="s">
        <v>152</v>
      </c>
      <c r="AU1392" s="19" t="s">
        <v>80</v>
      </c>
    </row>
    <row r="1393" spans="1:65" s="2" customFormat="1" ht="16.5" customHeight="1">
      <c r="A1393" s="36"/>
      <c r="B1393" s="37"/>
      <c r="C1393" s="189" t="s">
        <v>1730</v>
      </c>
      <c r="D1393" s="189" t="s">
        <v>146</v>
      </c>
      <c r="E1393" s="190" t="s">
        <v>1731</v>
      </c>
      <c r="F1393" s="191" t="s">
        <v>1732</v>
      </c>
      <c r="G1393" s="192" t="s">
        <v>429</v>
      </c>
      <c r="H1393" s="193">
        <v>52</v>
      </c>
      <c r="I1393" s="194"/>
      <c r="J1393" s="193">
        <f>ROUND(I1393*H1393,2)</f>
        <v>0</v>
      </c>
      <c r="K1393" s="191" t="s">
        <v>19</v>
      </c>
      <c r="L1393" s="41"/>
      <c r="M1393" s="195" t="s">
        <v>19</v>
      </c>
      <c r="N1393" s="196" t="s">
        <v>42</v>
      </c>
      <c r="O1393" s="66"/>
      <c r="P1393" s="197">
        <f>O1393*H1393</f>
        <v>0</v>
      </c>
      <c r="Q1393" s="197">
        <v>0</v>
      </c>
      <c r="R1393" s="197">
        <f>Q1393*H1393</f>
        <v>0</v>
      </c>
      <c r="S1393" s="197">
        <v>0</v>
      </c>
      <c r="T1393" s="198">
        <f>S1393*H1393</f>
        <v>0</v>
      </c>
      <c r="U1393" s="36"/>
      <c r="V1393" s="36"/>
      <c r="W1393" s="36"/>
      <c r="X1393" s="36"/>
      <c r="Y1393" s="36"/>
      <c r="Z1393" s="36"/>
      <c r="AA1393" s="36"/>
      <c r="AB1393" s="36"/>
      <c r="AC1393" s="36"/>
      <c r="AD1393" s="36"/>
      <c r="AE1393" s="36"/>
      <c r="AR1393" s="199" t="s">
        <v>258</v>
      </c>
      <c r="AT1393" s="199" t="s">
        <v>146</v>
      </c>
      <c r="AU1393" s="199" t="s">
        <v>80</v>
      </c>
      <c r="AY1393" s="19" t="s">
        <v>144</v>
      </c>
      <c r="BE1393" s="200">
        <f>IF(N1393="základní",J1393,0)</f>
        <v>0</v>
      </c>
      <c r="BF1393" s="200">
        <f>IF(N1393="snížená",J1393,0)</f>
        <v>0</v>
      </c>
      <c r="BG1393" s="200">
        <f>IF(N1393="zákl. přenesená",J1393,0)</f>
        <v>0</v>
      </c>
      <c r="BH1393" s="200">
        <f>IF(N1393="sníž. přenesená",J1393,0)</f>
        <v>0</v>
      </c>
      <c r="BI1393" s="200">
        <f>IF(N1393="nulová",J1393,0)</f>
        <v>0</v>
      </c>
      <c r="BJ1393" s="19" t="s">
        <v>26</v>
      </c>
      <c r="BK1393" s="200">
        <f>ROUND(I1393*H1393,2)</f>
        <v>0</v>
      </c>
      <c r="BL1393" s="19" t="s">
        <v>258</v>
      </c>
      <c r="BM1393" s="199" t="s">
        <v>1733</v>
      </c>
    </row>
    <row r="1394" spans="1:65" s="2" customFormat="1" ht="10.199999999999999">
      <c r="A1394" s="36"/>
      <c r="B1394" s="37"/>
      <c r="C1394" s="38"/>
      <c r="D1394" s="201" t="s">
        <v>152</v>
      </c>
      <c r="E1394" s="38"/>
      <c r="F1394" s="202" t="s">
        <v>1734</v>
      </c>
      <c r="G1394" s="38"/>
      <c r="H1394" s="38"/>
      <c r="I1394" s="110"/>
      <c r="J1394" s="38"/>
      <c r="K1394" s="38"/>
      <c r="L1394" s="41"/>
      <c r="M1394" s="203"/>
      <c r="N1394" s="204"/>
      <c r="O1394" s="66"/>
      <c r="P1394" s="66"/>
      <c r="Q1394" s="66"/>
      <c r="R1394" s="66"/>
      <c r="S1394" s="66"/>
      <c r="T1394" s="67"/>
      <c r="U1394" s="36"/>
      <c r="V1394" s="36"/>
      <c r="W1394" s="36"/>
      <c r="X1394" s="36"/>
      <c r="Y1394" s="36"/>
      <c r="Z1394" s="36"/>
      <c r="AA1394" s="36"/>
      <c r="AB1394" s="36"/>
      <c r="AC1394" s="36"/>
      <c r="AD1394" s="36"/>
      <c r="AE1394" s="36"/>
      <c r="AT1394" s="19" t="s">
        <v>152</v>
      </c>
      <c r="AU1394" s="19" t="s">
        <v>80</v>
      </c>
    </row>
    <row r="1395" spans="1:65" s="2" customFormat="1" ht="16.5" customHeight="1">
      <c r="A1395" s="36"/>
      <c r="B1395" s="37"/>
      <c r="C1395" s="189" t="s">
        <v>1735</v>
      </c>
      <c r="D1395" s="189" t="s">
        <v>146</v>
      </c>
      <c r="E1395" s="190" t="s">
        <v>1736</v>
      </c>
      <c r="F1395" s="191" t="s">
        <v>1737</v>
      </c>
      <c r="G1395" s="192" t="s">
        <v>429</v>
      </c>
      <c r="H1395" s="193">
        <v>54</v>
      </c>
      <c r="I1395" s="194"/>
      <c r="J1395" s="193">
        <f>ROUND(I1395*H1395,2)</f>
        <v>0</v>
      </c>
      <c r="K1395" s="191" t="s">
        <v>19</v>
      </c>
      <c r="L1395" s="41"/>
      <c r="M1395" s="195" t="s">
        <v>19</v>
      </c>
      <c r="N1395" s="196" t="s">
        <v>42</v>
      </c>
      <c r="O1395" s="66"/>
      <c r="P1395" s="197">
        <f>O1395*H1395</f>
        <v>0</v>
      </c>
      <c r="Q1395" s="197">
        <v>0</v>
      </c>
      <c r="R1395" s="197">
        <f>Q1395*H1395</f>
        <v>0</v>
      </c>
      <c r="S1395" s="197">
        <v>0</v>
      </c>
      <c r="T1395" s="198">
        <f>S1395*H1395</f>
        <v>0</v>
      </c>
      <c r="U1395" s="36"/>
      <c r="V1395" s="36"/>
      <c r="W1395" s="36"/>
      <c r="X1395" s="36"/>
      <c r="Y1395" s="36"/>
      <c r="Z1395" s="36"/>
      <c r="AA1395" s="36"/>
      <c r="AB1395" s="36"/>
      <c r="AC1395" s="36"/>
      <c r="AD1395" s="36"/>
      <c r="AE1395" s="36"/>
      <c r="AR1395" s="199" t="s">
        <v>258</v>
      </c>
      <c r="AT1395" s="199" t="s">
        <v>146</v>
      </c>
      <c r="AU1395" s="199" t="s">
        <v>80</v>
      </c>
      <c r="AY1395" s="19" t="s">
        <v>144</v>
      </c>
      <c r="BE1395" s="200">
        <f>IF(N1395="základní",J1395,0)</f>
        <v>0</v>
      </c>
      <c r="BF1395" s="200">
        <f>IF(N1395="snížená",J1395,0)</f>
        <v>0</v>
      </c>
      <c r="BG1395" s="200">
        <f>IF(N1395="zákl. přenesená",J1395,0)</f>
        <v>0</v>
      </c>
      <c r="BH1395" s="200">
        <f>IF(N1395="sníž. přenesená",J1395,0)</f>
        <v>0</v>
      </c>
      <c r="BI1395" s="200">
        <f>IF(N1395="nulová",J1395,0)</f>
        <v>0</v>
      </c>
      <c r="BJ1395" s="19" t="s">
        <v>26</v>
      </c>
      <c r="BK1395" s="200">
        <f>ROUND(I1395*H1395,2)</f>
        <v>0</v>
      </c>
      <c r="BL1395" s="19" t="s">
        <v>258</v>
      </c>
      <c r="BM1395" s="199" t="s">
        <v>1738</v>
      </c>
    </row>
    <row r="1396" spans="1:65" s="2" customFormat="1" ht="10.199999999999999">
      <c r="A1396" s="36"/>
      <c r="B1396" s="37"/>
      <c r="C1396" s="38"/>
      <c r="D1396" s="201" t="s">
        <v>152</v>
      </c>
      <c r="E1396" s="38"/>
      <c r="F1396" s="202" t="s">
        <v>1737</v>
      </c>
      <c r="G1396" s="38"/>
      <c r="H1396" s="38"/>
      <c r="I1396" s="110"/>
      <c r="J1396" s="38"/>
      <c r="K1396" s="38"/>
      <c r="L1396" s="41"/>
      <c r="M1396" s="203"/>
      <c r="N1396" s="204"/>
      <c r="O1396" s="66"/>
      <c r="P1396" s="66"/>
      <c r="Q1396" s="66"/>
      <c r="R1396" s="66"/>
      <c r="S1396" s="66"/>
      <c r="T1396" s="67"/>
      <c r="U1396" s="36"/>
      <c r="V1396" s="36"/>
      <c r="W1396" s="36"/>
      <c r="X1396" s="36"/>
      <c r="Y1396" s="36"/>
      <c r="Z1396" s="36"/>
      <c r="AA1396" s="36"/>
      <c r="AB1396" s="36"/>
      <c r="AC1396" s="36"/>
      <c r="AD1396" s="36"/>
      <c r="AE1396" s="36"/>
      <c r="AT1396" s="19" t="s">
        <v>152</v>
      </c>
      <c r="AU1396" s="19" t="s">
        <v>80</v>
      </c>
    </row>
    <row r="1397" spans="1:65" s="2" customFormat="1" ht="16.5" customHeight="1">
      <c r="A1397" s="36"/>
      <c r="B1397" s="37"/>
      <c r="C1397" s="189" t="s">
        <v>1739</v>
      </c>
      <c r="D1397" s="189" t="s">
        <v>146</v>
      </c>
      <c r="E1397" s="190" t="s">
        <v>1740</v>
      </c>
      <c r="F1397" s="191" t="s">
        <v>1741</v>
      </c>
      <c r="G1397" s="192" t="s">
        <v>429</v>
      </c>
      <c r="H1397" s="193">
        <v>24</v>
      </c>
      <c r="I1397" s="194"/>
      <c r="J1397" s="193">
        <f>ROUND(I1397*H1397,2)</f>
        <v>0</v>
      </c>
      <c r="K1397" s="191" t="s">
        <v>19</v>
      </c>
      <c r="L1397" s="41"/>
      <c r="M1397" s="195" t="s">
        <v>19</v>
      </c>
      <c r="N1397" s="196" t="s">
        <v>42</v>
      </c>
      <c r="O1397" s="66"/>
      <c r="P1397" s="197">
        <f>O1397*H1397</f>
        <v>0</v>
      </c>
      <c r="Q1397" s="197">
        <v>0</v>
      </c>
      <c r="R1397" s="197">
        <f>Q1397*H1397</f>
        <v>0</v>
      </c>
      <c r="S1397" s="197">
        <v>0</v>
      </c>
      <c r="T1397" s="198">
        <f>S1397*H1397</f>
        <v>0</v>
      </c>
      <c r="U1397" s="36"/>
      <c r="V1397" s="36"/>
      <c r="W1397" s="36"/>
      <c r="X1397" s="36"/>
      <c r="Y1397" s="36"/>
      <c r="Z1397" s="36"/>
      <c r="AA1397" s="36"/>
      <c r="AB1397" s="36"/>
      <c r="AC1397" s="36"/>
      <c r="AD1397" s="36"/>
      <c r="AE1397" s="36"/>
      <c r="AR1397" s="199" t="s">
        <v>258</v>
      </c>
      <c r="AT1397" s="199" t="s">
        <v>146</v>
      </c>
      <c r="AU1397" s="199" t="s">
        <v>80</v>
      </c>
      <c r="AY1397" s="19" t="s">
        <v>144</v>
      </c>
      <c r="BE1397" s="200">
        <f>IF(N1397="základní",J1397,0)</f>
        <v>0</v>
      </c>
      <c r="BF1397" s="200">
        <f>IF(N1397="snížená",J1397,0)</f>
        <v>0</v>
      </c>
      <c r="BG1397" s="200">
        <f>IF(N1397="zákl. přenesená",J1397,0)</f>
        <v>0</v>
      </c>
      <c r="BH1397" s="200">
        <f>IF(N1397="sníž. přenesená",J1397,0)</f>
        <v>0</v>
      </c>
      <c r="BI1397" s="200">
        <f>IF(N1397="nulová",J1397,0)</f>
        <v>0</v>
      </c>
      <c r="BJ1397" s="19" t="s">
        <v>26</v>
      </c>
      <c r="BK1397" s="200">
        <f>ROUND(I1397*H1397,2)</f>
        <v>0</v>
      </c>
      <c r="BL1397" s="19" t="s">
        <v>258</v>
      </c>
      <c r="BM1397" s="199" t="s">
        <v>1742</v>
      </c>
    </row>
    <row r="1398" spans="1:65" s="2" customFormat="1" ht="10.199999999999999">
      <c r="A1398" s="36"/>
      <c r="B1398" s="37"/>
      <c r="C1398" s="38"/>
      <c r="D1398" s="201" t="s">
        <v>152</v>
      </c>
      <c r="E1398" s="38"/>
      <c r="F1398" s="202" t="s">
        <v>1741</v>
      </c>
      <c r="G1398" s="38"/>
      <c r="H1398" s="38"/>
      <c r="I1398" s="110"/>
      <c r="J1398" s="38"/>
      <c r="K1398" s="38"/>
      <c r="L1398" s="41"/>
      <c r="M1398" s="203"/>
      <c r="N1398" s="204"/>
      <c r="O1398" s="66"/>
      <c r="P1398" s="66"/>
      <c r="Q1398" s="66"/>
      <c r="R1398" s="66"/>
      <c r="S1398" s="66"/>
      <c r="T1398" s="67"/>
      <c r="U1398" s="36"/>
      <c r="V1398" s="36"/>
      <c r="W1398" s="36"/>
      <c r="X1398" s="36"/>
      <c r="Y1398" s="36"/>
      <c r="Z1398" s="36"/>
      <c r="AA1398" s="36"/>
      <c r="AB1398" s="36"/>
      <c r="AC1398" s="36"/>
      <c r="AD1398" s="36"/>
      <c r="AE1398" s="36"/>
      <c r="AT1398" s="19" t="s">
        <v>152</v>
      </c>
      <c r="AU1398" s="19" t="s">
        <v>80</v>
      </c>
    </row>
    <row r="1399" spans="1:65" s="2" customFormat="1" ht="16.5" customHeight="1">
      <c r="A1399" s="36"/>
      <c r="B1399" s="37"/>
      <c r="C1399" s="189" t="s">
        <v>1743</v>
      </c>
      <c r="D1399" s="189" t="s">
        <v>146</v>
      </c>
      <c r="E1399" s="190" t="s">
        <v>1744</v>
      </c>
      <c r="F1399" s="191" t="s">
        <v>1745</v>
      </c>
      <c r="G1399" s="192" t="s">
        <v>1553</v>
      </c>
      <c r="H1399" s="193">
        <v>12</v>
      </c>
      <c r="I1399" s="194"/>
      <c r="J1399" s="193">
        <f>ROUND(I1399*H1399,2)</f>
        <v>0</v>
      </c>
      <c r="K1399" s="191" t="s">
        <v>19</v>
      </c>
      <c r="L1399" s="41"/>
      <c r="M1399" s="195" t="s">
        <v>19</v>
      </c>
      <c r="N1399" s="196" t="s">
        <v>42</v>
      </c>
      <c r="O1399" s="66"/>
      <c r="P1399" s="197">
        <f>O1399*H1399</f>
        <v>0</v>
      </c>
      <c r="Q1399" s="197">
        <v>0</v>
      </c>
      <c r="R1399" s="197">
        <f>Q1399*H1399</f>
        <v>0</v>
      </c>
      <c r="S1399" s="197">
        <v>0</v>
      </c>
      <c r="T1399" s="198">
        <f>S1399*H1399</f>
        <v>0</v>
      </c>
      <c r="U1399" s="36"/>
      <c r="V1399" s="36"/>
      <c r="W1399" s="36"/>
      <c r="X1399" s="36"/>
      <c r="Y1399" s="36"/>
      <c r="Z1399" s="36"/>
      <c r="AA1399" s="36"/>
      <c r="AB1399" s="36"/>
      <c r="AC1399" s="36"/>
      <c r="AD1399" s="36"/>
      <c r="AE1399" s="36"/>
      <c r="AR1399" s="199" t="s">
        <v>258</v>
      </c>
      <c r="AT1399" s="199" t="s">
        <v>146</v>
      </c>
      <c r="AU1399" s="199" t="s">
        <v>80</v>
      </c>
      <c r="AY1399" s="19" t="s">
        <v>144</v>
      </c>
      <c r="BE1399" s="200">
        <f>IF(N1399="základní",J1399,0)</f>
        <v>0</v>
      </c>
      <c r="BF1399" s="200">
        <f>IF(N1399="snížená",J1399,0)</f>
        <v>0</v>
      </c>
      <c r="BG1399" s="200">
        <f>IF(N1399="zákl. přenesená",J1399,0)</f>
        <v>0</v>
      </c>
      <c r="BH1399" s="200">
        <f>IF(N1399="sníž. přenesená",J1399,0)</f>
        <v>0</v>
      </c>
      <c r="BI1399" s="200">
        <f>IF(N1399="nulová",J1399,0)</f>
        <v>0</v>
      </c>
      <c r="BJ1399" s="19" t="s">
        <v>26</v>
      </c>
      <c r="BK1399" s="200">
        <f>ROUND(I1399*H1399,2)</f>
        <v>0</v>
      </c>
      <c r="BL1399" s="19" t="s">
        <v>258</v>
      </c>
      <c r="BM1399" s="199" t="s">
        <v>1746</v>
      </c>
    </row>
    <row r="1400" spans="1:65" s="2" customFormat="1" ht="10.199999999999999">
      <c r="A1400" s="36"/>
      <c r="B1400" s="37"/>
      <c r="C1400" s="38"/>
      <c r="D1400" s="201" t="s">
        <v>152</v>
      </c>
      <c r="E1400" s="38"/>
      <c r="F1400" s="202" t="s">
        <v>1745</v>
      </c>
      <c r="G1400" s="38"/>
      <c r="H1400" s="38"/>
      <c r="I1400" s="110"/>
      <c r="J1400" s="38"/>
      <c r="K1400" s="38"/>
      <c r="L1400" s="41"/>
      <c r="M1400" s="203"/>
      <c r="N1400" s="204"/>
      <c r="O1400" s="66"/>
      <c r="P1400" s="66"/>
      <c r="Q1400" s="66"/>
      <c r="R1400" s="66"/>
      <c r="S1400" s="66"/>
      <c r="T1400" s="67"/>
      <c r="U1400" s="36"/>
      <c r="V1400" s="36"/>
      <c r="W1400" s="36"/>
      <c r="X1400" s="36"/>
      <c r="Y1400" s="36"/>
      <c r="Z1400" s="36"/>
      <c r="AA1400" s="36"/>
      <c r="AB1400" s="36"/>
      <c r="AC1400" s="36"/>
      <c r="AD1400" s="36"/>
      <c r="AE1400" s="36"/>
      <c r="AT1400" s="19" t="s">
        <v>152</v>
      </c>
      <c r="AU1400" s="19" t="s">
        <v>80</v>
      </c>
    </row>
    <row r="1401" spans="1:65" s="2" customFormat="1" ht="16.5" customHeight="1">
      <c r="A1401" s="36"/>
      <c r="B1401" s="37"/>
      <c r="C1401" s="189" t="s">
        <v>1747</v>
      </c>
      <c r="D1401" s="189" t="s">
        <v>146</v>
      </c>
      <c r="E1401" s="190" t="s">
        <v>1748</v>
      </c>
      <c r="F1401" s="191" t="s">
        <v>1749</v>
      </c>
      <c r="G1401" s="192" t="s">
        <v>443</v>
      </c>
      <c r="H1401" s="193">
        <v>3</v>
      </c>
      <c r="I1401" s="194"/>
      <c r="J1401" s="193">
        <f>ROUND(I1401*H1401,2)</f>
        <v>0</v>
      </c>
      <c r="K1401" s="191" t="s">
        <v>19</v>
      </c>
      <c r="L1401" s="41"/>
      <c r="M1401" s="195" t="s">
        <v>19</v>
      </c>
      <c r="N1401" s="196" t="s">
        <v>42</v>
      </c>
      <c r="O1401" s="66"/>
      <c r="P1401" s="197">
        <f>O1401*H1401</f>
        <v>0</v>
      </c>
      <c r="Q1401" s="197">
        <v>0</v>
      </c>
      <c r="R1401" s="197">
        <f>Q1401*H1401</f>
        <v>0</v>
      </c>
      <c r="S1401" s="197">
        <v>0</v>
      </c>
      <c r="T1401" s="198">
        <f>S1401*H1401</f>
        <v>0</v>
      </c>
      <c r="U1401" s="36"/>
      <c r="V1401" s="36"/>
      <c r="W1401" s="36"/>
      <c r="X1401" s="36"/>
      <c r="Y1401" s="36"/>
      <c r="Z1401" s="36"/>
      <c r="AA1401" s="36"/>
      <c r="AB1401" s="36"/>
      <c r="AC1401" s="36"/>
      <c r="AD1401" s="36"/>
      <c r="AE1401" s="36"/>
      <c r="AR1401" s="199" t="s">
        <v>258</v>
      </c>
      <c r="AT1401" s="199" t="s">
        <v>146</v>
      </c>
      <c r="AU1401" s="199" t="s">
        <v>80</v>
      </c>
      <c r="AY1401" s="19" t="s">
        <v>144</v>
      </c>
      <c r="BE1401" s="200">
        <f>IF(N1401="základní",J1401,0)</f>
        <v>0</v>
      </c>
      <c r="BF1401" s="200">
        <f>IF(N1401="snížená",J1401,0)</f>
        <v>0</v>
      </c>
      <c r="BG1401" s="200">
        <f>IF(N1401="zákl. přenesená",J1401,0)</f>
        <v>0</v>
      </c>
      <c r="BH1401" s="200">
        <f>IF(N1401="sníž. přenesená",J1401,0)</f>
        <v>0</v>
      </c>
      <c r="BI1401" s="200">
        <f>IF(N1401="nulová",J1401,0)</f>
        <v>0</v>
      </c>
      <c r="BJ1401" s="19" t="s">
        <v>26</v>
      </c>
      <c r="BK1401" s="200">
        <f>ROUND(I1401*H1401,2)</f>
        <v>0</v>
      </c>
      <c r="BL1401" s="19" t="s">
        <v>258</v>
      </c>
      <c r="BM1401" s="199" t="s">
        <v>1750</v>
      </c>
    </row>
    <row r="1402" spans="1:65" s="2" customFormat="1" ht="10.199999999999999">
      <c r="A1402" s="36"/>
      <c r="B1402" s="37"/>
      <c r="C1402" s="38"/>
      <c r="D1402" s="201" t="s">
        <v>152</v>
      </c>
      <c r="E1402" s="38"/>
      <c r="F1402" s="202" t="s">
        <v>1749</v>
      </c>
      <c r="G1402" s="38"/>
      <c r="H1402" s="38"/>
      <c r="I1402" s="110"/>
      <c r="J1402" s="38"/>
      <c r="K1402" s="38"/>
      <c r="L1402" s="41"/>
      <c r="M1402" s="203"/>
      <c r="N1402" s="204"/>
      <c r="O1402" s="66"/>
      <c r="P1402" s="66"/>
      <c r="Q1402" s="66"/>
      <c r="R1402" s="66"/>
      <c r="S1402" s="66"/>
      <c r="T1402" s="67"/>
      <c r="U1402" s="36"/>
      <c r="V1402" s="36"/>
      <c r="W1402" s="36"/>
      <c r="X1402" s="36"/>
      <c r="Y1402" s="36"/>
      <c r="Z1402" s="36"/>
      <c r="AA1402" s="36"/>
      <c r="AB1402" s="36"/>
      <c r="AC1402" s="36"/>
      <c r="AD1402" s="36"/>
      <c r="AE1402" s="36"/>
      <c r="AT1402" s="19" t="s">
        <v>152</v>
      </c>
      <c r="AU1402" s="19" t="s">
        <v>80</v>
      </c>
    </row>
    <row r="1403" spans="1:65" s="2" customFormat="1" ht="16.5" customHeight="1">
      <c r="A1403" s="36"/>
      <c r="B1403" s="37"/>
      <c r="C1403" s="189" t="s">
        <v>1751</v>
      </c>
      <c r="D1403" s="189" t="s">
        <v>146</v>
      </c>
      <c r="E1403" s="190" t="s">
        <v>1752</v>
      </c>
      <c r="F1403" s="191" t="s">
        <v>1753</v>
      </c>
      <c r="G1403" s="192" t="s">
        <v>443</v>
      </c>
      <c r="H1403" s="193">
        <v>2</v>
      </c>
      <c r="I1403" s="194"/>
      <c r="J1403" s="193">
        <f>ROUND(I1403*H1403,2)</f>
        <v>0</v>
      </c>
      <c r="K1403" s="191" t="s">
        <v>19</v>
      </c>
      <c r="L1403" s="41"/>
      <c r="M1403" s="195" t="s">
        <v>19</v>
      </c>
      <c r="N1403" s="196" t="s">
        <v>42</v>
      </c>
      <c r="O1403" s="66"/>
      <c r="P1403" s="197">
        <f>O1403*H1403</f>
        <v>0</v>
      </c>
      <c r="Q1403" s="197">
        <v>0</v>
      </c>
      <c r="R1403" s="197">
        <f>Q1403*H1403</f>
        <v>0</v>
      </c>
      <c r="S1403" s="197">
        <v>0</v>
      </c>
      <c r="T1403" s="198">
        <f>S1403*H1403</f>
        <v>0</v>
      </c>
      <c r="U1403" s="36"/>
      <c r="V1403" s="36"/>
      <c r="W1403" s="36"/>
      <c r="X1403" s="36"/>
      <c r="Y1403" s="36"/>
      <c r="Z1403" s="36"/>
      <c r="AA1403" s="36"/>
      <c r="AB1403" s="36"/>
      <c r="AC1403" s="36"/>
      <c r="AD1403" s="36"/>
      <c r="AE1403" s="36"/>
      <c r="AR1403" s="199" t="s">
        <v>258</v>
      </c>
      <c r="AT1403" s="199" t="s">
        <v>146</v>
      </c>
      <c r="AU1403" s="199" t="s">
        <v>80</v>
      </c>
      <c r="AY1403" s="19" t="s">
        <v>144</v>
      </c>
      <c r="BE1403" s="200">
        <f>IF(N1403="základní",J1403,0)</f>
        <v>0</v>
      </c>
      <c r="BF1403" s="200">
        <f>IF(N1403="snížená",J1403,0)</f>
        <v>0</v>
      </c>
      <c r="BG1403" s="200">
        <f>IF(N1403="zákl. přenesená",J1403,0)</f>
        <v>0</v>
      </c>
      <c r="BH1403" s="200">
        <f>IF(N1403="sníž. přenesená",J1403,0)</f>
        <v>0</v>
      </c>
      <c r="BI1403" s="200">
        <f>IF(N1403="nulová",J1403,0)</f>
        <v>0</v>
      </c>
      <c r="BJ1403" s="19" t="s">
        <v>26</v>
      </c>
      <c r="BK1403" s="200">
        <f>ROUND(I1403*H1403,2)</f>
        <v>0</v>
      </c>
      <c r="BL1403" s="19" t="s">
        <v>258</v>
      </c>
      <c r="BM1403" s="199" t="s">
        <v>1754</v>
      </c>
    </row>
    <row r="1404" spans="1:65" s="2" customFormat="1" ht="10.199999999999999">
      <c r="A1404" s="36"/>
      <c r="B1404" s="37"/>
      <c r="C1404" s="38"/>
      <c r="D1404" s="201" t="s">
        <v>152</v>
      </c>
      <c r="E1404" s="38"/>
      <c r="F1404" s="202" t="s">
        <v>1753</v>
      </c>
      <c r="G1404" s="38"/>
      <c r="H1404" s="38"/>
      <c r="I1404" s="110"/>
      <c r="J1404" s="38"/>
      <c r="K1404" s="38"/>
      <c r="L1404" s="41"/>
      <c r="M1404" s="203"/>
      <c r="N1404" s="204"/>
      <c r="O1404" s="66"/>
      <c r="P1404" s="66"/>
      <c r="Q1404" s="66"/>
      <c r="R1404" s="66"/>
      <c r="S1404" s="66"/>
      <c r="T1404" s="67"/>
      <c r="U1404" s="36"/>
      <c r="V1404" s="36"/>
      <c r="W1404" s="36"/>
      <c r="X1404" s="36"/>
      <c r="Y1404" s="36"/>
      <c r="Z1404" s="36"/>
      <c r="AA1404" s="36"/>
      <c r="AB1404" s="36"/>
      <c r="AC1404" s="36"/>
      <c r="AD1404" s="36"/>
      <c r="AE1404" s="36"/>
      <c r="AT1404" s="19" t="s">
        <v>152</v>
      </c>
      <c r="AU1404" s="19" t="s">
        <v>80</v>
      </c>
    </row>
    <row r="1405" spans="1:65" s="2" customFormat="1" ht="16.5" customHeight="1">
      <c r="A1405" s="36"/>
      <c r="B1405" s="37"/>
      <c r="C1405" s="189" t="s">
        <v>1755</v>
      </c>
      <c r="D1405" s="189" t="s">
        <v>146</v>
      </c>
      <c r="E1405" s="190" t="s">
        <v>1756</v>
      </c>
      <c r="F1405" s="191" t="s">
        <v>1757</v>
      </c>
      <c r="G1405" s="192" t="s">
        <v>443</v>
      </c>
      <c r="H1405" s="193">
        <v>1</v>
      </c>
      <c r="I1405" s="194"/>
      <c r="J1405" s="193">
        <f>ROUND(I1405*H1405,2)</f>
        <v>0</v>
      </c>
      <c r="K1405" s="191" t="s">
        <v>19</v>
      </c>
      <c r="L1405" s="41"/>
      <c r="M1405" s="195" t="s">
        <v>19</v>
      </c>
      <c r="N1405" s="196" t="s">
        <v>42</v>
      </c>
      <c r="O1405" s="66"/>
      <c r="P1405" s="197">
        <f>O1405*H1405</f>
        <v>0</v>
      </c>
      <c r="Q1405" s="197">
        <v>0</v>
      </c>
      <c r="R1405" s="197">
        <f>Q1405*H1405</f>
        <v>0</v>
      </c>
      <c r="S1405" s="197">
        <v>0</v>
      </c>
      <c r="T1405" s="198">
        <f>S1405*H1405</f>
        <v>0</v>
      </c>
      <c r="U1405" s="36"/>
      <c r="V1405" s="36"/>
      <c r="W1405" s="36"/>
      <c r="X1405" s="36"/>
      <c r="Y1405" s="36"/>
      <c r="Z1405" s="36"/>
      <c r="AA1405" s="36"/>
      <c r="AB1405" s="36"/>
      <c r="AC1405" s="36"/>
      <c r="AD1405" s="36"/>
      <c r="AE1405" s="36"/>
      <c r="AR1405" s="199" t="s">
        <v>258</v>
      </c>
      <c r="AT1405" s="199" t="s">
        <v>146</v>
      </c>
      <c r="AU1405" s="199" t="s">
        <v>80</v>
      </c>
      <c r="AY1405" s="19" t="s">
        <v>144</v>
      </c>
      <c r="BE1405" s="200">
        <f>IF(N1405="základní",J1405,0)</f>
        <v>0</v>
      </c>
      <c r="BF1405" s="200">
        <f>IF(N1405="snížená",J1405,0)</f>
        <v>0</v>
      </c>
      <c r="BG1405" s="200">
        <f>IF(N1405="zákl. přenesená",J1405,0)</f>
        <v>0</v>
      </c>
      <c r="BH1405" s="200">
        <f>IF(N1405="sníž. přenesená",J1405,0)</f>
        <v>0</v>
      </c>
      <c r="BI1405" s="200">
        <f>IF(N1405="nulová",J1405,0)</f>
        <v>0</v>
      </c>
      <c r="BJ1405" s="19" t="s">
        <v>26</v>
      </c>
      <c r="BK1405" s="200">
        <f>ROUND(I1405*H1405,2)</f>
        <v>0</v>
      </c>
      <c r="BL1405" s="19" t="s">
        <v>258</v>
      </c>
      <c r="BM1405" s="199" t="s">
        <v>1758</v>
      </c>
    </row>
    <row r="1406" spans="1:65" s="2" customFormat="1" ht="10.199999999999999">
      <c r="A1406" s="36"/>
      <c r="B1406" s="37"/>
      <c r="C1406" s="38"/>
      <c r="D1406" s="201" t="s">
        <v>152</v>
      </c>
      <c r="E1406" s="38"/>
      <c r="F1406" s="202" t="s">
        <v>1759</v>
      </c>
      <c r="G1406" s="38"/>
      <c r="H1406" s="38"/>
      <c r="I1406" s="110"/>
      <c r="J1406" s="38"/>
      <c r="K1406" s="38"/>
      <c r="L1406" s="41"/>
      <c r="M1406" s="203"/>
      <c r="N1406" s="204"/>
      <c r="O1406" s="66"/>
      <c r="P1406" s="66"/>
      <c r="Q1406" s="66"/>
      <c r="R1406" s="66"/>
      <c r="S1406" s="66"/>
      <c r="T1406" s="67"/>
      <c r="U1406" s="36"/>
      <c r="V1406" s="36"/>
      <c r="W1406" s="36"/>
      <c r="X1406" s="36"/>
      <c r="Y1406" s="36"/>
      <c r="Z1406" s="36"/>
      <c r="AA1406" s="36"/>
      <c r="AB1406" s="36"/>
      <c r="AC1406" s="36"/>
      <c r="AD1406" s="36"/>
      <c r="AE1406" s="36"/>
      <c r="AT1406" s="19" t="s">
        <v>152</v>
      </c>
      <c r="AU1406" s="19" t="s">
        <v>80</v>
      </c>
    </row>
    <row r="1407" spans="1:65" s="2" customFormat="1" ht="16.5" customHeight="1">
      <c r="A1407" s="36"/>
      <c r="B1407" s="37"/>
      <c r="C1407" s="189" t="s">
        <v>1760</v>
      </c>
      <c r="D1407" s="189" t="s">
        <v>146</v>
      </c>
      <c r="E1407" s="190" t="s">
        <v>1761</v>
      </c>
      <c r="F1407" s="191" t="s">
        <v>1762</v>
      </c>
      <c r="G1407" s="192" t="s">
        <v>443</v>
      </c>
      <c r="H1407" s="193">
        <v>11</v>
      </c>
      <c r="I1407" s="194"/>
      <c r="J1407" s="193">
        <f>ROUND(I1407*H1407,2)</f>
        <v>0</v>
      </c>
      <c r="K1407" s="191" t="s">
        <v>19</v>
      </c>
      <c r="L1407" s="41"/>
      <c r="M1407" s="195" t="s">
        <v>19</v>
      </c>
      <c r="N1407" s="196" t="s">
        <v>42</v>
      </c>
      <c r="O1407" s="66"/>
      <c r="P1407" s="197">
        <f>O1407*H1407</f>
        <v>0</v>
      </c>
      <c r="Q1407" s="197">
        <v>0</v>
      </c>
      <c r="R1407" s="197">
        <f>Q1407*H1407</f>
        <v>0</v>
      </c>
      <c r="S1407" s="197">
        <v>0</v>
      </c>
      <c r="T1407" s="198">
        <f>S1407*H1407</f>
        <v>0</v>
      </c>
      <c r="U1407" s="36"/>
      <c r="V1407" s="36"/>
      <c r="W1407" s="36"/>
      <c r="X1407" s="36"/>
      <c r="Y1407" s="36"/>
      <c r="Z1407" s="36"/>
      <c r="AA1407" s="36"/>
      <c r="AB1407" s="36"/>
      <c r="AC1407" s="36"/>
      <c r="AD1407" s="36"/>
      <c r="AE1407" s="36"/>
      <c r="AR1407" s="199" t="s">
        <v>258</v>
      </c>
      <c r="AT1407" s="199" t="s">
        <v>146</v>
      </c>
      <c r="AU1407" s="199" t="s">
        <v>80</v>
      </c>
      <c r="AY1407" s="19" t="s">
        <v>144</v>
      </c>
      <c r="BE1407" s="200">
        <f>IF(N1407="základní",J1407,0)</f>
        <v>0</v>
      </c>
      <c r="BF1407" s="200">
        <f>IF(N1407="snížená",J1407,0)</f>
        <v>0</v>
      </c>
      <c r="BG1407" s="200">
        <f>IF(N1407="zákl. přenesená",J1407,0)</f>
        <v>0</v>
      </c>
      <c r="BH1407" s="200">
        <f>IF(N1407="sníž. přenesená",J1407,0)</f>
        <v>0</v>
      </c>
      <c r="BI1407" s="200">
        <f>IF(N1407="nulová",J1407,0)</f>
        <v>0</v>
      </c>
      <c r="BJ1407" s="19" t="s">
        <v>26</v>
      </c>
      <c r="BK1407" s="200">
        <f>ROUND(I1407*H1407,2)</f>
        <v>0</v>
      </c>
      <c r="BL1407" s="19" t="s">
        <v>258</v>
      </c>
      <c r="BM1407" s="199" t="s">
        <v>1763</v>
      </c>
    </row>
    <row r="1408" spans="1:65" s="2" customFormat="1" ht="10.199999999999999">
      <c r="A1408" s="36"/>
      <c r="B1408" s="37"/>
      <c r="C1408" s="38"/>
      <c r="D1408" s="201" t="s">
        <v>152</v>
      </c>
      <c r="E1408" s="38"/>
      <c r="F1408" s="202" t="s">
        <v>1762</v>
      </c>
      <c r="G1408" s="38"/>
      <c r="H1408" s="38"/>
      <c r="I1408" s="110"/>
      <c r="J1408" s="38"/>
      <c r="K1408" s="38"/>
      <c r="L1408" s="41"/>
      <c r="M1408" s="203"/>
      <c r="N1408" s="204"/>
      <c r="O1408" s="66"/>
      <c r="P1408" s="66"/>
      <c r="Q1408" s="66"/>
      <c r="R1408" s="66"/>
      <c r="S1408" s="66"/>
      <c r="T1408" s="67"/>
      <c r="U1408" s="36"/>
      <c r="V1408" s="36"/>
      <c r="W1408" s="36"/>
      <c r="X1408" s="36"/>
      <c r="Y1408" s="36"/>
      <c r="Z1408" s="36"/>
      <c r="AA1408" s="36"/>
      <c r="AB1408" s="36"/>
      <c r="AC1408" s="36"/>
      <c r="AD1408" s="36"/>
      <c r="AE1408" s="36"/>
      <c r="AT1408" s="19" t="s">
        <v>152</v>
      </c>
      <c r="AU1408" s="19" t="s">
        <v>80</v>
      </c>
    </row>
    <row r="1409" spans="1:65" s="2" customFormat="1" ht="16.5" customHeight="1">
      <c r="A1409" s="36"/>
      <c r="B1409" s="37"/>
      <c r="C1409" s="189" t="s">
        <v>1764</v>
      </c>
      <c r="D1409" s="189" t="s">
        <v>146</v>
      </c>
      <c r="E1409" s="190" t="s">
        <v>1765</v>
      </c>
      <c r="F1409" s="191" t="s">
        <v>1766</v>
      </c>
      <c r="G1409" s="192" t="s">
        <v>443</v>
      </c>
      <c r="H1409" s="193">
        <v>4</v>
      </c>
      <c r="I1409" s="194"/>
      <c r="J1409" s="193">
        <f>ROUND(I1409*H1409,2)</f>
        <v>0</v>
      </c>
      <c r="K1409" s="191" t="s">
        <v>19</v>
      </c>
      <c r="L1409" s="41"/>
      <c r="M1409" s="195" t="s">
        <v>19</v>
      </c>
      <c r="N1409" s="196" t="s">
        <v>42</v>
      </c>
      <c r="O1409" s="66"/>
      <c r="P1409" s="197">
        <f>O1409*H1409</f>
        <v>0</v>
      </c>
      <c r="Q1409" s="197">
        <v>0</v>
      </c>
      <c r="R1409" s="197">
        <f>Q1409*H1409</f>
        <v>0</v>
      </c>
      <c r="S1409" s="197">
        <v>0</v>
      </c>
      <c r="T1409" s="198">
        <f>S1409*H1409</f>
        <v>0</v>
      </c>
      <c r="U1409" s="36"/>
      <c r="V1409" s="36"/>
      <c r="W1409" s="36"/>
      <c r="X1409" s="36"/>
      <c r="Y1409" s="36"/>
      <c r="Z1409" s="36"/>
      <c r="AA1409" s="36"/>
      <c r="AB1409" s="36"/>
      <c r="AC1409" s="36"/>
      <c r="AD1409" s="36"/>
      <c r="AE1409" s="36"/>
      <c r="AR1409" s="199" t="s">
        <v>258</v>
      </c>
      <c r="AT1409" s="199" t="s">
        <v>146</v>
      </c>
      <c r="AU1409" s="199" t="s">
        <v>80</v>
      </c>
      <c r="AY1409" s="19" t="s">
        <v>144</v>
      </c>
      <c r="BE1409" s="200">
        <f>IF(N1409="základní",J1409,0)</f>
        <v>0</v>
      </c>
      <c r="BF1409" s="200">
        <f>IF(N1409="snížená",J1409,0)</f>
        <v>0</v>
      </c>
      <c r="BG1409" s="200">
        <f>IF(N1409="zákl. přenesená",J1409,0)</f>
        <v>0</v>
      </c>
      <c r="BH1409" s="200">
        <f>IF(N1409="sníž. přenesená",J1409,0)</f>
        <v>0</v>
      </c>
      <c r="BI1409" s="200">
        <f>IF(N1409="nulová",J1409,0)</f>
        <v>0</v>
      </c>
      <c r="BJ1409" s="19" t="s">
        <v>26</v>
      </c>
      <c r="BK1409" s="200">
        <f>ROUND(I1409*H1409,2)</f>
        <v>0</v>
      </c>
      <c r="BL1409" s="19" t="s">
        <v>258</v>
      </c>
      <c r="BM1409" s="199" t="s">
        <v>1767</v>
      </c>
    </row>
    <row r="1410" spans="1:65" s="2" customFormat="1" ht="10.199999999999999">
      <c r="A1410" s="36"/>
      <c r="B1410" s="37"/>
      <c r="C1410" s="38"/>
      <c r="D1410" s="201" t="s">
        <v>152</v>
      </c>
      <c r="E1410" s="38"/>
      <c r="F1410" s="202" t="s">
        <v>1766</v>
      </c>
      <c r="G1410" s="38"/>
      <c r="H1410" s="38"/>
      <c r="I1410" s="110"/>
      <c r="J1410" s="38"/>
      <c r="K1410" s="38"/>
      <c r="L1410" s="41"/>
      <c r="M1410" s="203"/>
      <c r="N1410" s="204"/>
      <c r="O1410" s="66"/>
      <c r="P1410" s="66"/>
      <c r="Q1410" s="66"/>
      <c r="R1410" s="66"/>
      <c r="S1410" s="66"/>
      <c r="T1410" s="67"/>
      <c r="U1410" s="36"/>
      <c r="V1410" s="36"/>
      <c r="W1410" s="36"/>
      <c r="X1410" s="36"/>
      <c r="Y1410" s="36"/>
      <c r="Z1410" s="36"/>
      <c r="AA1410" s="36"/>
      <c r="AB1410" s="36"/>
      <c r="AC1410" s="36"/>
      <c r="AD1410" s="36"/>
      <c r="AE1410" s="36"/>
      <c r="AT1410" s="19" t="s">
        <v>152</v>
      </c>
      <c r="AU1410" s="19" t="s">
        <v>80</v>
      </c>
    </row>
    <row r="1411" spans="1:65" s="2" customFormat="1" ht="16.5" customHeight="1">
      <c r="A1411" s="36"/>
      <c r="B1411" s="37"/>
      <c r="C1411" s="189" t="s">
        <v>1768</v>
      </c>
      <c r="D1411" s="189" t="s">
        <v>146</v>
      </c>
      <c r="E1411" s="190" t="s">
        <v>1769</v>
      </c>
      <c r="F1411" s="191" t="s">
        <v>1770</v>
      </c>
      <c r="G1411" s="192" t="s">
        <v>429</v>
      </c>
      <c r="H1411" s="193">
        <v>130</v>
      </c>
      <c r="I1411" s="194"/>
      <c r="J1411" s="193">
        <f>ROUND(I1411*H1411,2)</f>
        <v>0</v>
      </c>
      <c r="K1411" s="191" t="s">
        <v>19</v>
      </c>
      <c r="L1411" s="41"/>
      <c r="M1411" s="195" t="s">
        <v>19</v>
      </c>
      <c r="N1411" s="196" t="s">
        <v>42</v>
      </c>
      <c r="O1411" s="66"/>
      <c r="P1411" s="197">
        <f>O1411*H1411</f>
        <v>0</v>
      </c>
      <c r="Q1411" s="197">
        <v>0</v>
      </c>
      <c r="R1411" s="197">
        <f>Q1411*H1411</f>
        <v>0</v>
      </c>
      <c r="S1411" s="197">
        <v>0</v>
      </c>
      <c r="T1411" s="198">
        <f>S1411*H1411</f>
        <v>0</v>
      </c>
      <c r="U1411" s="36"/>
      <c r="V1411" s="36"/>
      <c r="W1411" s="36"/>
      <c r="X1411" s="36"/>
      <c r="Y1411" s="36"/>
      <c r="Z1411" s="36"/>
      <c r="AA1411" s="36"/>
      <c r="AB1411" s="36"/>
      <c r="AC1411" s="36"/>
      <c r="AD1411" s="36"/>
      <c r="AE1411" s="36"/>
      <c r="AR1411" s="199" t="s">
        <v>258</v>
      </c>
      <c r="AT1411" s="199" t="s">
        <v>146</v>
      </c>
      <c r="AU1411" s="199" t="s">
        <v>80</v>
      </c>
      <c r="AY1411" s="19" t="s">
        <v>144</v>
      </c>
      <c r="BE1411" s="200">
        <f>IF(N1411="základní",J1411,0)</f>
        <v>0</v>
      </c>
      <c r="BF1411" s="200">
        <f>IF(N1411="snížená",J1411,0)</f>
        <v>0</v>
      </c>
      <c r="BG1411" s="200">
        <f>IF(N1411="zákl. přenesená",J1411,0)</f>
        <v>0</v>
      </c>
      <c r="BH1411" s="200">
        <f>IF(N1411="sníž. přenesená",J1411,0)</f>
        <v>0</v>
      </c>
      <c r="BI1411" s="200">
        <f>IF(N1411="nulová",J1411,0)</f>
        <v>0</v>
      </c>
      <c r="BJ1411" s="19" t="s">
        <v>26</v>
      </c>
      <c r="BK1411" s="200">
        <f>ROUND(I1411*H1411,2)</f>
        <v>0</v>
      </c>
      <c r="BL1411" s="19" t="s">
        <v>258</v>
      </c>
      <c r="BM1411" s="199" t="s">
        <v>1771</v>
      </c>
    </row>
    <row r="1412" spans="1:65" s="2" customFormat="1" ht="10.199999999999999">
      <c r="A1412" s="36"/>
      <c r="B1412" s="37"/>
      <c r="C1412" s="38"/>
      <c r="D1412" s="201" t="s">
        <v>152</v>
      </c>
      <c r="E1412" s="38"/>
      <c r="F1412" s="202" t="s">
        <v>1770</v>
      </c>
      <c r="G1412" s="38"/>
      <c r="H1412" s="38"/>
      <c r="I1412" s="110"/>
      <c r="J1412" s="38"/>
      <c r="K1412" s="38"/>
      <c r="L1412" s="41"/>
      <c r="M1412" s="203"/>
      <c r="N1412" s="204"/>
      <c r="O1412" s="66"/>
      <c r="P1412" s="66"/>
      <c r="Q1412" s="66"/>
      <c r="R1412" s="66"/>
      <c r="S1412" s="66"/>
      <c r="T1412" s="67"/>
      <c r="U1412" s="36"/>
      <c r="V1412" s="36"/>
      <c r="W1412" s="36"/>
      <c r="X1412" s="36"/>
      <c r="Y1412" s="36"/>
      <c r="Z1412" s="36"/>
      <c r="AA1412" s="36"/>
      <c r="AB1412" s="36"/>
      <c r="AC1412" s="36"/>
      <c r="AD1412" s="36"/>
      <c r="AE1412" s="36"/>
      <c r="AT1412" s="19" t="s">
        <v>152</v>
      </c>
      <c r="AU1412" s="19" t="s">
        <v>80</v>
      </c>
    </row>
    <row r="1413" spans="1:65" s="2" customFormat="1" ht="16.5" customHeight="1">
      <c r="A1413" s="36"/>
      <c r="B1413" s="37"/>
      <c r="C1413" s="189" t="s">
        <v>1772</v>
      </c>
      <c r="D1413" s="189" t="s">
        <v>146</v>
      </c>
      <c r="E1413" s="190" t="s">
        <v>1773</v>
      </c>
      <c r="F1413" s="191" t="s">
        <v>1774</v>
      </c>
      <c r="G1413" s="192" t="s">
        <v>429</v>
      </c>
      <c r="H1413" s="193">
        <v>130</v>
      </c>
      <c r="I1413" s="194"/>
      <c r="J1413" s="193">
        <f>ROUND(I1413*H1413,2)</f>
        <v>0</v>
      </c>
      <c r="K1413" s="191" t="s">
        <v>19</v>
      </c>
      <c r="L1413" s="41"/>
      <c r="M1413" s="195" t="s">
        <v>19</v>
      </c>
      <c r="N1413" s="196" t="s">
        <v>42</v>
      </c>
      <c r="O1413" s="66"/>
      <c r="P1413" s="197">
        <f>O1413*H1413</f>
        <v>0</v>
      </c>
      <c r="Q1413" s="197">
        <v>0</v>
      </c>
      <c r="R1413" s="197">
        <f>Q1413*H1413</f>
        <v>0</v>
      </c>
      <c r="S1413" s="197">
        <v>0</v>
      </c>
      <c r="T1413" s="198">
        <f>S1413*H1413</f>
        <v>0</v>
      </c>
      <c r="U1413" s="36"/>
      <c r="V1413" s="36"/>
      <c r="W1413" s="36"/>
      <c r="X1413" s="36"/>
      <c r="Y1413" s="36"/>
      <c r="Z1413" s="36"/>
      <c r="AA1413" s="36"/>
      <c r="AB1413" s="36"/>
      <c r="AC1413" s="36"/>
      <c r="AD1413" s="36"/>
      <c r="AE1413" s="36"/>
      <c r="AR1413" s="199" t="s">
        <v>258</v>
      </c>
      <c r="AT1413" s="199" t="s">
        <v>146</v>
      </c>
      <c r="AU1413" s="199" t="s">
        <v>80</v>
      </c>
      <c r="AY1413" s="19" t="s">
        <v>144</v>
      </c>
      <c r="BE1413" s="200">
        <f>IF(N1413="základní",J1413,0)</f>
        <v>0</v>
      </c>
      <c r="BF1413" s="200">
        <f>IF(N1413="snížená",J1413,0)</f>
        <v>0</v>
      </c>
      <c r="BG1413" s="200">
        <f>IF(N1413="zákl. přenesená",J1413,0)</f>
        <v>0</v>
      </c>
      <c r="BH1413" s="200">
        <f>IF(N1413="sníž. přenesená",J1413,0)</f>
        <v>0</v>
      </c>
      <c r="BI1413" s="200">
        <f>IF(N1413="nulová",J1413,0)</f>
        <v>0</v>
      </c>
      <c r="BJ1413" s="19" t="s">
        <v>26</v>
      </c>
      <c r="BK1413" s="200">
        <f>ROUND(I1413*H1413,2)</f>
        <v>0</v>
      </c>
      <c r="BL1413" s="19" t="s">
        <v>258</v>
      </c>
      <c r="BM1413" s="199" t="s">
        <v>1775</v>
      </c>
    </row>
    <row r="1414" spans="1:65" s="2" customFormat="1" ht="10.199999999999999">
      <c r="A1414" s="36"/>
      <c r="B1414" s="37"/>
      <c r="C1414" s="38"/>
      <c r="D1414" s="201" t="s">
        <v>152</v>
      </c>
      <c r="E1414" s="38"/>
      <c r="F1414" s="202" t="s">
        <v>1774</v>
      </c>
      <c r="G1414" s="38"/>
      <c r="H1414" s="38"/>
      <c r="I1414" s="110"/>
      <c r="J1414" s="38"/>
      <c r="K1414" s="38"/>
      <c r="L1414" s="41"/>
      <c r="M1414" s="203"/>
      <c r="N1414" s="204"/>
      <c r="O1414" s="66"/>
      <c r="P1414" s="66"/>
      <c r="Q1414" s="66"/>
      <c r="R1414" s="66"/>
      <c r="S1414" s="66"/>
      <c r="T1414" s="67"/>
      <c r="U1414" s="36"/>
      <c r="V1414" s="36"/>
      <c r="W1414" s="36"/>
      <c r="X1414" s="36"/>
      <c r="Y1414" s="36"/>
      <c r="Z1414" s="36"/>
      <c r="AA1414" s="36"/>
      <c r="AB1414" s="36"/>
      <c r="AC1414" s="36"/>
      <c r="AD1414" s="36"/>
      <c r="AE1414" s="36"/>
      <c r="AT1414" s="19" t="s">
        <v>152</v>
      </c>
      <c r="AU1414" s="19" t="s">
        <v>80</v>
      </c>
    </row>
    <row r="1415" spans="1:65" s="2" customFormat="1" ht="16.5" customHeight="1">
      <c r="A1415" s="36"/>
      <c r="B1415" s="37"/>
      <c r="C1415" s="189" t="s">
        <v>1776</v>
      </c>
      <c r="D1415" s="189" t="s">
        <v>146</v>
      </c>
      <c r="E1415" s="190" t="s">
        <v>1777</v>
      </c>
      <c r="F1415" s="191" t="s">
        <v>1778</v>
      </c>
      <c r="G1415" s="192" t="s">
        <v>1553</v>
      </c>
      <c r="H1415" s="193">
        <v>2</v>
      </c>
      <c r="I1415" s="194"/>
      <c r="J1415" s="193">
        <f>ROUND(I1415*H1415,2)</f>
        <v>0</v>
      </c>
      <c r="K1415" s="191" t="s">
        <v>19</v>
      </c>
      <c r="L1415" s="41"/>
      <c r="M1415" s="195" t="s">
        <v>19</v>
      </c>
      <c r="N1415" s="196" t="s">
        <v>42</v>
      </c>
      <c r="O1415" s="66"/>
      <c r="P1415" s="197">
        <f>O1415*H1415</f>
        <v>0</v>
      </c>
      <c r="Q1415" s="197">
        <v>0</v>
      </c>
      <c r="R1415" s="197">
        <f>Q1415*H1415</f>
        <v>0</v>
      </c>
      <c r="S1415" s="197">
        <v>0</v>
      </c>
      <c r="T1415" s="198">
        <f>S1415*H1415</f>
        <v>0</v>
      </c>
      <c r="U1415" s="36"/>
      <c r="V1415" s="36"/>
      <c r="W1415" s="36"/>
      <c r="X1415" s="36"/>
      <c r="Y1415" s="36"/>
      <c r="Z1415" s="36"/>
      <c r="AA1415" s="36"/>
      <c r="AB1415" s="36"/>
      <c r="AC1415" s="36"/>
      <c r="AD1415" s="36"/>
      <c r="AE1415" s="36"/>
      <c r="AR1415" s="199" t="s">
        <v>258</v>
      </c>
      <c r="AT1415" s="199" t="s">
        <v>146</v>
      </c>
      <c r="AU1415" s="199" t="s">
        <v>80</v>
      </c>
      <c r="AY1415" s="19" t="s">
        <v>144</v>
      </c>
      <c r="BE1415" s="200">
        <f>IF(N1415="základní",J1415,0)</f>
        <v>0</v>
      </c>
      <c r="BF1415" s="200">
        <f>IF(N1415="snížená",J1415,0)</f>
        <v>0</v>
      </c>
      <c r="BG1415" s="200">
        <f>IF(N1415="zákl. přenesená",J1415,0)</f>
        <v>0</v>
      </c>
      <c r="BH1415" s="200">
        <f>IF(N1415="sníž. přenesená",J1415,0)</f>
        <v>0</v>
      </c>
      <c r="BI1415" s="200">
        <f>IF(N1415="nulová",J1415,0)</f>
        <v>0</v>
      </c>
      <c r="BJ1415" s="19" t="s">
        <v>26</v>
      </c>
      <c r="BK1415" s="200">
        <f>ROUND(I1415*H1415,2)</f>
        <v>0</v>
      </c>
      <c r="BL1415" s="19" t="s">
        <v>258</v>
      </c>
      <c r="BM1415" s="199" t="s">
        <v>1779</v>
      </c>
    </row>
    <row r="1416" spans="1:65" s="2" customFormat="1" ht="10.199999999999999">
      <c r="A1416" s="36"/>
      <c r="B1416" s="37"/>
      <c r="C1416" s="38"/>
      <c r="D1416" s="201" t="s">
        <v>152</v>
      </c>
      <c r="E1416" s="38"/>
      <c r="F1416" s="202" t="s">
        <v>1780</v>
      </c>
      <c r="G1416" s="38"/>
      <c r="H1416" s="38"/>
      <c r="I1416" s="110"/>
      <c r="J1416" s="38"/>
      <c r="K1416" s="38"/>
      <c r="L1416" s="41"/>
      <c r="M1416" s="203"/>
      <c r="N1416" s="204"/>
      <c r="O1416" s="66"/>
      <c r="P1416" s="66"/>
      <c r="Q1416" s="66"/>
      <c r="R1416" s="66"/>
      <c r="S1416" s="66"/>
      <c r="T1416" s="67"/>
      <c r="U1416" s="36"/>
      <c r="V1416" s="36"/>
      <c r="W1416" s="36"/>
      <c r="X1416" s="36"/>
      <c r="Y1416" s="36"/>
      <c r="Z1416" s="36"/>
      <c r="AA1416" s="36"/>
      <c r="AB1416" s="36"/>
      <c r="AC1416" s="36"/>
      <c r="AD1416" s="36"/>
      <c r="AE1416" s="36"/>
      <c r="AT1416" s="19" t="s">
        <v>152</v>
      </c>
      <c r="AU1416" s="19" t="s">
        <v>80</v>
      </c>
    </row>
    <row r="1417" spans="1:65" s="2" customFormat="1" ht="16.5" customHeight="1">
      <c r="A1417" s="36"/>
      <c r="B1417" s="37"/>
      <c r="C1417" s="189" t="s">
        <v>1781</v>
      </c>
      <c r="D1417" s="189" t="s">
        <v>146</v>
      </c>
      <c r="E1417" s="190" t="s">
        <v>1782</v>
      </c>
      <c r="F1417" s="191" t="s">
        <v>1783</v>
      </c>
      <c r="G1417" s="192" t="s">
        <v>1553</v>
      </c>
      <c r="H1417" s="193">
        <v>1</v>
      </c>
      <c r="I1417" s="194"/>
      <c r="J1417" s="193">
        <f>ROUND(I1417*H1417,2)</f>
        <v>0</v>
      </c>
      <c r="K1417" s="191" t="s">
        <v>19</v>
      </c>
      <c r="L1417" s="41"/>
      <c r="M1417" s="195" t="s">
        <v>19</v>
      </c>
      <c r="N1417" s="196" t="s">
        <v>42</v>
      </c>
      <c r="O1417" s="66"/>
      <c r="P1417" s="197">
        <f>O1417*H1417</f>
        <v>0</v>
      </c>
      <c r="Q1417" s="197">
        <v>0</v>
      </c>
      <c r="R1417" s="197">
        <f>Q1417*H1417</f>
        <v>0</v>
      </c>
      <c r="S1417" s="197">
        <v>0</v>
      </c>
      <c r="T1417" s="198">
        <f>S1417*H1417</f>
        <v>0</v>
      </c>
      <c r="U1417" s="36"/>
      <c r="V1417" s="36"/>
      <c r="W1417" s="36"/>
      <c r="X1417" s="36"/>
      <c r="Y1417" s="36"/>
      <c r="Z1417" s="36"/>
      <c r="AA1417" s="36"/>
      <c r="AB1417" s="36"/>
      <c r="AC1417" s="36"/>
      <c r="AD1417" s="36"/>
      <c r="AE1417" s="36"/>
      <c r="AR1417" s="199" t="s">
        <v>258</v>
      </c>
      <c r="AT1417" s="199" t="s">
        <v>146</v>
      </c>
      <c r="AU1417" s="199" t="s">
        <v>80</v>
      </c>
      <c r="AY1417" s="19" t="s">
        <v>144</v>
      </c>
      <c r="BE1417" s="200">
        <f>IF(N1417="základní",J1417,0)</f>
        <v>0</v>
      </c>
      <c r="BF1417" s="200">
        <f>IF(N1417="snížená",J1417,0)</f>
        <v>0</v>
      </c>
      <c r="BG1417" s="200">
        <f>IF(N1417="zákl. přenesená",J1417,0)</f>
        <v>0</v>
      </c>
      <c r="BH1417" s="200">
        <f>IF(N1417="sníž. přenesená",J1417,0)</f>
        <v>0</v>
      </c>
      <c r="BI1417" s="200">
        <f>IF(N1417="nulová",J1417,0)</f>
        <v>0</v>
      </c>
      <c r="BJ1417" s="19" t="s">
        <v>26</v>
      </c>
      <c r="BK1417" s="200">
        <f>ROUND(I1417*H1417,2)</f>
        <v>0</v>
      </c>
      <c r="BL1417" s="19" t="s">
        <v>258</v>
      </c>
      <c r="BM1417" s="199" t="s">
        <v>1784</v>
      </c>
    </row>
    <row r="1418" spans="1:65" s="2" customFormat="1" ht="10.199999999999999">
      <c r="A1418" s="36"/>
      <c r="B1418" s="37"/>
      <c r="C1418" s="38"/>
      <c r="D1418" s="201" t="s">
        <v>152</v>
      </c>
      <c r="E1418" s="38"/>
      <c r="F1418" s="202" t="s">
        <v>1785</v>
      </c>
      <c r="G1418" s="38"/>
      <c r="H1418" s="38"/>
      <c r="I1418" s="110"/>
      <c r="J1418" s="38"/>
      <c r="K1418" s="38"/>
      <c r="L1418" s="41"/>
      <c r="M1418" s="203"/>
      <c r="N1418" s="204"/>
      <c r="O1418" s="66"/>
      <c r="P1418" s="66"/>
      <c r="Q1418" s="66"/>
      <c r="R1418" s="66"/>
      <c r="S1418" s="66"/>
      <c r="T1418" s="67"/>
      <c r="U1418" s="36"/>
      <c r="V1418" s="36"/>
      <c r="W1418" s="36"/>
      <c r="X1418" s="36"/>
      <c r="Y1418" s="36"/>
      <c r="Z1418" s="36"/>
      <c r="AA1418" s="36"/>
      <c r="AB1418" s="36"/>
      <c r="AC1418" s="36"/>
      <c r="AD1418" s="36"/>
      <c r="AE1418" s="36"/>
      <c r="AT1418" s="19" t="s">
        <v>152</v>
      </c>
      <c r="AU1418" s="19" t="s">
        <v>80</v>
      </c>
    </row>
    <row r="1419" spans="1:65" s="2" customFormat="1" ht="16.5" customHeight="1">
      <c r="A1419" s="36"/>
      <c r="B1419" s="37"/>
      <c r="C1419" s="189" t="s">
        <v>1786</v>
      </c>
      <c r="D1419" s="189" t="s">
        <v>146</v>
      </c>
      <c r="E1419" s="190" t="s">
        <v>1787</v>
      </c>
      <c r="F1419" s="191" t="s">
        <v>1788</v>
      </c>
      <c r="G1419" s="192" t="s">
        <v>1553</v>
      </c>
      <c r="H1419" s="193">
        <v>1</v>
      </c>
      <c r="I1419" s="194"/>
      <c r="J1419" s="193">
        <f>ROUND(I1419*H1419,2)</f>
        <v>0</v>
      </c>
      <c r="K1419" s="191" t="s">
        <v>19</v>
      </c>
      <c r="L1419" s="41"/>
      <c r="M1419" s="195" t="s">
        <v>19</v>
      </c>
      <c r="N1419" s="196" t="s">
        <v>42</v>
      </c>
      <c r="O1419" s="66"/>
      <c r="P1419" s="197">
        <f>O1419*H1419</f>
        <v>0</v>
      </c>
      <c r="Q1419" s="197">
        <v>0</v>
      </c>
      <c r="R1419" s="197">
        <f>Q1419*H1419</f>
        <v>0</v>
      </c>
      <c r="S1419" s="197">
        <v>0</v>
      </c>
      <c r="T1419" s="198">
        <f>S1419*H1419</f>
        <v>0</v>
      </c>
      <c r="U1419" s="36"/>
      <c r="V1419" s="36"/>
      <c r="W1419" s="36"/>
      <c r="X1419" s="36"/>
      <c r="Y1419" s="36"/>
      <c r="Z1419" s="36"/>
      <c r="AA1419" s="36"/>
      <c r="AB1419" s="36"/>
      <c r="AC1419" s="36"/>
      <c r="AD1419" s="36"/>
      <c r="AE1419" s="36"/>
      <c r="AR1419" s="199" t="s">
        <v>258</v>
      </c>
      <c r="AT1419" s="199" t="s">
        <v>146</v>
      </c>
      <c r="AU1419" s="199" t="s">
        <v>80</v>
      </c>
      <c r="AY1419" s="19" t="s">
        <v>144</v>
      </c>
      <c r="BE1419" s="200">
        <f>IF(N1419="základní",J1419,0)</f>
        <v>0</v>
      </c>
      <c r="BF1419" s="200">
        <f>IF(N1419="snížená",J1419,0)</f>
        <v>0</v>
      </c>
      <c r="BG1419" s="200">
        <f>IF(N1419="zákl. přenesená",J1419,0)</f>
        <v>0</v>
      </c>
      <c r="BH1419" s="200">
        <f>IF(N1419="sníž. přenesená",J1419,0)</f>
        <v>0</v>
      </c>
      <c r="BI1419" s="200">
        <f>IF(N1419="nulová",J1419,0)</f>
        <v>0</v>
      </c>
      <c r="BJ1419" s="19" t="s">
        <v>26</v>
      </c>
      <c r="BK1419" s="200">
        <f>ROUND(I1419*H1419,2)</f>
        <v>0</v>
      </c>
      <c r="BL1419" s="19" t="s">
        <v>258</v>
      </c>
      <c r="BM1419" s="199" t="s">
        <v>1789</v>
      </c>
    </row>
    <row r="1420" spans="1:65" s="2" customFormat="1" ht="10.199999999999999">
      <c r="A1420" s="36"/>
      <c r="B1420" s="37"/>
      <c r="C1420" s="38"/>
      <c r="D1420" s="201" t="s">
        <v>152</v>
      </c>
      <c r="E1420" s="38"/>
      <c r="F1420" s="202" t="s">
        <v>1788</v>
      </c>
      <c r="G1420" s="38"/>
      <c r="H1420" s="38"/>
      <c r="I1420" s="110"/>
      <c r="J1420" s="38"/>
      <c r="K1420" s="38"/>
      <c r="L1420" s="41"/>
      <c r="M1420" s="203"/>
      <c r="N1420" s="204"/>
      <c r="O1420" s="66"/>
      <c r="P1420" s="66"/>
      <c r="Q1420" s="66"/>
      <c r="R1420" s="66"/>
      <c r="S1420" s="66"/>
      <c r="T1420" s="67"/>
      <c r="U1420" s="36"/>
      <c r="V1420" s="36"/>
      <c r="W1420" s="36"/>
      <c r="X1420" s="36"/>
      <c r="Y1420" s="36"/>
      <c r="Z1420" s="36"/>
      <c r="AA1420" s="36"/>
      <c r="AB1420" s="36"/>
      <c r="AC1420" s="36"/>
      <c r="AD1420" s="36"/>
      <c r="AE1420" s="36"/>
      <c r="AT1420" s="19" t="s">
        <v>152</v>
      </c>
      <c r="AU1420" s="19" t="s">
        <v>80</v>
      </c>
    </row>
    <row r="1421" spans="1:65" s="2" customFormat="1" ht="16.5" customHeight="1">
      <c r="A1421" s="36"/>
      <c r="B1421" s="37"/>
      <c r="C1421" s="189" t="s">
        <v>1790</v>
      </c>
      <c r="D1421" s="189" t="s">
        <v>146</v>
      </c>
      <c r="E1421" s="190" t="s">
        <v>1791</v>
      </c>
      <c r="F1421" s="191" t="s">
        <v>1792</v>
      </c>
      <c r="G1421" s="192" t="s">
        <v>1553</v>
      </c>
      <c r="H1421" s="193">
        <v>4</v>
      </c>
      <c r="I1421" s="194"/>
      <c r="J1421" s="193">
        <f>ROUND(I1421*H1421,2)</f>
        <v>0</v>
      </c>
      <c r="K1421" s="191" t="s">
        <v>19</v>
      </c>
      <c r="L1421" s="41"/>
      <c r="M1421" s="195" t="s">
        <v>19</v>
      </c>
      <c r="N1421" s="196" t="s">
        <v>42</v>
      </c>
      <c r="O1421" s="66"/>
      <c r="P1421" s="197">
        <f>O1421*H1421</f>
        <v>0</v>
      </c>
      <c r="Q1421" s="197">
        <v>0</v>
      </c>
      <c r="R1421" s="197">
        <f>Q1421*H1421</f>
        <v>0</v>
      </c>
      <c r="S1421" s="197">
        <v>0</v>
      </c>
      <c r="T1421" s="198">
        <f>S1421*H1421</f>
        <v>0</v>
      </c>
      <c r="U1421" s="36"/>
      <c r="V1421" s="36"/>
      <c r="W1421" s="36"/>
      <c r="X1421" s="36"/>
      <c r="Y1421" s="36"/>
      <c r="Z1421" s="36"/>
      <c r="AA1421" s="36"/>
      <c r="AB1421" s="36"/>
      <c r="AC1421" s="36"/>
      <c r="AD1421" s="36"/>
      <c r="AE1421" s="36"/>
      <c r="AR1421" s="199" t="s">
        <v>258</v>
      </c>
      <c r="AT1421" s="199" t="s">
        <v>146</v>
      </c>
      <c r="AU1421" s="199" t="s">
        <v>80</v>
      </c>
      <c r="AY1421" s="19" t="s">
        <v>144</v>
      </c>
      <c r="BE1421" s="200">
        <f>IF(N1421="základní",J1421,0)</f>
        <v>0</v>
      </c>
      <c r="BF1421" s="200">
        <f>IF(N1421="snížená",J1421,0)</f>
        <v>0</v>
      </c>
      <c r="BG1421" s="200">
        <f>IF(N1421="zákl. přenesená",J1421,0)</f>
        <v>0</v>
      </c>
      <c r="BH1421" s="200">
        <f>IF(N1421="sníž. přenesená",J1421,0)</f>
        <v>0</v>
      </c>
      <c r="BI1421" s="200">
        <f>IF(N1421="nulová",J1421,0)</f>
        <v>0</v>
      </c>
      <c r="BJ1421" s="19" t="s">
        <v>26</v>
      </c>
      <c r="BK1421" s="200">
        <f>ROUND(I1421*H1421,2)</f>
        <v>0</v>
      </c>
      <c r="BL1421" s="19" t="s">
        <v>258</v>
      </c>
      <c r="BM1421" s="199" t="s">
        <v>1793</v>
      </c>
    </row>
    <row r="1422" spans="1:65" s="2" customFormat="1" ht="10.199999999999999">
      <c r="A1422" s="36"/>
      <c r="B1422" s="37"/>
      <c r="C1422" s="38"/>
      <c r="D1422" s="201" t="s">
        <v>152</v>
      </c>
      <c r="E1422" s="38"/>
      <c r="F1422" s="202" t="s">
        <v>1792</v>
      </c>
      <c r="G1422" s="38"/>
      <c r="H1422" s="38"/>
      <c r="I1422" s="110"/>
      <c r="J1422" s="38"/>
      <c r="K1422" s="38"/>
      <c r="L1422" s="41"/>
      <c r="M1422" s="203"/>
      <c r="N1422" s="204"/>
      <c r="O1422" s="66"/>
      <c r="P1422" s="66"/>
      <c r="Q1422" s="66"/>
      <c r="R1422" s="66"/>
      <c r="S1422" s="66"/>
      <c r="T1422" s="67"/>
      <c r="U1422" s="36"/>
      <c r="V1422" s="36"/>
      <c r="W1422" s="36"/>
      <c r="X1422" s="36"/>
      <c r="Y1422" s="36"/>
      <c r="Z1422" s="36"/>
      <c r="AA1422" s="36"/>
      <c r="AB1422" s="36"/>
      <c r="AC1422" s="36"/>
      <c r="AD1422" s="36"/>
      <c r="AE1422" s="36"/>
      <c r="AT1422" s="19" t="s">
        <v>152</v>
      </c>
      <c r="AU1422" s="19" t="s">
        <v>80</v>
      </c>
    </row>
    <row r="1423" spans="1:65" s="2" customFormat="1" ht="16.5" customHeight="1">
      <c r="A1423" s="36"/>
      <c r="B1423" s="37"/>
      <c r="C1423" s="189" t="s">
        <v>1794</v>
      </c>
      <c r="D1423" s="189" t="s">
        <v>146</v>
      </c>
      <c r="E1423" s="190" t="s">
        <v>1795</v>
      </c>
      <c r="F1423" s="191" t="s">
        <v>1796</v>
      </c>
      <c r="G1423" s="192" t="s">
        <v>1553</v>
      </c>
      <c r="H1423" s="193">
        <v>5</v>
      </c>
      <c r="I1423" s="194"/>
      <c r="J1423" s="193">
        <f>ROUND(I1423*H1423,2)</f>
        <v>0</v>
      </c>
      <c r="K1423" s="191" t="s">
        <v>19</v>
      </c>
      <c r="L1423" s="41"/>
      <c r="M1423" s="195" t="s">
        <v>19</v>
      </c>
      <c r="N1423" s="196" t="s">
        <v>42</v>
      </c>
      <c r="O1423" s="66"/>
      <c r="P1423" s="197">
        <f>O1423*H1423</f>
        <v>0</v>
      </c>
      <c r="Q1423" s="197">
        <v>0</v>
      </c>
      <c r="R1423" s="197">
        <f>Q1423*H1423</f>
        <v>0</v>
      </c>
      <c r="S1423" s="197">
        <v>0</v>
      </c>
      <c r="T1423" s="198">
        <f>S1423*H1423</f>
        <v>0</v>
      </c>
      <c r="U1423" s="36"/>
      <c r="V1423" s="36"/>
      <c r="W1423" s="36"/>
      <c r="X1423" s="36"/>
      <c r="Y1423" s="36"/>
      <c r="Z1423" s="36"/>
      <c r="AA1423" s="36"/>
      <c r="AB1423" s="36"/>
      <c r="AC1423" s="36"/>
      <c r="AD1423" s="36"/>
      <c r="AE1423" s="36"/>
      <c r="AR1423" s="199" t="s">
        <v>258</v>
      </c>
      <c r="AT1423" s="199" t="s">
        <v>146</v>
      </c>
      <c r="AU1423" s="199" t="s">
        <v>80</v>
      </c>
      <c r="AY1423" s="19" t="s">
        <v>144</v>
      </c>
      <c r="BE1423" s="200">
        <f>IF(N1423="základní",J1423,0)</f>
        <v>0</v>
      </c>
      <c r="BF1423" s="200">
        <f>IF(N1423="snížená",J1423,0)</f>
        <v>0</v>
      </c>
      <c r="BG1423" s="200">
        <f>IF(N1423="zákl. přenesená",J1423,0)</f>
        <v>0</v>
      </c>
      <c r="BH1423" s="200">
        <f>IF(N1423="sníž. přenesená",J1423,0)</f>
        <v>0</v>
      </c>
      <c r="BI1423" s="200">
        <f>IF(N1423="nulová",J1423,0)</f>
        <v>0</v>
      </c>
      <c r="BJ1423" s="19" t="s">
        <v>26</v>
      </c>
      <c r="BK1423" s="200">
        <f>ROUND(I1423*H1423,2)</f>
        <v>0</v>
      </c>
      <c r="BL1423" s="19" t="s">
        <v>258</v>
      </c>
      <c r="BM1423" s="199" t="s">
        <v>1797</v>
      </c>
    </row>
    <row r="1424" spans="1:65" s="2" customFormat="1" ht="10.199999999999999">
      <c r="A1424" s="36"/>
      <c r="B1424" s="37"/>
      <c r="C1424" s="38"/>
      <c r="D1424" s="201" t="s">
        <v>152</v>
      </c>
      <c r="E1424" s="38"/>
      <c r="F1424" s="202" t="s">
        <v>1796</v>
      </c>
      <c r="G1424" s="38"/>
      <c r="H1424" s="38"/>
      <c r="I1424" s="110"/>
      <c r="J1424" s="38"/>
      <c r="K1424" s="38"/>
      <c r="L1424" s="41"/>
      <c r="M1424" s="203"/>
      <c r="N1424" s="204"/>
      <c r="O1424" s="66"/>
      <c r="P1424" s="66"/>
      <c r="Q1424" s="66"/>
      <c r="R1424" s="66"/>
      <c r="S1424" s="66"/>
      <c r="T1424" s="67"/>
      <c r="U1424" s="36"/>
      <c r="V1424" s="36"/>
      <c r="W1424" s="36"/>
      <c r="X1424" s="36"/>
      <c r="Y1424" s="36"/>
      <c r="Z1424" s="36"/>
      <c r="AA1424" s="36"/>
      <c r="AB1424" s="36"/>
      <c r="AC1424" s="36"/>
      <c r="AD1424" s="36"/>
      <c r="AE1424" s="36"/>
      <c r="AT1424" s="19" t="s">
        <v>152</v>
      </c>
      <c r="AU1424" s="19" t="s">
        <v>80</v>
      </c>
    </row>
    <row r="1425" spans="1:65" s="2" customFormat="1" ht="16.5" customHeight="1">
      <c r="A1425" s="36"/>
      <c r="B1425" s="37"/>
      <c r="C1425" s="189" t="s">
        <v>1798</v>
      </c>
      <c r="D1425" s="189" t="s">
        <v>146</v>
      </c>
      <c r="E1425" s="190" t="s">
        <v>1799</v>
      </c>
      <c r="F1425" s="191" t="s">
        <v>1800</v>
      </c>
      <c r="G1425" s="192" t="s">
        <v>1553</v>
      </c>
      <c r="H1425" s="193">
        <v>2</v>
      </c>
      <c r="I1425" s="194"/>
      <c r="J1425" s="193">
        <f>ROUND(I1425*H1425,2)</f>
        <v>0</v>
      </c>
      <c r="K1425" s="191" t="s">
        <v>19</v>
      </c>
      <c r="L1425" s="41"/>
      <c r="M1425" s="195" t="s">
        <v>19</v>
      </c>
      <c r="N1425" s="196" t="s">
        <v>42</v>
      </c>
      <c r="O1425" s="66"/>
      <c r="P1425" s="197">
        <f>O1425*H1425</f>
        <v>0</v>
      </c>
      <c r="Q1425" s="197">
        <v>0</v>
      </c>
      <c r="R1425" s="197">
        <f>Q1425*H1425</f>
        <v>0</v>
      </c>
      <c r="S1425" s="197">
        <v>0</v>
      </c>
      <c r="T1425" s="198">
        <f>S1425*H1425</f>
        <v>0</v>
      </c>
      <c r="U1425" s="36"/>
      <c r="V1425" s="36"/>
      <c r="W1425" s="36"/>
      <c r="X1425" s="36"/>
      <c r="Y1425" s="36"/>
      <c r="Z1425" s="36"/>
      <c r="AA1425" s="36"/>
      <c r="AB1425" s="36"/>
      <c r="AC1425" s="36"/>
      <c r="AD1425" s="36"/>
      <c r="AE1425" s="36"/>
      <c r="AR1425" s="199" t="s">
        <v>258</v>
      </c>
      <c r="AT1425" s="199" t="s">
        <v>146</v>
      </c>
      <c r="AU1425" s="199" t="s">
        <v>80</v>
      </c>
      <c r="AY1425" s="19" t="s">
        <v>144</v>
      </c>
      <c r="BE1425" s="200">
        <f>IF(N1425="základní",J1425,0)</f>
        <v>0</v>
      </c>
      <c r="BF1425" s="200">
        <f>IF(N1425="snížená",J1425,0)</f>
        <v>0</v>
      </c>
      <c r="BG1425" s="200">
        <f>IF(N1425="zákl. přenesená",J1425,0)</f>
        <v>0</v>
      </c>
      <c r="BH1425" s="200">
        <f>IF(N1425="sníž. přenesená",J1425,0)</f>
        <v>0</v>
      </c>
      <c r="BI1425" s="200">
        <f>IF(N1425="nulová",J1425,0)</f>
        <v>0</v>
      </c>
      <c r="BJ1425" s="19" t="s">
        <v>26</v>
      </c>
      <c r="BK1425" s="200">
        <f>ROUND(I1425*H1425,2)</f>
        <v>0</v>
      </c>
      <c r="BL1425" s="19" t="s">
        <v>258</v>
      </c>
      <c r="BM1425" s="199" t="s">
        <v>1801</v>
      </c>
    </row>
    <row r="1426" spans="1:65" s="2" customFormat="1" ht="10.199999999999999">
      <c r="A1426" s="36"/>
      <c r="B1426" s="37"/>
      <c r="C1426" s="38"/>
      <c r="D1426" s="201" t="s">
        <v>152</v>
      </c>
      <c r="E1426" s="38"/>
      <c r="F1426" s="202" t="s">
        <v>1800</v>
      </c>
      <c r="G1426" s="38"/>
      <c r="H1426" s="38"/>
      <c r="I1426" s="110"/>
      <c r="J1426" s="38"/>
      <c r="K1426" s="38"/>
      <c r="L1426" s="41"/>
      <c r="M1426" s="203"/>
      <c r="N1426" s="204"/>
      <c r="O1426" s="66"/>
      <c r="P1426" s="66"/>
      <c r="Q1426" s="66"/>
      <c r="R1426" s="66"/>
      <c r="S1426" s="66"/>
      <c r="T1426" s="67"/>
      <c r="U1426" s="36"/>
      <c r="V1426" s="36"/>
      <c r="W1426" s="36"/>
      <c r="X1426" s="36"/>
      <c r="Y1426" s="36"/>
      <c r="Z1426" s="36"/>
      <c r="AA1426" s="36"/>
      <c r="AB1426" s="36"/>
      <c r="AC1426" s="36"/>
      <c r="AD1426" s="36"/>
      <c r="AE1426" s="36"/>
      <c r="AT1426" s="19" t="s">
        <v>152</v>
      </c>
      <c r="AU1426" s="19" t="s">
        <v>80</v>
      </c>
    </row>
    <row r="1427" spans="1:65" s="2" customFormat="1" ht="16.5" customHeight="1">
      <c r="A1427" s="36"/>
      <c r="B1427" s="37"/>
      <c r="C1427" s="189" t="s">
        <v>1802</v>
      </c>
      <c r="D1427" s="189" t="s">
        <v>146</v>
      </c>
      <c r="E1427" s="190" t="s">
        <v>1803</v>
      </c>
      <c r="F1427" s="191" t="s">
        <v>1804</v>
      </c>
      <c r="G1427" s="192" t="s">
        <v>1553</v>
      </c>
      <c r="H1427" s="193">
        <v>1</v>
      </c>
      <c r="I1427" s="194"/>
      <c r="J1427" s="193">
        <f>ROUND(I1427*H1427,2)</f>
        <v>0</v>
      </c>
      <c r="K1427" s="191" t="s">
        <v>19</v>
      </c>
      <c r="L1427" s="41"/>
      <c r="M1427" s="195" t="s">
        <v>19</v>
      </c>
      <c r="N1427" s="196" t="s">
        <v>42</v>
      </c>
      <c r="O1427" s="66"/>
      <c r="P1427" s="197">
        <f>O1427*H1427</f>
        <v>0</v>
      </c>
      <c r="Q1427" s="197">
        <v>0</v>
      </c>
      <c r="R1427" s="197">
        <f>Q1427*H1427</f>
        <v>0</v>
      </c>
      <c r="S1427" s="197">
        <v>0</v>
      </c>
      <c r="T1427" s="198">
        <f>S1427*H1427</f>
        <v>0</v>
      </c>
      <c r="U1427" s="36"/>
      <c r="V1427" s="36"/>
      <c r="W1427" s="36"/>
      <c r="X1427" s="36"/>
      <c r="Y1427" s="36"/>
      <c r="Z1427" s="36"/>
      <c r="AA1427" s="36"/>
      <c r="AB1427" s="36"/>
      <c r="AC1427" s="36"/>
      <c r="AD1427" s="36"/>
      <c r="AE1427" s="36"/>
      <c r="AR1427" s="199" t="s">
        <v>258</v>
      </c>
      <c r="AT1427" s="199" t="s">
        <v>146</v>
      </c>
      <c r="AU1427" s="199" t="s">
        <v>80</v>
      </c>
      <c r="AY1427" s="19" t="s">
        <v>144</v>
      </c>
      <c r="BE1427" s="200">
        <f>IF(N1427="základní",J1427,0)</f>
        <v>0</v>
      </c>
      <c r="BF1427" s="200">
        <f>IF(N1427="snížená",J1427,0)</f>
        <v>0</v>
      </c>
      <c r="BG1427" s="200">
        <f>IF(N1427="zákl. přenesená",J1427,0)</f>
        <v>0</v>
      </c>
      <c r="BH1427" s="200">
        <f>IF(N1427="sníž. přenesená",J1427,0)</f>
        <v>0</v>
      </c>
      <c r="BI1427" s="200">
        <f>IF(N1427="nulová",J1427,0)</f>
        <v>0</v>
      </c>
      <c r="BJ1427" s="19" t="s">
        <v>26</v>
      </c>
      <c r="BK1427" s="200">
        <f>ROUND(I1427*H1427,2)</f>
        <v>0</v>
      </c>
      <c r="BL1427" s="19" t="s">
        <v>258</v>
      </c>
      <c r="BM1427" s="199" t="s">
        <v>1805</v>
      </c>
    </row>
    <row r="1428" spans="1:65" s="2" customFormat="1" ht="10.199999999999999">
      <c r="A1428" s="36"/>
      <c r="B1428" s="37"/>
      <c r="C1428" s="38"/>
      <c r="D1428" s="201" t="s">
        <v>152</v>
      </c>
      <c r="E1428" s="38"/>
      <c r="F1428" s="202" t="s">
        <v>1806</v>
      </c>
      <c r="G1428" s="38"/>
      <c r="H1428" s="38"/>
      <c r="I1428" s="110"/>
      <c r="J1428" s="38"/>
      <c r="K1428" s="38"/>
      <c r="L1428" s="41"/>
      <c r="M1428" s="203"/>
      <c r="N1428" s="204"/>
      <c r="O1428" s="66"/>
      <c r="P1428" s="66"/>
      <c r="Q1428" s="66"/>
      <c r="R1428" s="66"/>
      <c r="S1428" s="66"/>
      <c r="T1428" s="67"/>
      <c r="U1428" s="36"/>
      <c r="V1428" s="36"/>
      <c r="W1428" s="36"/>
      <c r="X1428" s="36"/>
      <c r="Y1428" s="36"/>
      <c r="Z1428" s="36"/>
      <c r="AA1428" s="36"/>
      <c r="AB1428" s="36"/>
      <c r="AC1428" s="36"/>
      <c r="AD1428" s="36"/>
      <c r="AE1428" s="36"/>
      <c r="AT1428" s="19" t="s">
        <v>152</v>
      </c>
      <c r="AU1428" s="19" t="s">
        <v>80</v>
      </c>
    </row>
    <row r="1429" spans="1:65" s="2" customFormat="1" ht="16.5" customHeight="1">
      <c r="A1429" s="36"/>
      <c r="B1429" s="37"/>
      <c r="C1429" s="189" t="s">
        <v>1807</v>
      </c>
      <c r="D1429" s="189" t="s">
        <v>146</v>
      </c>
      <c r="E1429" s="190" t="s">
        <v>1808</v>
      </c>
      <c r="F1429" s="191" t="s">
        <v>1809</v>
      </c>
      <c r="G1429" s="192" t="s">
        <v>1553</v>
      </c>
      <c r="H1429" s="193">
        <v>1</v>
      </c>
      <c r="I1429" s="194"/>
      <c r="J1429" s="193">
        <f>ROUND(I1429*H1429,2)</f>
        <v>0</v>
      </c>
      <c r="K1429" s="191" t="s">
        <v>19</v>
      </c>
      <c r="L1429" s="41"/>
      <c r="M1429" s="195" t="s">
        <v>19</v>
      </c>
      <c r="N1429" s="196" t="s">
        <v>42</v>
      </c>
      <c r="O1429" s="66"/>
      <c r="P1429" s="197">
        <f>O1429*H1429</f>
        <v>0</v>
      </c>
      <c r="Q1429" s="197">
        <v>0</v>
      </c>
      <c r="R1429" s="197">
        <f>Q1429*H1429</f>
        <v>0</v>
      </c>
      <c r="S1429" s="197">
        <v>0</v>
      </c>
      <c r="T1429" s="198">
        <f>S1429*H1429</f>
        <v>0</v>
      </c>
      <c r="U1429" s="36"/>
      <c r="V1429" s="36"/>
      <c r="W1429" s="36"/>
      <c r="X1429" s="36"/>
      <c r="Y1429" s="36"/>
      <c r="Z1429" s="36"/>
      <c r="AA1429" s="36"/>
      <c r="AB1429" s="36"/>
      <c r="AC1429" s="36"/>
      <c r="AD1429" s="36"/>
      <c r="AE1429" s="36"/>
      <c r="AR1429" s="199" t="s">
        <v>258</v>
      </c>
      <c r="AT1429" s="199" t="s">
        <v>146</v>
      </c>
      <c r="AU1429" s="199" t="s">
        <v>80</v>
      </c>
      <c r="AY1429" s="19" t="s">
        <v>144</v>
      </c>
      <c r="BE1429" s="200">
        <f>IF(N1429="základní",J1429,0)</f>
        <v>0</v>
      </c>
      <c r="BF1429" s="200">
        <f>IF(N1429="snížená",J1429,0)</f>
        <v>0</v>
      </c>
      <c r="BG1429" s="200">
        <f>IF(N1429="zákl. přenesená",J1429,0)</f>
        <v>0</v>
      </c>
      <c r="BH1429" s="200">
        <f>IF(N1429="sníž. přenesená",J1429,0)</f>
        <v>0</v>
      </c>
      <c r="BI1429" s="200">
        <f>IF(N1429="nulová",J1429,0)</f>
        <v>0</v>
      </c>
      <c r="BJ1429" s="19" t="s">
        <v>26</v>
      </c>
      <c r="BK1429" s="200">
        <f>ROUND(I1429*H1429,2)</f>
        <v>0</v>
      </c>
      <c r="BL1429" s="19" t="s">
        <v>258</v>
      </c>
      <c r="BM1429" s="199" t="s">
        <v>1810</v>
      </c>
    </row>
    <row r="1430" spans="1:65" s="2" customFormat="1" ht="10.199999999999999">
      <c r="A1430" s="36"/>
      <c r="B1430" s="37"/>
      <c r="C1430" s="38"/>
      <c r="D1430" s="201" t="s">
        <v>152</v>
      </c>
      <c r="E1430" s="38"/>
      <c r="F1430" s="202" t="s">
        <v>1809</v>
      </c>
      <c r="G1430" s="38"/>
      <c r="H1430" s="38"/>
      <c r="I1430" s="110"/>
      <c r="J1430" s="38"/>
      <c r="K1430" s="38"/>
      <c r="L1430" s="41"/>
      <c r="M1430" s="203"/>
      <c r="N1430" s="204"/>
      <c r="O1430" s="66"/>
      <c r="P1430" s="66"/>
      <c r="Q1430" s="66"/>
      <c r="R1430" s="66"/>
      <c r="S1430" s="66"/>
      <c r="T1430" s="67"/>
      <c r="U1430" s="36"/>
      <c r="V1430" s="36"/>
      <c r="W1430" s="36"/>
      <c r="X1430" s="36"/>
      <c r="Y1430" s="36"/>
      <c r="Z1430" s="36"/>
      <c r="AA1430" s="36"/>
      <c r="AB1430" s="36"/>
      <c r="AC1430" s="36"/>
      <c r="AD1430" s="36"/>
      <c r="AE1430" s="36"/>
      <c r="AT1430" s="19" t="s">
        <v>152</v>
      </c>
      <c r="AU1430" s="19" t="s">
        <v>80</v>
      </c>
    </row>
    <row r="1431" spans="1:65" s="2" customFormat="1" ht="16.5" customHeight="1">
      <c r="A1431" s="36"/>
      <c r="B1431" s="37"/>
      <c r="C1431" s="189" t="s">
        <v>1811</v>
      </c>
      <c r="D1431" s="189" t="s">
        <v>146</v>
      </c>
      <c r="E1431" s="190" t="s">
        <v>1812</v>
      </c>
      <c r="F1431" s="191" t="s">
        <v>1813</v>
      </c>
      <c r="G1431" s="192" t="s">
        <v>1553</v>
      </c>
      <c r="H1431" s="193">
        <v>1</v>
      </c>
      <c r="I1431" s="194"/>
      <c r="J1431" s="193">
        <f>ROUND(I1431*H1431,2)</f>
        <v>0</v>
      </c>
      <c r="K1431" s="191" t="s">
        <v>19</v>
      </c>
      <c r="L1431" s="41"/>
      <c r="M1431" s="195" t="s">
        <v>19</v>
      </c>
      <c r="N1431" s="196" t="s">
        <v>42</v>
      </c>
      <c r="O1431" s="66"/>
      <c r="P1431" s="197">
        <f>O1431*H1431</f>
        <v>0</v>
      </c>
      <c r="Q1431" s="197">
        <v>0</v>
      </c>
      <c r="R1431" s="197">
        <f>Q1431*H1431</f>
        <v>0</v>
      </c>
      <c r="S1431" s="197">
        <v>0</v>
      </c>
      <c r="T1431" s="198">
        <f>S1431*H1431</f>
        <v>0</v>
      </c>
      <c r="U1431" s="36"/>
      <c r="V1431" s="36"/>
      <c r="W1431" s="36"/>
      <c r="X1431" s="36"/>
      <c r="Y1431" s="36"/>
      <c r="Z1431" s="36"/>
      <c r="AA1431" s="36"/>
      <c r="AB1431" s="36"/>
      <c r="AC1431" s="36"/>
      <c r="AD1431" s="36"/>
      <c r="AE1431" s="36"/>
      <c r="AR1431" s="199" t="s">
        <v>258</v>
      </c>
      <c r="AT1431" s="199" t="s">
        <v>146</v>
      </c>
      <c r="AU1431" s="199" t="s">
        <v>80</v>
      </c>
      <c r="AY1431" s="19" t="s">
        <v>144</v>
      </c>
      <c r="BE1431" s="200">
        <f>IF(N1431="základní",J1431,0)</f>
        <v>0</v>
      </c>
      <c r="BF1431" s="200">
        <f>IF(N1431="snížená",J1431,0)</f>
        <v>0</v>
      </c>
      <c r="BG1431" s="200">
        <f>IF(N1431="zákl. přenesená",J1431,0)</f>
        <v>0</v>
      </c>
      <c r="BH1431" s="200">
        <f>IF(N1431="sníž. přenesená",J1431,0)</f>
        <v>0</v>
      </c>
      <c r="BI1431" s="200">
        <f>IF(N1431="nulová",J1431,0)</f>
        <v>0</v>
      </c>
      <c r="BJ1431" s="19" t="s">
        <v>26</v>
      </c>
      <c r="BK1431" s="200">
        <f>ROUND(I1431*H1431,2)</f>
        <v>0</v>
      </c>
      <c r="BL1431" s="19" t="s">
        <v>258</v>
      </c>
      <c r="BM1431" s="199" t="s">
        <v>1814</v>
      </c>
    </row>
    <row r="1432" spans="1:65" s="2" customFormat="1" ht="10.199999999999999">
      <c r="A1432" s="36"/>
      <c r="B1432" s="37"/>
      <c r="C1432" s="38"/>
      <c r="D1432" s="201" t="s">
        <v>152</v>
      </c>
      <c r="E1432" s="38"/>
      <c r="F1432" s="202" t="s">
        <v>1815</v>
      </c>
      <c r="G1432" s="38"/>
      <c r="H1432" s="38"/>
      <c r="I1432" s="110"/>
      <c r="J1432" s="38"/>
      <c r="K1432" s="38"/>
      <c r="L1432" s="41"/>
      <c r="M1432" s="203"/>
      <c r="N1432" s="204"/>
      <c r="O1432" s="66"/>
      <c r="P1432" s="66"/>
      <c r="Q1432" s="66"/>
      <c r="R1432" s="66"/>
      <c r="S1432" s="66"/>
      <c r="T1432" s="67"/>
      <c r="U1432" s="36"/>
      <c r="V1432" s="36"/>
      <c r="W1432" s="36"/>
      <c r="X1432" s="36"/>
      <c r="Y1432" s="36"/>
      <c r="Z1432" s="36"/>
      <c r="AA1432" s="36"/>
      <c r="AB1432" s="36"/>
      <c r="AC1432" s="36"/>
      <c r="AD1432" s="36"/>
      <c r="AE1432" s="36"/>
      <c r="AT1432" s="19" t="s">
        <v>152</v>
      </c>
      <c r="AU1432" s="19" t="s">
        <v>80</v>
      </c>
    </row>
    <row r="1433" spans="1:65" s="2" customFormat="1" ht="16.5" customHeight="1">
      <c r="A1433" s="36"/>
      <c r="B1433" s="37"/>
      <c r="C1433" s="189" t="s">
        <v>1816</v>
      </c>
      <c r="D1433" s="189" t="s">
        <v>146</v>
      </c>
      <c r="E1433" s="190" t="s">
        <v>1817</v>
      </c>
      <c r="F1433" s="191" t="s">
        <v>1818</v>
      </c>
      <c r="G1433" s="192" t="s">
        <v>1553</v>
      </c>
      <c r="H1433" s="193">
        <v>1</v>
      </c>
      <c r="I1433" s="194"/>
      <c r="J1433" s="193">
        <f>ROUND(I1433*H1433,2)</f>
        <v>0</v>
      </c>
      <c r="K1433" s="191" t="s">
        <v>19</v>
      </c>
      <c r="L1433" s="41"/>
      <c r="M1433" s="195" t="s">
        <v>19</v>
      </c>
      <c r="N1433" s="196" t="s">
        <v>42</v>
      </c>
      <c r="O1433" s="66"/>
      <c r="P1433" s="197">
        <f>O1433*H1433</f>
        <v>0</v>
      </c>
      <c r="Q1433" s="197">
        <v>0</v>
      </c>
      <c r="R1433" s="197">
        <f>Q1433*H1433</f>
        <v>0</v>
      </c>
      <c r="S1433" s="197">
        <v>0</v>
      </c>
      <c r="T1433" s="198">
        <f>S1433*H1433</f>
        <v>0</v>
      </c>
      <c r="U1433" s="36"/>
      <c r="V1433" s="36"/>
      <c r="W1433" s="36"/>
      <c r="X1433" s="36"/>
      <c r="Y1433" s="36"/>
      <c r="Z1433" s="36"/>
      <c r="AA1433" s="36"/>
      <c r="AB1433" s="36"/>
      <c r="AC1433" s="36"/>
      <c r="AD1433" s="36"/>
      <c r="AE1433" s="36"/>
      <c r="AR1433" s="199" t="s">
        <v>258</v>
      </c>
      <c r="AT1433" s="199" t="s">
        <v>146</v>
      </c>
      <c r="AU1433" s="199" t="s">
        <v>80</v>
      </c>
      <c r="AY1433" s="19" t="s">
        <v>144</v>
      </c>
      <c r="BE1433" s="200">
        <f>IF(N1433="základní",J1433,0)</f>
        <v>0</v>
      </c>
      <c r="BF1433" s="200">
        <f>IF(N1433="snížená",J1433,0)</f>
        <v>0</v>
      </c>
      <c r="BG1433" s="200">
        <f>IF(N1433="zákl. přenesená",J1433,0)</f>
        <v>0</v>
      </c>
      <c r="BH1433" s="200">
        <f>IF(N1433="sníž. přenesená",J1433,0)</f>
        <v>0</v>
      </c>
      <c r="BI1433" s="200">
        <f>IF(N1433="nulová",J1433,0)</f>
        <v>0</v>
      </c>
      <c r="BJ1433" s="19" t="s">
        <v>26</v>
      </c>
      <c r="BK1433" s="200">
        <f>ROUND(I1433*H1433,2)</f>
        <v>0</v>
      </c>
      <c r="BL1433" s="19" t="s">
        <v>258</v>
      </c>
      <c r="BM1433" s="199" t="s">
        <v>1819</v>
      </c>
    </row>
    <row r="1434" spans="1:65" s="2" customFormat="1" ht="10.199999999999999">
      <c r="A1434" s="36"/>
      <c r="B1434" s="37"/>
      <c r="C1434" s="38"/>
      <c r="D1434" s="201" t="s">
        <v>152</v>
      </c>
      <c r="E1434" s="38"/>
      <c r="F1434" s="202" t="s">
        <v>1820</v>
      </c>
      <c r="G1434" s="38"/>
      <c r="H1434" s="38"/>
      <c r="I1434" s="110"/>
      <c r="J1434" s="38"/>
      <c r="K1434" s="38"/>
      <c r="L1434" s="41"/>
      <c r="M1434" s="203"/>
      <c r="N1434" s="204"/>
      <c r="O1434" s="66"/>
      <c r="P1434" s="66"/>
      <c r="Q1434" s="66"/>
      <c r="R1434" s="66"/>
      <c r="S1434" s="66"/>
      <c r="T1434" s="67"/>
      <c r="U1434" s="36"/>
      <c r="V1434" s="36"/>
      <c r="W1434" s="36"/>
      <c r="X1434" s="36"/>
      <c r="Y1434" s="36"/>
      <c r="Z1434" s="36"/>
      <c r="AA1434" s="36"/>
      <c r="AB1434" s="36"/>
      <c r="AC1434" s="36"/>
      <c r="AD1434" s="36"/>
      <c r="AE1434" s="36"/>
      <c r="AT1434" s="19" t="s">
        <v>152</v>
      </c>
      <c r="AU1434" s="19" t="s">
        <v>80</v>
      </c>
    </row>
    <row r="1435" spans="1:65" s="2" customFormat="1" ht="16.5" customHeight="1">
      <c r="A1435" s="36"/>
      <c r="B1435" s="37"/>
      <c r="C1435" s="189" t="s">
        <v>1821</v>
      </c>
      <c r="D1435" s="189" t="s">
        <v>146</v>
      </c>
      <c r="E1435" s="190" t="s">
        <v>1822</v>
      </c>
      <c r="F1435" s="191" t="s">
        <v>1823</v>
      </c>
      <c r="G1435" s="192" t="s">
        <v>443</v>
      </c>
      <c r="H1435" s="193">
        <v>1</v>
      </c>
      <c r="I1435" s="194"/>
      <c r="J1435" s="193">
        <f>ROUND(I1435*H1435,2)</f>
        <v>0</v>
      </c>
      <c r="K1435" s="191" t="s">
        <v>19</v>
      </c>
      <c r="L1435" s="41"/>
      <c r="M1435" s="195" t="s">
        <v>19</v>
      </c>
      <c r="N1435" s="196" t="s">
        <v>42</v>
      </c>
      <c r="O1435" s="66"/>
      <c r="P1435" s="197">
        <f>O1435*H1435</f>
        <v>0</v>
      </c>
      <c r="Q1435" s="197">
        <v>0</v>
      </c>
      <c r="R1435" s="197">
        <f>Q1435*H1435</f>
        <v>0</v>
      </c>
      <c r="S1435" s="197">
        <v>0</v>
      </c>
      <c r="T1435" s="198">
        <f>S1435*H1435</f>
        <v>0</v>
      </c>
      <c r="U1435" s="36"/>
      <c r="V1435" s="36"/>
      <c r="W1435" s="36"/>
      <c r="X1435" s="36"/>
      <c r="Y1435" s="36"/>
      <c r="Z1435" s="36"/>
      <c r="AA1435" s="36"/>
      <c r="AB1435" s="36"/>
      <c r="AC1435" s="36"/>
      <c r="AD1435" s="36"/>
      <c r="AE1435" s="36"/>
      <c r="AR1435" s="199" t="s">
        <v>258</v>
      </c>
      <c r="AT1435" s="199" t="s">
        <v>146</v>
      </c>
      <c r="AU1435" s="199" t="s">
        <v>80</v>
      </c>
      <c r="AY1435" s="19" t="s">
        <v>144</v>
      </c>
      <c r="BE1435" s="200">
        <f>IF(N1435="základní",J1435,0)</f>
        <v>0</v>
      </c>
      <c r="BF1435" s="200">
        <f>IF(N1435="snížená",J1435,0)</f>
        <v>0</v>
      </c>
      <c r="BG1435" s="200">
        <f>IF(N1435="zákl. přenesená",J1435,0)</f>
        <v>0</v>
      </c>
      <c r="BH1435" s="200">
        <f>IF(N1435="sníž. přenesená",J1435,0)</f>
        <v>0</v>
      </c>
      <c r="BI1435" s="200">
        <f>IF(N1435="nulová",J1435,0)</f>
        <v>0</v>
      </c>
      <c r="BJ1435" s="19" t="s">
        <v>26</v>
      </c>
      <c r="BK1435" s="200">
        <f>ROUND(I1435*H1435,2)</f>
        <v>0</v>
      </c>
      <c r="BL1435" s="19" t="s">
        <v>258</v>
      </c>
      <c r="BM1435" s="199" t="s">
        <v>1824</v>
      </c>
    </row>
    <row r="1436" spans="1:65" s="2" customFormat="1" ht="10.199999999999999">
      <c r="A1436" s="36"/>
      <c r="B1436" s="37"/>
      <c r="C1436" s="38"/>
      <c r="D1436" s="201" t="s">
        <v>152</v>
      </c>
      <c r="E1436" s="38"/>
      <c r="F1436" s="202" t="s">
        <v>1823</v>
      </c>
      <c r="G1436" s="38"/>
      <c r="H1436" s="38"/>
      <c r="I1436" s="110"/>
      <c r="J1436" s="38"/>
      <c r="K1436" s="38"/>
      <c r="L1436" s="41"/>
      <c r="M1436" s="203"/>
      <c r="N1436" s="204"/>
      <c r="O1436" s="66"/>
      <c r="P1436" s="66"/>
      <c r="Q1436" s="66"/>
      <c r="R1436" s="66"/>
      <c r="S1436" s="66"/>
      <c r="T1436" s="67"/>
      <c r="U1436" s="36"/>
      <c r="V1436" s="36"/>
      <c r="W1436" s="36"/>
      <c r="X1436" s="36"/>
      <c r="Y1436" s="36"/>
      <c r="Z1436" s="36"/>
      <c r="AA1436" s="36"/>
      <c r="AB1436" s="36"/>
      <c r="AC1436" s="36"/>
      <c r="AD1436" s="36"/>
      <c r="AE1436" s="36"/>
      <c r="AT1436" s="19" t="s">
        <v>152</v>
      </c>
      <c r="AU1436" s="19" t="s">
        <v>80</v>
      </c>
    </row>
    <row r="1437" spans="1:65" s="2" customFormat="1" ht="16.5" customHeight="1">
      <c r="A1437" s="36"/>
      <c r="B1437" s="37"/>
      <c r="C1437" s="189" t="s">
        <v>1825</v>
      </c>
      <c r="D1437" s="189" t="s">
        <v>146</v>
      </c>
      <c r="E1437" s="190" t="s">
        <v>1826</v>
      </c>
      <c r="F1437" s="191" t="s">
        <v>1827</v>
      </c>
      <c r="G1437" s="192" t="s">
        <v>1553</v>
      </c>
      <c r="H1437" s="193">
        <v>1</v>
      </c>
      <c r="I1437" s="194"/>
      <c r="J1437" s="193">
        <f>ROUND(I1437*H1437,2)</f>
        <v>0</v>
      </c>
      <c r="K1437" s="191" t="s">
        <v>19</v>
      </c>
      <c r="L1437" s="41"/>
      <c r="M1437" s="195" t="s">
        <v>19</v>
      </c>
      <c r="N1437" s="196" t="s">
        <v>42</v>
      </c>
      <c r="O1437" s="66"/>
      <c r="P1437" s="197">
        <f>O1437*H1437</f>
        <v>0</v>
      </c>
      <c r="Q1437" s="197">
        <v>0</v>
      </c>
      <c r="R1437" s="197">
        <f>Q1437*H1437</f>
        <v>0</v>
      </c>
      <c r="S1437" s="197">
        <v>0</v>
      </c>
      <c r="T1437" s="198">
        <f>S1437*H1437</f>
        <v>0</v>
      </c>
      <c r="U1437" s="36"/>
      <c r="V1437" s="36"/>
      <c r="W1437" s="36"/>
      <c r="X1437" s="36"/>
      <c r="Y1437" s="36"/>
      <c r="Z1437" s="36"/>
      <c r="AA1437" s="36"/>
      <c r="AB1437" s="36"/>
      <c r="AC1437" s="36"/>
      <c r="AD1437" s="36"/>
      <c r="AE1437" s="36"/>
      <c r="AR1437" s="199" t="s">
        <v>258</v>
      </c>
      <c r="AT1437" s="199" t="s">
        <v>146</v>
      </c>
      <c r="AU1437" s="199" t="s">
        <v>80</v>
      </c>
      <c r="AY1437" s="19" t="s">
        <v>144</v>
      </c>
      <c r="BE1437" s="200">
        <f>IF(N1437="základní",J1437,0)</f>
        <v>0</v>
      </c>
      <c r="BF1437" s="200">
        <f>IF(N1437="snížená",J1437,0)</f>
        <v>0</v>
      </c>
      <c r="BG1437" s="200">
        <f>IF(N1437="zákl. přenesená",J1437,0)</f>
        <v>0</v>
      </c>
      <c r="BH1437" s="200">
        <f>IF(N1437="sníž. přenesená",J1437,0)</f>
        <v>0</v>
      </c>
      <c r="BI1437" s="200">
        <f>IF(N1437="nulová",J1437,0)</f>
        <v>0</v>
      </c>
      <c r="BJ1437" s="19" t="s">
        <v>26</v>
      </c>
      <c r="BK1437" s="200">
        <f>ROUND(I1437*H1437,2)</f>
        <v>0</v>
      </c>
      <c r="BL1437" s="19" t="s">
        <v>258</v>
      </c>
      <c r="BM1437" s="199" t="s">
        <v>1828</v>
      </c>
    </row>
    <row r="1438" spans="1:65" s="2" customFormat="1" ht="10.199999999999999">
      <c r="A1438" s="36"/>
      <c r="B1438" s="37"/>
      <c r="C1438" s="38"/>
      <c r="D1438" s="201" t="s">
        <v>152</v>
      </c>
      <c r="E1438" s="38"/>
      <c r="F1438" s="202" t="s">
        <v>1827</v>
      </c>
      <c r="G1438" s="38"/>
      <c r="H1438" s="38"/>
      <c r="I1438" s="110"/>
      <c r="J1438" s="38"/>
      <c r="K1438" s="38"/>
      <c r="L1438" s="41"/>
      <c r="M1438" s="203"/>
      <c r="N1438" s="204"/>
      <c r="O1438" s="66"/>
      <c r="P1438" s="66"/>
      <c r="Q1438" s="66"/>
      <c r="R1438" s="66"/>
      <c r="S1438" s="66"/>
      <c r="T1438" s="67"/>
      <c r="U1438" s="36"/>
      <c r="V1438" s="36"/>
      <c r="W1438" s="36"/>
      <c r="X1438" s="36"/>
      <c r="Y1438" s="36"/>
      <c r="Z1438" s="36"/>
      <c r="AA1438" s="36"/>
      <c r="AB1438" s="36"/>
      <c r="AC1438" s="36"/>
      <c r="AD1438" s="36"/>
      <c r="AE1438" s="36"/>
      <c r="AT1438" s="19" t="s">
        <v>152</v>
      </c>
      <c r="AU1438" s="19" t="s">
        <v>80</v>
      </c>
    </row>
    <row r="1439" spans="1:65" s="2" customFormat="1" ht="16.5" customHeight="1">
      <c r="A1439" s="36"/>
      <c r="B1439" s="37"/>
      <c r="C1439" s="189" t="s">
        <v>1829</v>
      </c>
      <c r="D1439" s="189" t="s">
        <v>146</v>
      </c>
      <c r="E1439" s="190" t="s">
        <v>1830</v>
      </c>
      <c r="F1439" s="191" t="s">
        <v>1831</v>
      </c>
      <c r="G1439" s="192" t="s">
        <v>1553</v>
      </c>
      <c r="H1439" s="193">
        <v>1</v>
      </c>
      <c r="I1439" s="194"/>
      <c r="J1439" s="193">
        <f>ROUND(I1439*H1439,2)</f>
        <v>0</v>
      </c>
      <c r="K1439" s="191" t="s">
        <v>19</v>
      </c>
      <c r="L1439" s="41"/>
      <c r="M1439" s="195" t="s">
        <v>19</v>
      </c>
      <c r="N1439" s="196" t="s">
        <v>42</v>
      </c>
      <c r="O1439" s="66"/>
      <c r="P1439" s="197">
        <f>O1439*H1439</f>
        <v>0</v>
      </c>
      <c r="Q1439" s="197">
        <v>0</v>
      </c>
      <c r="R1439" s="197">
        <f>Q1439*H1439</f>
        <v>0</v>
      </c>
      <c r="S1439" s="197">
        <v>0</v>
      </c>
      <c r="T1439" s="198">
        <f>S1439*H1439</f>
        <v>0</v>
      </c>
      <c r="U1439" s="36"/>
      <c r="V1439" s="36"/>
      <c r="W1439" s="36"/>
      <c r="X1439" s="36"/>
      <c r="Y1439" s="36"/>
      <c r="Z1439" s="36"/>
      <c r="AA1439" s="36"/>
      <c r="AB1439" s="36"/>
      <c r="AC1439" s="36"/>
      <c r="AD1439" s="36"/>
      <c r="AE1439" s="36"/>
      <c r="AR1439" s="199" t="s">
        <v>258</v>
      </c>
      <c r="AT1439" s="199" t="s">
        <v>146</v>
      </c>
      <c r="AU1439" s="199" t="s">
        <v>80</v>
      </c>
      <c r="AY1439" s="19" t="s">
        <v>144</v>
      </c>
      <c r="BE1439" s="200">
        <f>IF(N1439="základní",J1439,0)</f>
        <v>0</v>
      </c>
      <c r="BF1439" s="200">
        <f>IF(N1439="snížená",J1439,0)</f>
        <v>0</v>
      </c>
      <c r="BG1439" s="200">
        <f>IF(N1439="zákl. přenesená",J1439,0)</f>
        <v>0</v>
      </c>
      <c r="BH1439" s="200">
        <f>IF(N1439="sníž. přenesená",J1439,0)</f>
        <v>0</v>
      </c>
      <c r="BI1439" s="200">
        <f>IF(N1439="nulová",J1439,0)</f>
        <v>0</v>
      </c>
      <c r="BJ1439" s="19" t="s">
        <v>26</v>
      </c>
      <c r="BK1439" s="200">
        <f>ROUND(I1439*H1439,2)</f>
        <v>0</v>
      </c>
      <c r="BL1439" s="19" t="s">
        <v>258</v>
      </c>
      <c r="BM1439" s="199" t="s">
        <v>1832</v>
      </c>
    </row>
    <row r="1440" spans="1:65" s="2" customFormat="1" ht="10.199999999999999">
      <c r="A1440" s="36"/>
      <c r="B1440" s="37"/>
      <c r="C1440" s="38"/>
      <c r="D1440" s="201" t="s">
        <v>152</v>
      </c>
      <c r="E1440" s="38"/>
      <c r="F1440" s="202" t="s">
        <v>1831</v>
      </c>
      <c r="G1440" s="38"/>
      <c r="H1440" s="38"/>
      <c r="I1440" s="110"/>
      <c r="J1440" s="38"/>
      <c r="K1440" s="38"/>
      <c r="L1440" s="41"/>
      <c r="M1440" s="203"/>
      <c r="N1440" s="204"/>
      <c r="O1440" s="66"/>
      <c r="P1440" s="66"/>
      <c r="Q1440" s="66"/>
      <c r="R1440" s="66"/>
      <c r="S1440" s="66"/>
      <c r="T1440" s="67"/>
      <c r="U1440" s="36"/>
      <c r="V1440" s="36"/>
      <c r="W1440" s="36"/>
      <c r="X1440" s="36"/>
      <c r="Y1440" s="36"/>
      <c r="Z1440" s="36"/>
      <c r="AA1440" s="36"/>
      <c r="AB1440" s="36"/>
      <c r="AC1440" s="36"/>
      <c r="AD1440" s="36"/>
      <c r="AE1440" s="36"/>
      <c r="AT1440" s="19" t="s">
        <v>152</v>
      </c>
      <c r="AU1440" s="19" t="s">
        <v>80</v>
      </c>
    </row>
    <row r="1441" spans="1:65" s="2" customFormat="1" ht="16.5" customHeight="1">
      <c r="A1441" s="36"/>
      <c r="B1441" s="37"/>
      <c r="C1441" s="189" t="s">
        <v>1833</v>
      </c>
      <c r="D1441" s="189" t="s">
        <v>146</v>
      </c>
      <c r="E1441" s="190" t="s">
        <v>1834</v>
      </c>
      <c r="F1441" s="191" t="s">
        <v>1835</v>
      </c>
      <c r="G1441" s="192" t="s">
        <v>1553</v>
      </c>
      <c r="H1441" s="193">
        <v>1</v>
      </c>
      <c r="I1441" s="194"/>
      <c r="J1441" s="193">
        <f>ROUND(I1441*H1441,2)</f>
        <v>0</v>
      </c>
      <c r="K1441" s="191" t="s">
        <v>19</v>
      </c>
      <c r="L1441" s="41"/>
      <c r="M1441" s="195" t="s">
        <v>19</v>
      </c>
      <c r="N1441" s="196" t="s">
        <v>42</v>
      </c>
      <c r="O1441" s="66"/>
      <c r="P1441" s="197">
        <f>O1441*H1441</f>
        <v>0</v>
      </c>
      <c r="Q1441" s="197">
        <v>0</v>
      </c>
      <c r="R1441" s="197">
        <f>Q1441*H1441</f>
        <v>0</v>
      </c>
      <c r="S1441" s="197">
        <v>0</v>
      </c>
      <c r="T1441" s="198">
        <f>S1441*H1441</f>
        <v>0</v>
      </c>
      <c r="U1441" s="36"/>
      <c r="V1441" s="36"/>
      <c r="W1441" s="36"/>
      <c r="X1441" s="36"/>
      <c r="Y1441" s="36"/>
      <c r="Z1441" s="36"/>
      <c r="AA1441" s="36"/>
      <c r="AB1441" s="36"/>
      <c r="AC1441" s="36"/>
      <c r="AD1441" s="36"/>
      <c r="AE1441" s="36"/>
      <c r="AR1441" s="199" t="s">
        <v>258</v>
      </c>
      <c r="AT1441" s="199" t="s">
        <v>146</v>
      </c>
      <c r="AU1441" s="199" t="s">
        <v>80</v>
      </c>
      <c r="AY1441" s="19" t="s">
        <v>144</v>
      </c>
      <c r="BE1441" s="200">
        <f>IF(N1441="základní",J1441,0)</f>
        <v>0</v>
      </c>
      <c r="BF1441" s="200">
        <f>IF(N1441="snížená",J1441,0)</f>
        <v>0</v>
      </c>
      <c r="BG1441" s="200">
        <f>IF(N1441="zákl. přenesená",J1441,0)</f>
        <v>0</v>
      </c>
      <c r="BH1441" s="200">
        <f>IF(N1441="sníž. přenesená",J1441,0)</f>
        <v>0</v>
      </c>
      <c r="BI1441" s="200">
        <f>IF(N1441="nulová",J1441,0)</f>
        <v>0</v>
      </c>
      <c r="BJ1441" s="19" t="s">
        <v>26</v>
      </c>
      <c r="BK1441" s="200">
        <f>ROUND(I1441*H1441,2)</f>
        <v>0</v>
      </c>
      <c r="BL1441" s="19" t="s">
        <v>258</v>
      </c>
      <c r="BM1441" s="199" t="s">
        <v>1836</v>
      </c>
    </row>
    <row r="1442" spans="1:65" s="2" customFormat="1" ht="10.199999999999999">
      <c r="A1442" s="36"/>
      <c r="B1442" s="37"/>
      <c r="C1442" s="38"/>
      <c r="D1442" s="201" t="s">
        <v>152</v>
      </c>
      <c r="E1442" s="38"/>
      <c r="F1442" s="202" t="s">
        <v>1837</v>
      </c>
      <c r="G1442" s="38"/>
      <c r="H1442" s="38"/>
      <c r="I1442" s="110"/>
      <c r="J1442" s="38"/>
      <c r="K1442" s="38"/>
      <c r="L1442" s="41"/>
      <c r="M1442" s="203"/>
      <c r="N1442" s="204"/>
      <c r="O1442" s="66"/>
      <c r="P1442" s="66"/>
      <c r="Q1442" s="66"/>
      <c r="R1442" s="66"/>
      <c r="S1442" s="66"/>
      <c r="T1442" s="67"/>
      <c r="U1442" s="36"/>
      <c r="V1442" s="36"/>
      <c r="W1442" s="36"/>
      <c r="X1442" s="36"/>
      <c r="Y1442" s="36"/>
      <c r="Z1442" s="36"/>
      <c r="AA1442" s="36"/>
      <c r="AB1442" s="36"/>
      <c r="AC1442" s="36"/>
      <c r="AD1442" s="36"/>
      <c r="AE1442" s="36"/>
      <c r="AT1442" s="19" t="s">
        <v>152</v>
      </c>
      <c r="AU1442" s="19" t="s">
        <v>80</v>
      </c>
    </row>
    <row r="1443" spans="1:65" s="2" customFormat="1" ht="16.5" customHeight="1">
      <c r="A1443" s="36"/>
      <c r="B1443" s="37"/>
      <c r="C1443" s="189" t="s">
        <v>1838</v>
      </c>
      <c r="D1443" s="189" t="s">
        <v>146</v>
      </c>
      <c r="E1443" s="190" t="s">
        <v>1839</v>
      </c>
      <c r="F1443" s="191" t="s">
        <v>1840</v>
      </c>
      <c r="G1443" s="192" t="s">
        <v>1553</v>
      </c>
      <c r="H1443" s="193">
        <v>7</v>
      </c>
      <c r="I1443" s="194"/>
      <c r="J1443" s="193">
        <f>ROUND(I1443*H1443,2)</f>
        <v>0</v>
      </c>
      <c r="K1443" s="191" t="s">
        <v>19</v>
      </c>
      <c r="L1443" s="41"/>
      <c r="M1443" s="195" t="s">
        <v>19</v>
      </c>
      <c r="N1443" s="196" t="s">
        <v>42</v>
      </c>
      <c r="O1443" s="66"/>
      <c r="P1443" s="197">
        <f>O1443*H1443</f>
        <v>0</v>
      </c>
      <c r="Q1443" s="197">
        <v>0</v>
      </c>
      <c r="R1443" s="197">
        <f>Q1443*H1443</f>
        <v>0</v>
      </c>
      <c r="S1443" s="197">
        <v>0</v>
      </c>
      <c r="T1443" s="198">
        <f>S1443*H1443</f>
        <v>0</v>
      </c>
      <c r="U1443" s="36"/>
      <c r="V1443" s="36"/>
      <c r="W1443" s="36"/>
      <c r="X1443" s="36"/>
      <c r="Y1443" s="36"/>
      <c r="Z1443" s="36"/>
      <c r="AA1443" s="36"/>
      <c r="AB1443" s="36"/>
      <c r="AC1443" s="36"/>
      <c r="AD1443" s="36"/>
      <c r="AE1443" s="36"/>
      <c r="AR1443" s="199" t="s">
        <v>258</v>
      </c>
      <c r="AT1443" s="199" t="s">
        <v>146</v>
      </c>
      <c r="AU1443" s="199" t="s">
        <v>80</v>
      </c>
      <c r="AY1443" s="19" t="s">
        <v>144</v>
      </c>
      <c r="BE1443" s="200">
        <f>IF(N1443="základní",J1443,0)</f>
        <v>0</v>
      </c>
      <c r="BF1443" s="200">
        <f>IF(N1443="snížená",J1443,0)</f>
        <v>0</v>
      </c>
      <c r="BG1443" s="200">
        <f>IF(N1443="zákl. přenesená",J1443,0)</f>
        <v>0</v>
      </c>
      <c r="BH1443" s="200">
        <f>IF(N1443="sníž. přenesená",J1443,0)</f>
        <v>0</v>
      </c>
      <c r="BI1443" s="200">
        <f>IF(N1443="nulová",J1443,0)</f>
        <v>0</v>
      </c>
      <c r="BJ1443" s="19" t="s">
        <v>26</v>
      </c>
      <c r="BK1443" s="200">
        <f>ROUND(I1443*H1443,2)</f>
        <v>0</v>
      </c>
      <c r="BL1443" s="19" t="s">
        <v>258</v>
      </c>
      <c r="BM1443" s="199" t="s">
        <v>1841</v>
      </c>
    </row>
    <row r="1444" spans="1:65" s="2" customFormat="1" ht="10.199999999999999">
      <c r="A1444" s="36"/>
      <c r="B1444" s="37"/>
      <c r="C1444" s="38"/>
      <c r="D1444" s="201" t="s">
        <v>152</v>
      </c>
      <c r="E1444" s="38"/>
      <c r="F1444" s="202" t="s">
        <v>1842</v>
      </c>
      <c r="G1444" s="38"/>
      <c r="H1444" s="38"/>
      <c r="I1444" s="110"/>
      <c r="J1444" s="38"/>
      <c r="K1444" s="38"/>
      <c r="L1444" s="41"/>
      <c r="M1444" s="203"/>
      <c r="N1444" s="204"/>
      <c r="O1444" s="66"/>
      <c r="P1444" s="66"/>
      <c r="Q1444" s="66"/>
      <c r="R1444" s="66"/>
      <c r="S1444" s="66"/>
      <c r="T1444" s="67"/>
      <c r="U1444" s="36"/>
      <c r="V1444" s="36"/>
      <c r="W1444" s="36"/>
      <c r="X1444" s="36"/>
      <c r="Y1444" s="36"/>
      <c r="Z1444" s="36"/>
      <c r="AA1444" s="36"/>
      <c r="AB1444" s="36"/>
      <c r="AC1444" s="36"/>
      <c r="AD1444" s="36"/>
      <c r="AE1444" s="36"/>
      <c r="AT1444" s="19" t="s">
        <v>152</v>
      </c>
      <c r="AU1444" s="19" t="s">
        <v>80</v>
      </c>
    </row>
    <row r="1445" spans="1:65" s="2" customFormat="1" ht="16.5" customHeight="1">
      <c r="A1445" s="36"/>
      <c r="B1445" s="37"/>
      <c r="C1445" s="189" t="s">
        <v>1843</v>
      </c>
      <c r="D1445" s="189" t="s">
        <v>146</v>
      </c>
      <c r="E1445" s="190" t="s">
        <v>1844</v>
      </c>
      <c r="F1445" s="191" t="s">
        <v>1845</v>
      </c>
      <c r="G1445" s="192" t="s">
        <v>1553</v>
      </c>
      <c r="H1445" s="193">
        <v>2</v>
      </c>
      <c r="I1445" s="194"/>
      <c r="J1445" s="193">
        <f>ROUND(I1445*H1445,2)</f>
        <v>0</v>
      </c>
      <c r="K1445" s="191" t="s">
        <v>19</v>
      </c>
      <c r="L1445" s="41"/>
      <c r="M1445" s="195" t="s">
        <v>19</v>
      </c>
      <c r="N1445" s="196" t="s">
        <v>42</v>
      </c>
      <c r="O1445" s="66"/>
      <c r="P1445" s="197">
        <f>O1445*H1445</f>
        <v>0</v>
      </c>
      <c r="Q1445" s="197">
        <v>0</v>
      </c>
      <c r="R1445" s="197">
        <f>Q1445*H1445</f>
        <v>0</v>
      </c>
      <c r="S1445" s="197">
        <v>0</v>
      </c>
      <c r="T1445" s="198">
        <f>S1445*H1445</f>
        <v>0</v>
      </c>
      <c r="U1445" s="36"/>
      <c r="V1445" s="36"/>
      <c r="W1445" s="36"/>
      <c r="X1445" s="36"/>
      <c r="Y1445" s="36"/>
      <c r="Z1445" s="36"/>
      <c r="AA1445" s="36"/>
      <c r="AB1445" s="36"/>
      <c r="AC1445" s="36"/>
      <c r="AD1445" s="36"/>
      <c r="AE1445" s="36"/>
      <c r="AR1445" s="199" t="s">
        <v>258</v>
      </c>
      <c r="AT1445" s="199" t="s">
        <v>146</v>
      </c>
      <c r="AU1445" s="199" t="s">
        <v>80</v>
      </c>
      <c r="AY1445" s="19" t="s">
        <v>144</v>
      </c>
      <c r="BE1445" s="200">
        <f>IF(N1445="základní",J1445,0)</f>
        <v>0</v>
      </c>
      <c r="BF1445" s="200">
        <f>IF(N1445="snížená",J1445,0)</f>
        <v>0</v>
      </c>
      <c r="BG1445" s="200">
        <f>IF(N1445="zákl. přenesená",J1445,0)</f>
        <v>0</v>
      </c>
      <c r="BH1445" s="200">
        <f>IF(N1445="sníž. přenesená",J1445,0)</f>
        <v>0</v>
      </c>
      <c r="BI1445" s="200">
        <f>IF(N1445="nulová",J1445,0)</f>
        <v>0</v>
      </c>
      <c r="BJ1445" s="19" t="s">
        <v>26</v>
      </c>
      <c r="BK1445" s="200">
        <f>ROUND(I1445*H1445,2)</f>
        <v>0</v>
      </c>
      <c r="BL1445" s="19" t="s">
        <v>258</v>
      </c>
      <c r="BM1445" s="199" t="s">
        <v>1846</v>
      </c>
    </row>
    <row r="1446" spans="1:65" s="2" customFormat="1" ht="10.199999999999999">
      <c r="A1446" s="36"/>
      <c r="B1446" s="37"/>
      <c r="C1446" s="38"/>
      <c r="D1446" s="201" t="s">
        <v>152</v>
      </c>
      <c r="E1446" s="38"/>
      <c r="F1446" s="202" t="s">
        <v>1845</v>
      </c>
      <c r="G1446" s="38"/>
      <c r="H1446" s="38"/>
      <c r="I1446" s="110"/>
      <c r="J1446" s="38"/>
      <c r="K1446" s="38"/>
      <c r="L1446" s="41"/>
      <c r="M1446" s="203"/>
      <c r="N1446" s="204"/>
      <c r="O1446" s="66"/>
      <c r="P1446" s="66"/>
      <c r="Q1446" s="66"/>
      <c r="R1446" s="66"/>
      <c r="S1446" s="66"/>
      <c r="T1446" s="67"/>
      <c r="U1446" s="36"/>
      <c r="V1446" s="36"/>
      <c r="W1446" s="36"/>
      <c r="X1446" s="36"/>
      <c r="Y1446" s="36"/>
      <c r="Z1446" s="36"/>
      <c r="AA1446" s="36"/>
      <c r="AB1446" s="36"/>
      <c r="AC1446" s="36"/>
      <c r="AD1446" s="36"/>
      <c r="AE1446" s="36"/>
      <c r="AT1446" s="19" t="s">
        <v>152</v>
      </c>
      <c r="AU1446" s="19" t="s">
        <v>80</v>
      </c>
    </row>
    <row r="1447" spans="1:65" s="2" customFormat="1" ht="16.5" customHeight="1">
      <c r="A1447" s="36"/>
      <c r="B1447" s="37"/>
      <c r="C1447" s="189" t="s">
        <v>1847</v>
      </c>
      <c r="D1447" s="189" t="s">
        <v>146</v>
      </c>
      <c r="E1447" s="190" t="s">
        <v>1848</v>
      </c>
      <c r="F1447" s="191" t="s">
        <v>1849</v>
      </c>
      <c r="G1447" s="192" t="s">
        <v>1553</v>
      </c>
      <c r="H1447" s="193">
        <v>1</v>
      </c>
      <c r="I1447" s="194"/>
      <c r="J1447" s="193">
        <f>ROUND(I1447*H1447,2)</f>
        <v>0</v>
      </c>
      <c r="K1447" s="191" t="s">
        <v>19</v>
      </c>
      <c r="L1447" s="41"/>
      <c r="M1447" s="195" t="s">
        <v>19</v>
      </c>
      <c r="N1447" s="196" t="s">
        <v>42</v>
      </c>
      <c r="O1447" s="66"/>
      <c r="P1447" s="197">
        <f>O1447*H1447</f>
        <v>0</v>
      </c>
      <c r="Q1447" s="197">
        <v>0</v>
      </c>
      <c r="R1447" s="197">
        <f>Q1447*H1447</f>
        <v>0</v>
      </c>
      <c r="S1447" s="197">
        <v>0</v>
      </c>
      <c r="T1447" s="198">
        <f>S1447*H1447</f>
        <v>0</v>
      </c>
      <c r="U1447" s="36"/>
      <c r="V1447" s="36"/>
      <c r="W1447" s="36"/>
      <c r="X1447" s="36"/>
      <c r="Y1447" s="36"/>
      <c r="Z1447" s="36"/>
      <c r="AA1447" s="36"/>
      <c r="AB1447" s="36"/>
      <c r="AC1447" s="36"/>
      <c r="AD1447" s="36"/>
      <c r="AE1447" s="36"/>
      <c r="AR1447" s="199" t="s">
        <v>258</v>
      </c>
      <c r="AT1447" s="199" t="s">
        <v>146</v>
      </c>
      <c r="AU1447" s="199" t="s">
        <v>80</v>
      </c>
      <c r="AY1447" s="19" t="s">
        <v>144</v>
      </c>
      <c r="BE1447" s="200">
        <f>IF(N1447="základní",J1447,0)</f>
        <v>0</v>
      </c>
      <c r="BF1447" s="200">
        <f>IF(N1447="snížená",J1447,0)</f>
        <v>0</v>
      </c>
      <c r="BG1447" s="200">
        <f>IF(N1447="zákl. přenesená",J1447,0)</f>
        <v>0</v>
      </c>
      <c r="BH1447" s="200">
        <f>IF(N1447="sníž. přenesená",J1447,0)</f>
        <v>0</v>
      </c>
      <c r="BI1447" s="200">
        <f>IF(N1447="nulová",J1447,0)</f>
        <v>0</v>
      </c>
      <c r="BJ1447" s="19" t="s">
        <v>26</v>
      </c>
      <c r="BK1447" s="200">
        <f>ROUND(I1447*H1447,2)</f>
        <v>0</v>
      </c>
      <c r="BL1447" s="19" t="s">
        <v>258</v>
      </c>
      <c r="BM1447" s="199" t="s">
        <v>1850</v>
      </c>
    </row>
    <row r="1448" spans="1:65" s="2" customFormat="1" ht="10.199999999999999">
      <c r="A1448" s="36"/>
      <c r="B1448" s="37"/>
      <c r="C1448" s="38"/>
      <c r="D1448" s="201" t="s">
        <v>152</v>
      </c>
      <c r="E1448" s="38"/>
      <c r="F1448" s="202" t="s">
        <v>1851</v>
      </c>
      <c r="G1448" s="38"/>
      <c r="H1448" s="38"/>
      <c r="I1448" s="110"/>
      <c r="J1448" s="38"/>
      <c r="K1448" s="38"/>
      <c r="L1448" s="41"/>
      <c r="M1448" s="203"/>
      <c r="N1448" s="204"/>
      <c r="O1448" s="66"/>
      <c r="P1448" s="66"/>
      <c r="Q1448" s="66"/>
      <c r="R1448" s="66"/>
      <c r="S1448" s="66"/>
      <c r="T1448" s="67"/>
      <c r="U1448" s="36"/>
      <c r="V1448" s="36"/>
      <c r="W1448" s="36"/>
      <c r="X1448" s="36"/>
      <c r="Y1448" s="36"/>
      <c r="Z1448" s="36"/>
      <c r="AA1448" s="36"/>
      <c r="AB1448" s="36"/>
      <c r="AC1448" s="36"/>
      <c r="AD1448" s="36"/>
      <c r="AE1448" s="36"/>
      <c r="AT1448" s="19" t="s">
        <v>152</v>
      </c>
      <c r="AU1448" s="19" t="s">
        <v>80</v>
      </c>
    </row>
    <row r="1449" spans="1:65" s="2" customFormat="1" ht="16.5" customHeight="1">
      <c r="A1449" s="36"/>
      <c r="B1449" s="37"/>
      <c r="C1449" s="189" t="s">
        <v>1852</v>
      </c>
      <c r="D1449" s="189" t="s">
        <v>146</v>
      </c>
      <c r="E1449" s="190" t="s">
        <v>1853</v>
      </c>
      <c r="F1449" s="191" t="s">
        <v>1854</v>
      </c>
      <c r="G1449" s="192" t="s">
        <v>443</v>
      </c>
      <c r="H1449" s="193">
        <v>4</v>
      </c>
      <c r="I1449" s="194"/>
      <c r="J1449" s="193">
        <f>ROUND(I1449*H1449,2)</f>
        <v>0</v>
      </c>
      <c r="K1449" s="191" t="s">
        <v>19</v>
      </c>
      <c r="L1449" s="41"/>
      <c r="M1449" s="195" t="s">
        <v>19</v>
      </c>
      <c r="N1449" s="196" t="s">
        <v>42</v>
      </c>
      <c r="O1449" s="66"/>
      <c r="P1449" s="197">
        <f>O1449*H1449</f>
        <v>0</v>
      </c>
      <c r="Q1449" s="197">
        <v>0</v>
      </c>
      <c r="R1449" s="197">
        <f>Q1449*H1449</f>
        <v>0</v>
      </c>
      <c r="S1449" s="197">
        <v>0</v>
      </c>
      <c r="T1449" s="198">
        <f>S1449*H1449</f>
        <v>0</v>
      </c>
      <c r="U1449" s="36"/>
      <c r="V1449" s="36"/>
      <c r="W1449" s="36"/>
      <c r="X1449" s="36"/>
      <c r="Y1449" s="36"/>
      <c r="Z1449" s="36"/>
      <c r="AA1449" s="36"/>
      <c r="AB1449" s="36"/>
      <c r="AC1449" s="36"/>
      <c r="AD1449" s="36"/>
      <c r="AE1449" s="36"/>
      <c r="AR1449" s="199" t="s">
        <v>258</v>
      </c>
      <c r="AT1449" s="199" t="s">
        <v>146</v>
      </c>
      <c r="AU1449" s="199" t="s">
        <v>80</v>
      </c>
      <c r="AY1449" s="19" t="s">
        <v>144</v>
      </c>
      <c r="BE1449" s="200">
        <f>IF(N1449="základní",J1449,0)</f>
        <v>0</v>
      </c>
      <c r="BF1449" s="200">
        <f>IF(N1449="snížená",J1449,0)</f>
        <v>0</v>
      </c>
      <c r="BG1449" s="200">
        <f>IF(N1449="zákl. přenesená",J1449,0)</f>
        <v>0</v>
      </c>
      <c r="BH1449" s="200">
        <f>IF(N1449="sníž. přenesená",J1449,0)</f>
        <v>0</v>
      </c>
      <c r="BI1449" s="200">
        <f>IF(N1449="nulová",J1449,0)</f>
        <v>0</v>
      </c>
      <c r="BJ1449" s="19" t="s">
        <v>26</v>
      </c>
      <c r="BK1449" s="200">
        <f>ROUND(I1449*H1449,2)</f>
        <v>0</v>
      </c>
      <c r="BL1449" s="19" t="s">
        <v>258</v>
      </c>
      <c r="BM1449" s="199" t="s">
        <v>1855</v>
      </c>
    </row>
    <row r="1450" spans="1:65" s="2" customFormat="1" ht="10.199999999999999">
      <c r="A1450" s="36"/>
      <c r="B1450" s="37"/>
      <c r="C1450" s="38"/>
      <c r="D1450" s="201" t="s">
        <v>152</v>
      </c>
      <c r="E1450" s="38"/>
      <c r="F1450" s="202" t="s">
        <v>1854</v>
      </c>
      <c r="G1450" s="38"/>
      <c r="H1450" s="38"/>
      <c r="I1450" s="110"/>
      <c r="J1450" s="38"/>
      <c r="K1450" s="38"/>
      <c r="L1450" s="41"/>
      <c r="M1450" s="203"/>
      <c r="N1450" s="204"/>
      <c r="O1450" s="66"/>
      <c r="P1450" s="66"/>
      <c r="Q1450" s="66"/>
      <c r="R1450" s="66"/>
      <c r="S1450" s="66"/>
      <c r="T1450" s="67"/>
      <c r="U1450" s="36"/>
      <c r="V1450" s="36"/>
      <c r="W1450" s="36"/>
      <c r="X1450" s="36"/>
      <c r="Y1450" s="36"/>
      <c r="Z1450" s="36"/>
      <c r="AA1450" s="36"/>
      <c r="AB1450" s="36"/>
      <c r="AC1450" s="36"/>
      <c r="AD1450" s="36"/>
      <c r="AE1450" s="36"/>
      <c r="AT1450" s="19" t="s">
        <v>152</v>
      </c>
      <c r="AU1450" s="19" t="s">
        <v>80</v>
      </c>
    </row>
    <row r="1451" spans="1:65" s="2" customFormat="1" ht="16.5" customHeight="1">
      <c r="A1451" s="36"/>
      <c r="B1451" s="37"/>
      <c r="C1451" s="189" t="s">
        <v>1856</v>
      </c>
      <c r="D1451" s="189" t="s">
        <v>146</v>
      </c>
      <c r="E1451" s="190" t="s">
        <v>1857</v>
      </c>
      <c r="F1451" s="191" t="s">
        <v>1858</v>
      </c>
      <c r="G1451" s="192" t="s">
        <v>443</v>
      </c>
      <c r="H1451" s="193">
        <v>2</v>
      </c>
      <c r="I1451" s="194"/>
      <c r="J1451" s="193">
        <f>ROUND(I1451*H1451,2)</f>
        <v>0</v>
      </c>
      <c r="K1451" s="191" t="s">
        <v>19</v>
      </c>
      <c r="L1451" s="41"/>
      <c r="M1451" s="195" t="s">
        <v>19</v>
      </c>
      <c r="N1451" s="196" t="s">
        <v>42</v>
      </c>
      <c r="O1451" s="66"/>
      <c r="P1451" s="197">
        <f>O1451*H1451</f>
        <v>0</v>
      </c>
      <c r="Q1451" s="197">
        <v>0</v>
      </c>
      <c r="R1451" s="197">
        <f>Q1451*H1451</f>
        <v>0</v>
      </c>
      <c r="S1451" s="197">
        <v>0</v>
      </c>
      <c r="T1451" s="198">
        <f>S1451*H1451</f>
        <v>0</v>
      </c>
      <c r="U1451" s="36"/>
      <c r="V1451" s="36"/>
      <c r="W1451" s="36"/>
      <c r="X1451" s="36"/>
      <c r="Y1451" s="36"/>
      <c r="Z1451" s="36"/>
      <c r="AA1451" s="36"/>
      <c r="AB1451" s="36"/>
      <c r="AC1451" s="36"/>
      <c r="AD1451" s="36"/>
      <c r="AE1451" s="36"/>
      <c r="AR1451" s="199" t="s">
        <v>258</v>
      </c>
      <c r="AT1451" s="199" t="s">
        <v>146</v>
      </c>
      <c r="AU1451" s="199" t="s">
        <v>80</v>
      </c>
      <c r="AY1451" s="19" t="s">
        <v>144</v>
      </c>
      <c r="BE1451" s="200">
        <f>IF(N1451="základní",J1451,0)</f>
        <v>0</v>
      </c>
      <c r="BF1451" s="200">
        <f>IF(N1451="snížená",J1451,0)</f>
        <v>0</v>
      </c>
      <c r="BG1451" s="200">
        <f>IF(N1451="zákl. přenesená",J1451,0)</f>
        <v>0</v>
      </c>
      <c r="BH1451" s="200">
        <f>IF(N1451="sníž. přenesená",J1451,0)</f>
        <v>0</v>
      </c>
      <c r="BI1451" s="200">
        <f>IF(N1451="nulová",J1451,0)</f>
        <v>0</v>
      </c>
      <c r="BJ1451" s="19" t="s">
        <v>26</v>
      </c>
      <c r="BK1451" s="200">
        <f>ROUND(I1451*H1451,2)</f>
        <v>0</v>
      </c>
      <c r="BL1451" s="19" t="s">
        <v>258</v>
      </c>
      <c r="BM1451" s="199" t="s">
        <v>1859</v>
      </c>
    </row>
    <row r="1452" spans="1:65" s="2" customFormat="1" ht="10.199999999999999">
      <c r="A1452" s="36"/>
      <c r="B1452" s="37"/>
      <c r="C1452" s="38"/>
      <c r="D1452" s="201" t="s">
        <v>152</v>
      </c>
      <c r="E1452" s="38"/>
      <c r="F1452" s="202" t="s">
        <v>1858</v>
      </c>
      <c r="G1452" s="38"/>
      <c r="H1452" s="38"/>
      <c r="I1452" s="110"/>
      <c r="J1452" s="38"/>
      <c r="K1452" s="38"/>
      <c r="L1452" s="41"/>
      <c r="M1452" s="203"/>
      <c r="N1452" s="204"/>
      <c r="O1452" s="66"/>
      <c r="P1452" s="66"/>
      <c r="Q1452" s="66"/>
      <c r="R1452" s="66"/>
      <c r="S1452" s="66"/>
      <c r="T1452" s="67"/>
      <c r="U1452" s="36"/>
      <c r="V1452" s="36"/>
      <c r="W1452" s="36"/>
      <c r="X1452" s="36"/>
      <c r="Y1452" s="36"/>
      <c r="Z1452" s="36"/>
      <c r="AA1452" s="36"/>
      <c r="AB1452" s="36"/>
      <c r="AC1452" s="36"/>
      <c r="AD1452" s="36"/>
      <c r="AE1452" s="36"/>
      <c r="AT1452" s="19" t="s">
        <v>152</v>
      </c>
      <c r="AU1452" s="19" t="s">
        <v>80</v>
      </c>
    </row>
    <row r="1453" spans="1:65" s="2" customFormat="1" ht="16.5" customHeight="1">
      <c r="A1453" s="36"/>
      <c r="B1453" s="37"/>
      <c r="C1453" s="189" t="s">
        <v>1860</v>
      </c>
      <c r="D1453" s="189" t="s">
        <v>146</v>
      </c>
      <c r="E1453" s="190" t="s">
        <v>1861</v>
      </c>
      <c r="F1453" s="191" t="s">
        <v>1862</v>
      </c>
      <c r="G1453" s="192" t="s">
        <v>443</v>
      </c>
      <c r="H1453" s="193">
        <v>1</v>
      </c>
      <c r="I1453" s="194"/>
      <c r="J1453" s="193">
        <f>ROUND(I1453*H1453,2)</f>
        <v>0</v>
      </c>
      <c r="K1453" s="191" t="s">
        <v>19</v>
      </c>
      <c r="L1453" s="41"/>
      <c r="M1453" s="195" t="s">
        <v>19</v>
      </c>
      <c r="N1453" s="196" t="s">
        <v>42</v>
      </c>
      <c r="O1453" s="66"/>
      <c r="P1453" s="197">
        <f>O1453*H1453</f>
        <v>0</v>
      </c>
      <c r="Q1453" s="197">
        <v>0</v>
      </c>
      <c r="R1453" s="197">
        <f>Q1453*H1453</f>
        <v>0</v>
      </c>
      <c r="S1453" s="197">
        <v>0</v>
      </c>
      <c r="T1453" s="198">
        <f>S1453*H1453</f>
        <v>0</v>
      </c>
      <c r="U1453" s="36"/>
      <c r="V1453" s="36"/>
      <c r="W1453" s="36"/>
      <c r="X1453" s="36"/>
      <c r="Y1453" s="36"/>
      <c r="Z1453" s="36"/>
      <c r="AA1453" s="36"/>
      <c r="AB1453" s="36"/>
      <c r="AC1453" s="36"/>
      <c r="AD1453" s="36"/>
      <c r="AE1453" s="36"/>
      <c r="AR1453" s="199" t="s">
        <v>258</v>
      </c>
      <c r="AT1453" s="199" t="s">
        <v>146</v>
      </c>
      <c r="AU1453" s="199" t="s">
        <v>80</v>
      </c>
      <c r="AY1453" s="19" t="s">
        <v>144</v>
      </c>
      <c r="BE1453" s="200">
        <f>IF(N1453="základní",J1453,0)</f>
        <v>0</v>
      </c>
      <c r="BF1453" s="200">
        <f>IF(N1453="snížená",J1453,0)</f>
        <v>0</v>
      </c>
      <c r="BG1453" s="200">
        <f>IF(N1453="zákl. přenesená",J1453,0)</f>
        <v>0</v>
      </c>
      <c r="BH1453" s="200">
        <f>IF(N1453="sníž. přenesená",J1453,0)</f>
        <v>0</v>
      </c>
      <c r="BI1453" s="200">
        <f>IF(N1453="nulová",J1453,0)</f>
        <v>0</v>
      </c>
      <c r="BJ1453" s="19" t="s">
        <v>26</v>
      </c>
      <c r="BK1453" s="200">
        <f>ROUND(I1453*H1453,2)</f>
        <v>0</v>
      </c>
      <c r="BL1453" s="19" t="s">
        <v>258</v>
      </c>
      <c r="BM1453" s="199" t="s">
        <v>1863</v>
      </c>
    </row>
    <row r="1454" spans="1:65" s="2" customFormat="1" ht="10.199999999999999">
      <c r="A1454" s="36"/>
      <c r="B1454" s="37"/>
      <c r="C1454" s="38"/>
      <c r="D1454" s="201" t="s">
        <v>152</v>
      </c>
      <c r="E1454" s="38"/>
      <c r="F1454" s="202" t="s">
        <v>1862</v>
      </c>
      <c r="G1454" s="38"/>
      <c r="H1454" s="38"/>
      <c r="I1454" s="110"/>
      <c r="J1454" s="38"/>
      <c r="K1454" s="38"/>
      <c r="L1454" s="41"/>
      <c r="M1454" s="203"/>
      <c r="N1454" s="204"/>
      <c r="O1454" s="66"/>
      <c r="P1454" s="66"/>
      <c r="Q1454" s="66"/>
      <c r="R1454" s="66"/>
      <c r="S1454" s="66"/>
      <c r="T1454" s="67"/>
      <c r="U1454" s="36"/>
      <c r="V1454" s="36"/>
      <c r="W1454" s="36"/>
      <c r="X1454" s="36"/>
      <c r="Y1454" s="36"/>
      <c r="Z1454" s="36"/>
      <c r="AA1454" s="36"/>
      <c r="AB1454" s="36"/>
      <c r="AC1454" s="36"/>
      <c r="AD1454" s="36"/>
      <c r="AE1454" s="36"/>
      <c r="AT1454" s="19" t="s">
        <v>152</v>
      </c>
      <c r="AU1454" s="19" t="s">
        <v>80</v>
      </c>
    </row>
    <row r="1455" spans="1:65" s="2" customFormat="1" ht="16.5" customHeight="1">
      <c r="A1455" s="36"/>
      <c r="B1455" s="37"/>
      <c r="C1455" s="189" t="s">
        <v>1864</v>
      </c>
      <c r="D1455" s="189" t="s">
        <v>146</v>
      </c>
      <c r="E1455" s="190" t="s">
        <v>1865</v>
      </c>
      <c r="F1455" s="191" t="s">
        <v>1866</v>
      </c>
      <c r="G1455" s="192" t="s">
        <v>443</v>
      </c>
      <c r="H1455" s="193">
        <v>1</v>
      </c>
      <c r="I1455" s="194"/>
      <c r="J1455" s="193">
        <f>ROUND(I1455*H1455,2)</f>
        <v>0</v>
      </c>
      <c r="K1455" s="191" t="s">
        <v>19</v>
      </c>
      <c r="L1455" s="41"/>
      <c r="M1455" s="195" t="s">
        <v>19</v>
      </c>
      <c r="N1455" s="196" t="s">
        <v>42</v>
      </c>
      <c r="O1455" s="66"/>
      <c r="P1455" s="197">
        <f>O1455*H1455</f>
        <v>0</v>
      </c>
      <c r="Q1455" s="197">
        <v>0</v>
      </c>
      <c r="R1455" s="197">
        <f>Q1455*H1455</f>
        <v>0</v>
      </c>
      <c r="S1455" s="197">
        <v>0</v>
      </c>
      <c r="T1455" s="198">
        <f>S1455*H1455</f>
        <v>0</v>
      </c>
      <c r="U1455" s="36"/>
      <c r="V1455" s="36"/>
      <c r="W1455" s="36"/>
      <c r="X1455" s="36"/>
      <c r="Y1455" s="36"/>
      <c r="Z1455" s="36"/>
      <c r="AA1455" s="36"/>
      <c r="AB1455" s="36"/>
      <c r="AC1455" s="36"/>
      <c r="AD1455" s="36"/>
      <c r="AE1455" s="36"/>
      <c r="AR1455" s="199" t="s">
        <v>258</v>
      </c>
      <c r="AT1455" s="199" t="s">
        <v>146</v>
      </c>
      <c r="AU1455" s="199" t="s">
        <v>80</v>
      </c>
      <c r="AY1455" s="19" t="s">
        <v>144</v>
      </c>
      <c r="BE1455" s="200">
        <f>IF(N1455="základní",J1455,0)</f>
        <v>0</v>
      </c>
      <c r="BF1455" s="200">
        <f>IF(N1455="snížená",J1455,0)</f>
        <v>0</v>
      </c>
      <c r="BG1455" s="200">
        <f>IF(N1455="zákl. přenesená",J1455,0)</f>
        <v>0</v>
      </c>
      <c r="BH1455" s="200">
        <f>IF(N1455="sníž. přenesená",J1455,0)</f>
        <v>0</v>
      </c>
      <c r="BI1455" s="200">
        <f>IF(N1455="nulová",J1455,0)</f>
        <v>0</v>
      </c>
      <c r="BJ1455" s="19" t="s">
        <v>26</v>
      </c>
      <c r="BK1455" s="200">
        <f>ROUND(I1455*H1455,2)</f>
        <v>0</v>
      </c>
      <c r="BL1455" s="19" t="s">
        <v>258</v>
      </c>
      <c r="BM1455" s="199" t="s">
        <v>1867</v>
      </c>
    </row>
    <row r="1456" spans="1:65" s="2" customFormat="1" ht="10.199999999999999">
      <c r="A1456" s="36"/>
      <c r="B1456" s="37"/>
      <c r="C1456" s="38"/>
      <c r="D1456" s="201" t="s">
        <v>152</v>
      </c>
      <c r="E1456" s="38"/>
      <c r="F1456" s="202" t="s">
        <v>1866</v>
      </c>
      <c r="G1456" s="38"/>
      <c r="H1456" s="38"/>
      <c r="I1456" s="110"/>
      <c r="J1456" s="38"/>
      <c r="K1456" s="38"/>
      <c r="L1456" s="41"/>
      <c r="M1456" s="203"/>
      <c r="N1456" s="204"/>
      <c r="O1456" s="66"/>
      <c r="P1456" s="66"/>
      <c r="Q1456" s="66"/>
      <c r="R1456" s="66"/>
      <c r="S1456" s="66"/>
      <c r="T1456" s="67"/>
      <c r="U1456" s="36"/>
      <c r="V1456" s="36"/>
      <c r="W1456" s="36"/>
      <c r="X1456" s="36"/>
      <c r="Y1456" s="36"/>
      <c r="Z1456" s="36"/>
      <c r="AA1456" s="36"/>
      <c r="AB1456" s="36"/>
      <c r="AC1456" s="36"/>
      <c r="AD1456" s="36"/>
      <c r="AE1456" s="36"/>
      <c r="AT1456" s="19" t="s">
        <v>152</v>
      </c>
      <c r="AU1456" s="19" t="s">
        <v>80</v>
      </c>
    </row>
    <row r="1457" spans="1:65" s="2" customFormat="1" ht="16.5" customHeight="1">
      <c r="A1457" s="36"/>
      <c r="B1457" s="37"/>
      <c r="C1457" s="189" t="s">
        <v>1868</v>
      </c>
      <c r="D1457" s="189" t="s">
        <v>146</v>
      </c>
      <c r="E1457" s="190" t="s">
        <v>1869</v>
      </c>
      <c r="F1457" s="191" t="s">
        <v>1870</v>
      </c>
      <c r="G1457" s="192" t="s">
        <v>443</v>
      </c>
      <c r="H1457" s="193">
        <v>2</v>
      </c>
      <c r="I1457" s="194"/>
      <c r="J1457" s="193">
        <f>ROUND(I1457*H1457,2)</f>
        <v>0</v>
      </c>
      <c r="K1457" s="191" t="s">
        <v>19</v>
      </c>
      <c r="L1457" s="41"/>
      <c r="M1457" s="195" t="s">
        <v>19</v>
      </c>
      <c r="N1457" s="196" t="s">
        <v>42</v>
      </c>
      <c r="O1457" s="66"/>
      <c r="P1457" s="197">
        <f>O1457*H1457</f>
        <v>0</v>
      </c>
      <c r="Q1457" s="197">
        <v>0</v>
      </c>
      <c r="R1457" s="197">
        <f>Q1457*H1457</f>
        <v>0</v>
      </c>
      <c r="S1457" s="197">
        <v>0</v>
      </c>
      <c r="T1457" s="198">
        <f>S1457*H1457</f>
        <v>0</v>
      </c>
      <c r="U1457" s="36"/>
      <c r="V1457" s="36"/>
      <c r="W1457" s="36"/>
      <c r="X1457" s="36"/>
      <c r="Y1457" s="36"/>
      <c r="Z1457" s="36"/>
      <c r="AA1457" s="36"/>
      <c r="AB1457" s="36"/>
      <c r="AC1457" s="36"/>
      <c r="AD1457" s="36"/>
      <c r="AE1457" s="36"/>
      <c r="AR1457" s="199" t="s">
        <v>258</v>
      </c>
      <c r="AT1457" s="199" t="s">
        <v>146</v>
      </c>
      <c r="AU1457" s="199" t="s">
        <v>80</v>
      </c>
      <c r="AY1457" s="19" t="s">
        <v>144</v>
      </c>
      <c r="BE1457" s="200">
        <f>IF(N1457="základní",J1457,0)</f>
        <v>0</v>
      </c>
      <c r="BF1457" s="200">
        <f>IF(N1457="snížená",J1457,0)</f>
        <v>0</v>
      </c>
      <c r="BG1457" s="200">
        <f>IF(N1457="zákl. přenesená",J1457,0)</f>
        <v>0</v>
      </c>
      <c r="BH1457" s="200">
        <f>IF(N1457="sníž. přenesená",J1457,0)</f>
        <v>0</v>
      </c>
      <c r="BI1457" s="200">
        <f>IF(N1457="nulová",J1457,0)</f>
        <v>0</v>
      </c>
      <c r="BJ1457" s="19" t="s">
        <v>26</v>
      </c>
      <c r="BK1457" s="200">
        <f>ROUND(I1457*H1457,2)</f>
        <v>0</v>
      </c>
      <c r="BL1457" s="19" t="s">
        <v>258</v>
      </c>
      <c r="BM1457" s="199" t="s">
        <v>1871</v>
      </c>
    </row>
    <row r="1458" spans="1:65" s="2" customFormat="1" ht="10.199999999999999">
      <c r="A1458" s="36"/>
      <c r="B1458" s="37"/>
      <c r="C1458" s="38"/>
      <c r="D1458" s="201" t="s">
        <v>152</v>
      </c>
      <c r="E1458" s="38"/>
      <c r="F1458" s="202" t="s">
        <v>1870</v>
      </c>
      <c r="G1458" s="38"/>
      <c r="H1458" s="38"/>
      <c r="I1458" s="110"/>
      <c r="J1458" s="38"/>
      <c r="K1458" s="38"/>
      <c r="L1458" s="41"/>
      <c r="M1458" s="203"/>
      <c r="N1458" s="204"/>
      <c r="O1458" s="66"/>
      <c r="P1458" s="66"/>
      <c r="Q1458" s="66"/>
      <c r="R1458" s="66"/>
      <c r="S1458" s="66"/>
      <c r="T1458" s="67"/>
      <c r="U1458" s="36"/>
      <c r="V1458" s="36"/>
      <c r="W1458" s="36"/>
      <c r="X1458" s="36"/>
      <c r="Y1458" s="36"/>
      <c r="Z1458" s="36"/>
      <c r="AA1458" s="36"/>
      <c r="AB1458" s="36"/>
      <c r="AC1458" s="36"/>
      <c r="AD1458" s="36"/>
      <c r="AE1458" s="36"/>
      <c r="AT1458" s="19" t="s">
        <v>152</v>
      </c>
      <c r="AU1458" s="19" t="s">
        <v>80</v>
      </c>
    </row>
    <row r="1459" spans="1:65" s="2" customFormat="1" ht="16.5" customHeight="1">
      <c r="A1459" s="36"/>
      <c r="B1459" s="37"/>
      <c r="C1459" s="189" t="s">
        <v>1872</v>
      </c>
      <c r="D1459" s="189" t="s">
        <v>146</v>
      </c>
      <c r="E1459" s="190" t="s">
        <v>1873</v>
      </c>
      <c r="F1459" s="191" t="s">
        <v>1874</v>
      </c>
      <c r="G1459" s="192" t="s">
        <v>1553</v>
      </c>
      <c r="H1459" s="193">
        <v>3</v>
      </c>
      <c r="I1459" s="194"/>
      <c r="J1459" s="193">
        <f>ROUND(I1459*H1459,2)</f>
        <v>0</v>
      </c>
      <c r="K1459" s="191" t="s">
        <v>19</v>
      </c>
      <c r="L1459" s="41"/>
      <c r="M1459" s="195" t="s">
        <v>19</v>
      </c>
      <c r="N1459" s="196" t="s">
        <v>42</v>
      </c>
      <c r="O1459" s="66"/>
      <c r="P1459" s="197">
        <f>O1459*H1459</f>
        <v>0</v>
      </c>
      <c r="Q1459" s="197">
        <v>0</v>
      </c>
      <c r="R1459" s="197">
        <f>Q1459*H1459</f>
        <v>0</v>
      </c>
      <c r="S1459" s="197">
        <v>0</v>
      </c>
      <c r="T1459" s="198">
        <f>S1459*H1459</f>
        <v>0</v>
      </c>
      <c r="U1459" s="36"/>
      <c r="V1459" s="36"/>
      <c r="W1459" s="36"/>
      <c r="X1459" s="36"/>
      <c r="Y1459" s="36"/>
      <c r="Z1459" s="36"/>
      <c r="AA1459" s="36"/>
      <c r="AB1459" s="36"/>
      <c r="AC1459" s="36"/>
      <c r="AD1459" s="36"/>
      <c r="AE1459" s="36"/>
      <c r="AR1459" s="199" t="s">
        <v>258</v>
      </c>
      <c r="AT1459" s="199" t="s">
        <v>146</v>
      </c>
      <c r="AU1459" s="199" t="s">
        <v>80</v>
      </c>
      <c r="AY1459" s="19" t="s">
        <v>144</v>
      </c>
      <c r="BE1459" s="200">
        <f>IF(N1459="základní",J1459,0)</f>
        <v>0</v>
      </c>
      <c r="BF1459" s="200">
        <f>IF(N1459="snížená",J1459,0)</f>
        <v>0</v>
      </c>
      <c r="BG1459" s="200">
        <f>IF(N1459="zákl. přenesená",J1459,0)</f>
        <v>0</v>
      </c>
      <c r="BH1459" s="200">
        <f>IF(N1459="sníž. přenesená",J1459,0)</f>
        <v>0</v>
      </c>
      <c r="BI1459" s="200">
        <f>IF(N1459="nulová",J1459,0)</f>
        <v>0</v>
      </c>
      <c r="BJ1459" s="19" t="s">
        <v>26</v>
      </c>
      <c r="BK1459" s="200">
        <f>ROUND(I1459*H1459,2)</f>
        <v>0</v>
      </c>
      <c r="BL1459" s="19" t="s">
        <v>258</v>
      </c>
      <c r="BM1459" s="199" t="s">
        <v>1875</v>
      </c>
    </row>
    <row r="1460" spans="1:65" s="2" customFormat="1" ht="10.199999999999999">
      <c r="A1460" s="36"/>
      <c r="B1460" s="37"/>
      <c r="C1460" s="38"/>
      <c r="D1460" s="201" t="s">
        <v>152</v>
      </c>
      <c r="E1460" s="38"/>
      <c r="F1460" s="202" t="s">
        <v>1874</v>
      </c>
      <c r="G1460" s="38"/>
      <c r="H1460" s="38"/>
      <c r="I1460" s="110"/>
      <c r="J1460" s="38"/>
      <c r="K1460" s="38"/>
      <c r="L1460" s="41"/>
      <c r="M1460" s="203"/>
      <c r="N1460" s="204"/>
      <c r="O1460" s="66"/>
      <c r="P1460" s="66"/>
      <c r="Q1460" s="66"/>
      <c r="R1460" s="66"/>
      <c r="S1460" s="66"/>
      <c r="T1460" s="67"/>
      <c r="U1460" s="36"/>
      <c r="V1460" s="36"/>
      <c r="W1460" s="36"/>
      <c r="X1460" s="36"/>
      <c r="Y1460" s="36"/>
      <c r="Z1460" s="36"/>
      <c r="AA1460" s="36"/>
      <c r="AB1460" s="36"/>
      <c r="AC1460" s="36"/>
      <c r="AD1460" s="36"/>
      <c r="AE1460" s="36"/>
      <c r="AT1460" s="19" t="s">
        <v>152</v>
      </c>
      <c r="AU1460" s="19" t="s">
        <v>80</v>
      </c>
    </row>
    <row r="1461" spans="1:65" s="2" customFormat="1" ht="16.5" customHeight="1">
      <c r="A1461" s="36"/>
      <c r="B1461" s="37"/>
      <c r="C1461" s="189" t="s">
        <v>1876</v>
      </c>
      <c r="D1461" s="189" t="s">
        <v>146</v>
      </c>
      <c r="E1461" s="190" t="s">
        <v>1877</v>
      </c>
      <c r="F1461" s="191" t="s">
        <v>1878</v>
      </c>
      <c r="G1461" s="192" t="s">
        <v>1553</v>
      </c>
      <c r="H1461" s="193">
        <v>1</v>
      </c>
      <c r="I1461" s="194"/>
      <c r="J1461" s="193">
        <f>ROUND(I1461*H1461,2)</f>
        <v>0</v>
      </c>
      <c r="K1461" s="191" t="s">
        <v>19</v>
      </c>
      <c r="L1461" s="41"/>
      <c r="M1461" s="195" t="s">
        <v>19</v>
      </c>
      <c r="N1461" s="196" t="s">
        <v>42</v>
      </c>
      <c r="O1461" s="66"/>
      <c r="P1461" s="197">
        <f>O1461*H1461</f>
        <v>0</v>
      </c>
      <c r="Q1461" s="197">
        <v>0</v>
      </c>
      <c r="R1461" s="197">
        <f>Q1461*H1461</f>
        <v>0</v>
      </c>
      <c r="S1461" s="197">
        <v>0</v>
      </c>
      <c r="T1461" s="198">
        <f>S1461*H1461</f>
        <v>0</v>
      </c>
      <c r="U1461" s="36"/>
      <c r="V1461" s="36"/>
      <c r="W1461" s="36"/>
      <c r="X1461" s="36"/>
      <c r="Y1461" s="36"/>
      <c r="Z1461" s="36"/>
      <c r="AA1461" s="36"/>
      <c r="AB1461" s="36"/>
      <c r="AC1461" s="36"/>
      <c r="AD1461" s="36"/>
      <c r="AE1461" s="36"/>
      <c r="AR1461" s="199" t="s">
        <v>258</v>
      </c>
      <c r="AT1461" s="199" t="s">
        <v>146</v>
      </c>
      <c r="AU1461" s="199" t="s">
        <v>80</v>
      </c>
      <c r="AY1461" s="19" t="s">
        <v>144</v>
      </c>
      <c r="BE1461" s="200">
        <f>IF(N1461="základní",J1461,0)</f>
        <v>0</v>
      </c>
      <c r="BF1461" s="200">
        <f>IF(N1461="snížená",J1461,0)</f>
        <v>0</v>
      </c>
      <c r="BG1461" s="200">
        <f>IF(N1461="zákl. přenesená",J1461,0)</f>
        <v>0</v>
      </c>
      <c r="BH1461" s="200">
        <f>IF(N1461="sníž. přenesená",J1461,0)</f>
        <v>0</v>
      </c>
      <c r="BI1461" s="200">
        <f>IF(N1461="nulová",J1461,0)</f>
        <v>0</v>
      </c>
      <c r="BJ1461" s="19" t="s">
        <v>26</v>
      </c>
      <c r="BK1461" s="200">
        <f>ROUND(I1461*H1461,2)</f>
        <v>0</v>
      </c>
      <c r="BL1461" s="19" t="s">
        <v>258</v>
      </c>
      <c r="BM1461" s="199" t="s">
        <v>1879</v>
      </c>
    </row>
    <row r="1462" spans="1:65" s="2" customFormat="1" ht="10.199999999999999">
      <c r="A1462" s="36"/>
      <c r="B1462" s="37"/>
      <c r="C1462" s="38"/>
      <c r="D1462" s="201" t="s">
        <v>152</v>
      </c>
      <c r="E1462" s="38"/>
      <c r="F1462" s="202" t="s">
        <v>1878</v>
      </c>
      <c r="G1462" s="38"/>
      <c r="H1462" s="38"/>
      <c r="I1462" s="110"/>
      <c r="J1462" s="38"/>
      <c r="K1462" s="38"/>
      <c r="L1462" s="41"/>
      <c r="M1462" s="203"/>
      <c r="N1462" s="204"/>
      <c r="O1462" s="66"/>
      <c r="P1462" s="66"/>
      <c r="Q1462" s="66"/>
      <c r="R1462" s="66"/>
      <c r="S1462" s="66"/>
      <c r="T1462" s="67"/>
      <c r="U1462" s="36"/>
      <c r="V1462" s="36"/>
      <c r="W1462" s="36"/>
      <c r="X1462" s="36"/>
      <c r="Y1462" s="36"/>
      <c r="Z1462" s="36"/>
      <c r="AA1462" s="36"/>
      <c r="AB1462" s="36"/>
      <c r="AC1462" s="36"/>
      <c r="AD1462" s="36"/>
      <c r="AE1462" s="36"/>
      <c r="AT1462" s="19" t="s">
        <v>152</v>
      </c>
      <c r="AU1462" s="19" t="s">
        <v>80</v>
      </c>
    </row>
    <row r="1463" spans="1:65" s="2" customFormat="1" ht="16.5" customHeight="1">
      <c r="A1463" s="36"/>
      <c r="B1463" s="37"/>
      <c r="C1463" s="189" t="s">
        <v>1880</v>
      </c>
      <c r="D1463" s="189" t="s">
        <v>146</v>
      </c>
      <c r="E1463" s="190" t="s">
        <v>1881</v>
      </c>
      <c r="F1463" s="191" t="s">
        <v>1882</v>
      </c>
      <c r="G1463" s="192" t="s">
        <v>1553</v>
      </c>
      <c r="H1463" s="193">
        <v>1</v>
      </c>
      <c r="I1463" s="194"/>
      <c r="J1463" s="193">
        <f>ROUND(I1463*H1463,2)</f>
        <v>0</v>
      </c>
      <c r="K1463" s="191" t="s">
        <v>19</v>
      </c>
      <c r="L1463" s="41"/>
      <c r="M1463" s="195" t="s">
        <v>19</v>
      </c>
      <c r="N1463" s="196" t="s">
        <v>42</v>
      </c>
      <c r="O1463" s="66"/>
      <c r="P1463" s="197">
        <f>O1463*H1463</f>
        <v>0</v>
      </c>
      <c r="Q1463" s="197">
        <v>0</v>
      </c>
      <c r="R1463" s="197">
        <f>Q1463*H1463</f>
        <v>0</v>
      </c>
      <c r="S1463" s="197">
        <v>0</v>
      </c>
      <c r="T1463" s="198">
        <f>S1463*H1463</f>
        <v>0</v>
      </c>
      <c r="U1463" s="36"/>
      <c r="V1463" s="36"/>
      <c r="W1463" s="36"/>
      <c r="X1463" s="36"/>
      <c r="Y1463" s="36"/>
      <c r="Z1463" s="36"/>
      <c r="AA1463" s="36"/>
      <c r="AB1463" s="36"/>
      <c r="AC1463" s="36"/>
      <c r="AD1463" s="36"/>
      <c r="AE1463" s="36"/>
      <c r="AR1463" s="199" t="s">
        <v>258</v>
      </c>
      <c r="AT1463" s="199" t="s">
        <v>146</v>
      </c>
      <c r="AU1463" s="199" t="s">
        <v>80</v>
      </c>
      <c r="AY1463" s="19" t="s">
        <v>144</v>
      </c>
      <c r="BE1463" s="200">
        <f>IF(N1463="základní",J1463,0)</f>
        <v>0</v>
      </c>
      <c r="BF1463" s="200">
        <f>IF(N1463="snížená",J1463,0)</f>
        <v>0</v>
      </c>
      <c r="BG1463" s="200">
        <f>IF(N1463="zákl. přenesená",J1463,0)</f>
        <v>0</v>
      </c>
      <c r="BH1463" s="200">
        <f>IF(N1463="sníž. přenesená",J1463,0)</f>
        <v>0</v>
      </c>
      <c r="BI1463" s="200">
        <f>IF(N1463="nulová",J1463,0)</f>
        <v>0</v>
      </c>
      <c r="BJ1463" s="19" t="s">
        <v>26</v>
      </c>
      <c r="BK1463" s="200">
        <f>ROUND(I1463*H1463,2)</f>
        <v>0</v>
      </c>
      <c r="BL1463" s="19" t="s">
        <v>258</v>
      </c>
      <c r="BM1463" s="199" t="s">
        <v>1883</v>
      </c>
    </row>
    <row r="1464" spans="1:65" s="2" customFormat="1" ht="10.199999999999999">
      <c r="A1464" s="36"/>
      <c r="B1464" s="37"/>
      <c r="C1464" s="38"/>
      <c r="D1464" s="201" t="s">
        <v>152</v>
      </c>
      <c r="E1464" s="38"/>
      <c r="F1464" s="202" t="s">
        <v>1882</v>
      </c>
      <c r="G1464" s="38"/>
      <c r="H1464" s="38"/>
      <c r="I1464" s="110"/>
      <c r="J1464" s="38"/>
      <c r="K1464" s="38"/>
      <c r="L1464" s="41"/>
      <c r="M1464" s="203"/>
      <c r="N1464" s="204"/>
      <c r="O1464" s="66"/>
      <c r="P1464" s="66"/>
      <c r="Q1464" s="66"/>
      <c r="R1464" s="66"/>
      <c r="S1464" s="66"/>
      <c r="T1464" s="67"/>
      <c r="U1464" s="36"/>
      <c r="V1464" s="36"/>
      <c r="W1464" s="36"/>
      <c r="X1464" s="36"/>
      <c r="Y1464" s="36"/>
      <c r="Z1464" s="36"/>
      <c r="AA1464" s="36"/>
      <c r="AB1464" s="36"/>
      <c r="AC1464" s="36"/>
      <c r="AD1464" s="36"/>
      <c r="AE1464" s="36"/>
      <c r="AT1464" s="19" t="s">
        <v>152</v>
      </c>
      <c r="AU1464" s="19" t="s">
        <v>80</v>
      </c>
    </row>
    <row r="1465" spans="1:65" s="2" customFormat="1" ht="16.5" customHeight="1">
      <c r="A1465" s="36"/>
      <c r="B1465" s="37"/>
      <c r="C1465" s="189" t="s">
        <v>1884</v>
      </c>
      <c r="D1465" s="189" t="s">
        <v>146</v>
      </c>
      <c r="E1465" s="190" t="s">
        <v>1885</v>
      </c>
      <c r="F1465" s="191" t="s">
        <v>1886</v>
      </c>
      <c r="G1465" s="192" t="s">
        <v>1553</v>
      </c>
      <c r="H1465" s="193">
        <v>4</v>
      </c>
      <c r="I1465" s="194"/>
      <c r="J1465" s="193">
        <f>ROUND(I1465*H1465,2)</f>
        <v>0</v>
      </c>
      <c r="K1465" s="191" t="s">
        <v>19</v>
      </c>
      <c r="L1465" s="41"/>
      <c r="M1465" s="195" t="s">
        <v>19</v>
      </c>
      <c r="N1465" s="196" t="s">
        <v>42</v>
      </c>
      <c r="O1465" s="66"/>
      <c r="P1465" s="197">
        <f>O1465*H1465</f>
        <v>0</v>
      </c>
      <c r="Q1465" s="197">
        <v>0</v>
      </c>
      <c r="R1465" s="197">
        <f>Q1465*H1465</f>
        <v>0</v>
      </c>
      <c r="S1465" s="197">
        <v>0</v>
      </c>
      <c r="T1465" s="198">
        <f>S1465*H1465</f>
        <v>0</v>
      </c>
      <c r="U1465" s="36"/>
      <c r="V1465" s="36"/>
      <c r="W1465" s="36"/>
      <c r="X1465" s="36"/>
      <c r="Y1465" s="36"/>
      <c r="Z1465" s="36"/>
      <c r="AA1465" s="36"/>
      <c r="AB1465" s="36"/>
      <c r="AC1465" s="36"/>
      <c r="AD1465" s="36"/>
      <c r="AE1465" s="36"/>
      <c r="AR1465" s="199" t="s">
        <v>258</v>
      </c>
      <c r="AT1465" s="199" t="s">
        <v>146</v>
      </c>
      <c r="AU1465" s="199" t="s">
        <v>80</v>
      </c>
      <c r="AY1465" s="19" t="s">
        <v>144</v>
      </c>
      <c r="BE1465" s="200">
        <f>IF(N1465="základní",J1465,0)</f>
        <v>0</v>
      </c>
      <c r="BF1465" s="200">
        <f>IF(N1465="snížená",J1465,0)</f>
        <v>0</v>
      </c>
      <c r="BG1465" s="200">
        <f>IF(N1465="zákl. přenesená",J1465,0)</f>
        <v>0</v>
      </c>
      <c r="BH1465" s="200">
        <f>IF(N1465="sníž. přenesená",J1465,0)</f>
        <v>0</v>
      </c>
      <c r="BI1465" s="200">
        <f>IF(N1465="nulová",J1465,0)</f>
        <v>0</v>
      </c>
      <c r="BJ1465" s="19" t="s">
        <v>26</v>
      </c>
      <c r="BK1465" s="200">
        <f>ROUND(I1465*H1465,2)</f>
        <v>0</v>
      </c>
      <c r="BL1465" s="19" t="s">
        <v>258</v>
      </c>
      <c r="BM1465" s="199" t="s">
        <v>1887</v>
      </c>
    </row>
    <row r="1466" spans="1:65" s="2" customFormat="1" ht="10.199999999999999">
      <c r="A1466" s="36"/>
      <c r="B1466" s="37"/>
      <c r="C1466" s="38"/>
      <c r="D1466" s="201" t="s">
        <v>152</v>
      </c>
      <c r="E1466" s="38"/>
      <c r="F1466" s="202" t="s">
        <v>1886</v>
      </c>
      <c r="G1466" s="38"/>
      <c r="H1466" s="38"/>
      <c r="I1466" s="110"/>
      <c r="J1466" s="38"/>
      <c r="K1466" s="38"/>
      <c r="L1466" s="41"/>
      <c r="M1466" s="203"/>
      <c r="N1466" s="204"/>
      <c r="O1466" s="66"/>
      <c r="P1466" s="66"/>
      <c r="Q1466" s="66"/>
      <c r="R1466" s="66"/>
      <c r="S1466" s="66"/>
      <c r="T1466" s="67"/>
      <c r="U1466" s="36"/>
      <c r="V1466" s="36"/>
      <c r="W1466" s="36"/>
      <c r="X1466" s="36"/>
      <c r="Y1466" s="36"/>
      <c r="Z1466" s="36"/>
      <c r="AA1466" s="36"/>
      <c r="AB1466" s="36"/>
      <c r="AC1466" s="36"/>
      <c r="AD1466" s="36"/>
      <c r="AE1466" s="36"/>
      <c r="AT1466" s="19" t="s">
        <v>152</v>
      </c>
      <c r="AU1466" s="19" t="s">
        <v>80</v>
      </c>
    </row>
    <row r="1467" spans="1:65" s="2" customFormat="1" ht="16.5" customHeight="1">
      <c r="A1467" s="36"/>
      <c r="B1467" s="37"/>
      <c r="C1467" s="189" t="s">
        <v>1888</v>
      </c>
      <c r="D1467" s="189" t="s">
        <v>146</v>
      </c>
      <c r="E1467" s="190" t="s">
        <v>1889</v>
      </c>
      <c r="F1467" s="191" t="s">
        <v>1890</v>
      </c>
      <c r="G1467" s="192" t="s">
        <v>443</v>
      </c>
      <c r="H1467" s="193">
        <v>6</v>
      </c>
      <c r="I1467" s="194"/>
      <c r="J1467" s="193">
        <f>ROUND(I1467*H1467,2)</f>
        <v>0</v>
      </c>
      <c r="K1467" s="191" t="s">
        <v>19</v>
      </c>
      <c r="L1467" s="41"/>
      <c r="M1467" s="195" t="s">
        <v>19</v>
      </c>
      <c r="N1467" s="196" t="s">
        <v>42</v>
      </c>
      <c r="O1467" s="66"/>
      <c r="P1467" s="197">
        <f>O1467*H1467</f>
        <v>0</v>
      </c>
      <c r="Q1467" s="197">
        <v>0</v>
      </c>
      <c r="R1467" s="197">
        <f>Q1467*H1467</f>
        <v>0</v>
      </c>
      <c r="S1467" s="197">
        <v>0</v>
      </c>
      <c r="T1467" s="198">
        <f>S1467*H1467</f>
        <v>0</v>
      </c>
      <c r="U1467" s="36"/>
      <c r="V1467" s="36"/>
      <c r="W1467" s="36"/>
      <c r="X1467" s="36"/>
      <c r="Y1467" s="36"/>
      <c r="Z1467" s="36"/>
      <c r="AA1467" s="36"/>
      <c r="AB1467" s="36"/>
      <c r="AC1467" s="36"/>
      <c r="AD1467" s="36"/>
      <c r="AE1467" s="36"/>
      <c r="AR1467" s="199" t="s">
        <v>258</v>
      </c>
      <c r="AT1467" s="199" t="s">
        <v>146</v>
      </c>
      <c r="AU1467" s="199" t="s">
        <v>80</v>
      </c>
      <c r="AY1467" s="19" t="s">
        <v>144</v>
      </c>
      <c r="BE1467" s="200">
        <f>IF(N1467="základní",J1467,0)</f>
        <v>0</v>
      </c>
      <c r="BF1467" s="200">
        <f>IF(N1467="snížená",J1467,0)</f>
        <v>0</v>
      </c>
      <c r="BG1467" s="200">
        <f>IF(N1467="zákl. přenesená",J1467,0)</f>
        <v>0</v>
      </c>
      <c r="BH1467" s="200">
        <f>IF(N1467="sníž. přenesená",J1467,0)</f>
        <v>0</v>
      </c>
      <c r="BI1467" s="200">
        <f>IF(N1467="nulová",J1467,0)</f>
        <v>0</v>
      </c>
      <c r="BJ1467" s="19" t="s">
        <v>26</v>
      </c>
      <c r="BK1467" s="200">
        <f>ROUND(I1467*H1467,2)</f>
        <v>0</v>
      </c>
      <c r="BL1467" s="19" t="s">
        <v>258</v>
      </c>
      <c r="BM1467" s="199" t="s">
        <v>1891</v>
      </c>
    </row>
    <row r="1468" spans="1:65" s="2" customFormat="1" ht="10.199999999999999">
      <c r="A1468" s="36"/>
      <c r="B1468" s="37"/>
      <c r="C1468" s="38"/>
      <c r="D1468" s="201" t="s">
        <v>152</v>
      </c>
      <c r="E1468" s="38"/>
      <c r="F1468" s="202" t="s">
        <v>1890</v>
      </c>
      <c r="G1468" s="38"/>
      <c r="H1468" s="38"/>
      <c r="I1468" s="110"/>
      <c r="J1468" s="38"/>
      <c r="K1468" s="38"/>
      <c r="L1468" s="41"/>
      <c r="M1468" s="203"/>
      <c r="N1468" s="204"/>
      <c r="O1468" s="66"/>
      <c r="P1468" s="66"/>
      <c r="Q1468" s="66"/>
      <c r="R1468" s="66"/>
      <c r="S1468" s="66"/>
      <c r="T1468" s="67"/>
      <c r="U1468" s="36"/>
      <c r="V1468" s="36"/>
      <c r="W1468" s="36"/>
      <c r="X1468" s="36"/>
      <c r="Y1468" s="36"/>
      <c r="Z1468" s="36"/>
      <c r="AA1468" s="36"/>
      <c r="AB1468" s="36"/>
      <c r="AC1468" s="36"/>
      <c r="AD1468" s="36"/>
      <c r="AE1468" s="36"/>
      <c r="AT1468" s="19" t="s">
        <v>152</v>
      </c>
      <c r="AU1468" s="19" t="s">
        <v>80</v>
      </c>
    </row>
    <row r="1469" spans="1:65" s="2" customFormat="1" ht="16.5" customHeight="1">
      <c r="A1469" s="36"/>
      <c r="B1469" s="37"/>
      <c r="C1469" s="189" t="s">
        <v>1892</v>
      </c>
      <c r="D1469" s="189" t="s">
        <v>146</v>
      </c>
      <c r="E1469" s="190" t="s">
        <v>1893</v>
      </c>
      <c r="F1469" s="191" t="s">
        <v>1894</v>
      </c>
      <c r="G1469" s="192" t="s">
        <v>443</v>
      </c>
      <c r="H1469" s="193">
        <v>1</v>
      </c>
      <c r="I1469" s="194"/>
      <c r="J1469" s="193">
        <f>ROUND(I1469*H1469,2)</f>
        <v>0</v>
      </c>
      <c r="K1469" s="191" t="s">
        <v>19</v>
      </c>
      <c r="L1469" s="41"/>
      <c r="M1469" s="195" t="s">
        <v>19</v>
      </c>
      <c r="N1469" s="196" t="s">
        <v>42</v>
      </c>
      <c r="O1469" s="66"/>
      <c r="P1469" s="197">
        <f>O1469*H1469</f>
        <v>0</v>
      </c>
      <c r="Q1469" s="197">
        <v>0</v>
      </c>
      <c r="R1469" s="197">
        <f>Q1469*H1469</f>
        <v>0</v>
      </c>
      <c r="S1469" s="197">
        <v>0</v>
      </c>
      <c r="T1469" s="198">
        <f>S1469*H1469</f>
        <v>0</v>
      </c>
      <c r="U1469" s="36"/>
      <c r="V1469" s="36"/>
      <c r="W1469" s="36"/>
      <c r="X1469" s="36"/>
      <c r="Y1469" s="36"/>
      <c r="Z1469" s="36"/>
      <c r="AA1469" s="36"/>
      <c r="AB1469" s="36"/>
      <c r="AC1469" s="36"/>
      <c r="AD1469" s="36"/>
      <c r="AE1469" s="36"/>
      <c r="AR1469" s="199" t="s">
        <v>258</v>
      </c>
      <c r="AT1469" s="199" t="s">
        <v>146</v>
      </c>
      <c r="AU1469" s="199" t="s">
        <v>80</v>
      </c>
      <c r="AY1469" s="19" t="s">
        <v>144</v>
      </c>
      <c r="BE1469" s="200">
        <f>IF(N1469="základní",J1469,0)</f>
        <v>0</v>
      </c>
      <c r="BF1469" s="200">
        <f>IF(N1469="snížená",J1469,0)</f>
        <v>0</v>
      </c>
      <c r="BG1469" s="200">
        <f>IF(N1469="zákl. přenesená",J1469,0)</f>
        <v>0</v>
      </c>
      <c r="BH1469" s="200">
        <f>IF(N1469="sníž. přenesená",J1469,0)</f>
        <v>0</v>
      </c>
      <c r="BI1469" s="200">
        <f>IF(N1469="nulová",J1469,0)</f>
        <v>0</v>
      </c>
      <c r="BJ1469" s="19" t="s">
        <v>26</v>
      </c>
      <c r="BK1469" s="200">
        <f>ROUND(I1469*H1469,2)</f>
        <v>0</v>
      </c>
      <c r="BL1469" s="19" t="s">
        <v>258</v>
      </c>
      <c r="BM1469" s="199" t="s">
        <v>1895</v>
      </c>
    </row>
    <row r="1470" spans="1:65" s="2" customFormat="1" ht="10.199999999999999">
      <c r="A1470" s="36"/>
      <c r="B1470" s="37"/>
      <c r="C1470" s="38"/>
      <c r="D1470" s="201" t="s">
        <v>152</v>
      </c>
      <c r="E1470" s="38"/>
      <c r="F1470" s="202" t="s">
        <v>1896</v>
      </c>
      <c r="G1470" s="38"/>
      <c r="H1470" s="38"/>
      <c r="I1470" s="110"/>
      <c r="J1470" s="38"/>
      <c r="K1470" s="38"/>
      <c r="L1470" s="41"/>
      <c r="M1470" s="203"/>
      <c r="N1470" s="204"/>
      <c r="O1470" s="66"/>
      <c r="P1470" s="66"/>
      <c r="Q1470" s="66"/>
      <c r="R1470" s="66"/>
      <c r="S1470" s="66"/>
      <c r="T1470" s="67"/>
      <c r="U1470" s="36"/>
      <c r="V1470" s="36"/>
      <c r="W1470" s="36"/>
      <c r="X1470" s="36"/>
      <c r="Y1470" s="36"/>
      <c r="Z1470" s="36"/>
      <c r="AA1470" s="36"/>
      <c r="AB1470" s="36"/>
      <c r="AC1470" s="36"/>
      <c r="AD1470" s="36"/>
      <c r="AE1470" s="36"/>
      <c r="AT1470" s="19" t="s">
        <v>152</v>
      </c>
      <c r="AU1470" s="19" t="s">
        <v>80</v>
      </c>
    </row>
    <row r="1471" spans="1:65" s="2" customFormat="1" ht="16.5" customHeight="1">
      <c r="A1471" s="36"/>
      <c r="B1471" s="37"/>
      <c r="C1471" s="189" t="s">
        <v>1897</v>
      </c>
      <c r="D1471" s="189" t="s">
        <v>146</v>
      </c>
      <c r="E1471" s="190" t="s">
        <v>1898</v>
      </c>
      <c r="F1471" s="191" t="s">
        <v>1899</v>
      </c>
      <c r="G1471" s="192" t="s">
        <v>443</v>
      </c>
      <c r="H1471" s="193">
        <v>1</v>
      </c>
      <c r="I1471" s="194"/>
      <c r="J1471" s="193">
        <f>ROUND(I1471*H1471,2)</f>
        <v>0</v>
      </c>
      <c r="K1471" s="191" t="s">
        <v>19</v>
      </c>
      <c r="L1471" s="41"/>
      <c r="M1471" s="195" t="s">
        <v>19</v>
      </c>
      <c r="N1471" s="196" t="s">
        <v>42</v>
      </c>
      <c r="O1471" s="66"/>
      <c r="P1471" s="197">
        <f>O1471*H1471</f>
        <v>0</v>
      </c>
      <c r="Q1471" s="197">
        <v>0</v>
      </c>
      <c r="R1471" s="197">
        <f>Q1471*H1471</f>
        <v>0</v>
      </c>
      <c r="S1471" s="197">
        <v>0</v>
      </c>
      <c r="T1471" s="198">
        <f>S1471*H1471</f>
        <v>0</v>
      </c>
      <c r="U1471" s="36"/>
      <c r="V1471" s="36"/>
      <c r="W1471" s="36"/>
      <c r="X1471" s="36"/>
      <c r="Y1471" s="36"/>
      <c r="Z1471" s="36"/>
      <c r="AA1471" s="36"/>
      <c r="AB1471" s="36"/>
      <c r="AC1471" s="36"/>
      <c r="AD1471" s="36"/>
      <c r="AE1471" s="36"/>
      <c r="AR1471" s="199" t="s">
        <v>258</v>
      </c>
      <c r="AT1471" s="199" t="s">
        <v>146</v>
      </c>
      <c r="AU1471" s="199" t="s">
        <v>80</v>
      </c>
      <c r="AY1471" s="19" t="s">
        <v>144</v>
      </c>
      <c r="BE1471" s="200">
        <f>IF(N1471="základní",J1471,0)</f>
        <v>0</v>
      </c>
      <c r="BF1471" s="200">
        <f>IF(N1471="snížená",J1471,0)</f>
        <v>0</v>
      </c>
      <c r="BG1471" s="200">
        <f>IF(N1471="zákl. přenesená",J1471,0)</f>
        <v>0</v>
      </c>
      <c r="BH1471" s="200">
        <f>IF(N1471="sníž. přenesená",J1471,0)</f>
        <v>0</v>
      </c>
      <c r="BI1471" s="200">
        <f>IF(N1471="nulová",J1471,0)</f>
        <v>0</v>
      </c>
      <c r="BJ1471" s="19" t="s">
        <v>26</v>
      </c>
      <c r="BK1471" s="200">
        <f>ROUND(I1471*H1471,2)</f>
        <v>0</v>
      </c>
      <c r="BL1471" s="19" t="s">
        <v>258</v>
      </c>
      <c r="BM1471" s="199" t="s">
        <v>1900</v>
      </c>
    </row>
    <row r="1472" spans="1:65" s="2" customFormat="1" ht="10.199999999999999">
      <c r="A1472" s="36"/>
      <c r="B1472" s="37"/>
      <c r="C1472" s="38"/>
      <c r="D1472" s="201" t="s">
        <v>152</v>
      </c>
      <c r="E1472" s="38"/>
      <c r="F1472" s="202" t="s">
        <v>1901</v>
      </c>
      <c r="G1472" s="38"/>
      <c r="H1472" s="38"/>
      <c r="I1472" s="110"/>
      <c r="J1472" s="38"/>
      <c r="K1472" s="38"/>
      <c r="L1472" s="41"/>
      <c r="M1472" s="203"/>
      <c r="N1472" s="204"/>
      <c r="O1472" s="66"/>
      <c r="P1472" s="66"/>
      <c r="Q1472" s="66"/>
      <c r="R1472" s="66"/>
      <c r="S1472" s="66"/>
      <c r="T1472" s="67"/>
      <c r="U1472" s="36"/>
      <c r="V1472" s="36"/>
      <c r="W1472" s="36"/>
      <c r="X1472" s="36"/>
      <c r="Y1472" s="36"/>
      <c r="Z1472" s="36"/>
      <c r="AA1472" s="36"/>
      <c r="AB1472" s="36"/>
      <c r="AC1472" s="36"/>
      <c r="AD1472" s="36"/>
      <c r="AE1472" s="36"/>
      <c r="AT1472" s="19" t="s">
        <v>152</v>
      </c>
      <c r="AU1472" s="19" t="s">
        <v>80</v>
      </c>
    </row>
    <row r="1473" spans="1:65" s="2" customFormat="1" ht="16.5" customHeight="1">
      <c r="A1473" s="36"/>
      <c r="B1473" s="37"/>
      <c r="C1473" s="189" t="s">
        <v>1902</v>
      </c>
      <c r="D1473" s="189" t="s">
        <v>146</v>
      </c>
      <c r="E1473" s="190" t="s">
        <v>1903</v>
      </c>
      <c r="F1473" s="191" t="s">
        <v>1904</v>
      </c>
      <c r="G1473" s="192" t="s">
        <v>443</v>
      </c>
      <c r="H1473" s="193">
        <v>1</v>
      </c>
      <c r="I1473" s="194"/>
      <c r="J1473" s="193">
        <f>ROUND(I1473*H1473,2)</f>
        <v>0</v>
      </c>
      <c r="K1473" s="191" t="s">
        <v>19</v>
      </c>
      <c r="L1473" s="41"/>
      <c r="M1473" s="195" t="s">
        <v>19</v>
      </c>
      <c r="N1473" s="196" t="s">
        <v>42</v>
      </c>
      <c r="O1473" s="66"/>
      <c r="P1473" s="197">
        <f>O1473*H1473</f>
        <v>0</v>
      </c>
      <c r="Q1473" s="197">
        <v>0</v>
      </c>
      <c r="R1473" s="197">
        <f>Q1473*H1473</f>
        <v>0</v>
      </c>
      <c r="S1473" s="197">
        <v>0</v>
      </c>
      <c r="T1473" s="198">
        <f>S1473*H1473</f>
        <v>0</v>
      </c>
      <c r="U1473" s="36"/>
      <c r="V1473" s="36"/>
      <c r="W1473" s="36"/>
      <c r="X1473" s="36"/>
      <c r="Y1473" s="36"/>
      <c r="Z1473" s="36"/>
      <c r="AA1473" s="36"/>
      <c r="AB1473" s="36"/>
      <c r="AC1473" s="36"/>
      <c r="AD1473" s="36"/>
      <c r="AE1473" s="36"/>
      <c r="AR1473" s="199" t="s">
        <v>258</v>
      </c>
      <c r="AT1473" s="199" t="s">
        <v>146</v>
      </c>
      <c r="AU1473" s="199" t="s">
        <v>80</v>
      </c>
      <c r="AY1473" s="19" t="s">
        <v>144</v>
      </c>
      <c r="BE1473" s="200">
        <f>IF(N1473="základní",J1473,0)</f>
        <v>0</v>
      </c>
      <c r="BF1473" s="200">
        <f>IF(N1473="snížená",J1473,0)</f>
        <v>0</v>
      </c>
      <c r="BG1473" s="200">
        <f>IF(N1473="zákl. přenesená",J1473,0)</f>
        <v>0</v>
      </c>
      <c r="BH1473" s="200">
        <f>IF(N1473="sníž. přenesená",J1473,0)</f>
        <v>0</v>
      </c>
      <c r="BI1473" s="200">
        <f>IF(N1473="nulová",J1473,0)</f>
        <v>0</v>
      </c>
      <c r="BJ1473" s="19" t="s">
        <v>26</v>
      </c>
      <c r="BK1473" s="200">
        <f>ROUND(I1473*H1473,2)</f>
        <v>0</v>
      </c>
      <c r="BL1473" s="19" t="s">
        <v>258</v>
      </c>
      <c r="BM1473" s="199" t="s">
        <v>1905</v>
      </c>
    </row>
    <row r="1474" spans="1:65" s="2" customFormat="1" ht="10.199999999999999">
      <c r="A1474" s="36"/>
      <c r="B1474" s="37"/>
      <c r="C1474" s="38"/>
      <c r="D1474" s="201" t="s">
        <v>152</v>
      </c>
      <c r="E1474" s="38"/>
      <c r="F1474" s="202" t="s">
        <v>1906</v>
      </c>
      <c r="G1474" s="38"/>
      <c r="H1474" s="38"/>
      <c r="I1474" s="110"/>
      <c r="J1474" s="38"/>
      <c r="K1474" s="38"/>
      <c r="L1474" s="41"/>
      <c r="M1474" s="203"/>
      <c r="N1474" s="204"/>
      <c r="O1474" s="66"/>
      <c r="P1474" s="66"/>
      <c r="Q1474" s="66"/>
      <c r="R1474" s="66"/>
      <c r="S1474" s="66"/>
      <c r="T1474" s="67"/>
      <c r="U1474" s="36"/>
      <c r="V1474" s="36"/>
      <c r="W1474" s="36"/>
      <c r="X1474" s="36"/>
      <c r="Y1474" s="36"/>
      <c r="Z1474" s="36"/>
      <c r="AA1474" s="36"/>
      <c r="AB1474" s="36"/>
      <c r="AC1474" s="36"/>
      <c r="AD1474" s="36"/>
      <c r="AE1474" s="36"/>
      <c r="AT1474" s="19" t="s">
        <v>152</v>
      </c>
      <c r="AU1474" s="19" t="s">
        <v>80</v>
      </c>
    </row>
    <row r="1475" spans="1:65" s="2" customFormat="1" ht="16.5" customHeight="1">
      <c r="A1475" s="36"/>
      <c r="B1475" s="37"/>
      <c r="C1475" s="189" t="s">
        <v>1907</v>
      </c>
      <c r="D1475" s="189" t="s">
        <v>146</v>
      </c>
      <c r="E1475" s="190" t="s">
        <v>1908</v>
      </c>
      <c r="F1475" s="191" t="s">
        <v>1909</v>
      </c>
      <c r="G1475" s="192" t="s">
        <v>443</v>
      </c>
      <c r="H1475" s="193">
        <v>2</v>
      </c>
      <c r="I1475" s="194"/>
      <c r="J1475" s="193">
        <f>ROUND(I1475*H1475,2)</f>
        <v>0</v>
      </c>
      <c r="K1475" s="191" t="s">
        <v>19</v>
      </c>
      <c r="L1475" s="41"/>
      <c r="M1475" s="195" t="s">
        <v>19</v>
      </c>
      <c r="N1475" s="196" t="s">
        <v>42</v>
      </c>
      <c r="O1475" s="66"/>
      <c r="P1475" s="197">
        <f>O1475*H1475</f>
        <v>0</v>
      </c>
      <c r="Q1475" s="197">
        <v>0</v>
      </c>
      <c r="R1475" s="197">
        <f>Q1475*H1475</f>
        <v>0</v>
      </c>
      <c r="S1475" s="197">
        <v>0</v>
      </c>
      <c r="T1475" s="198">
        <f>S1475*H1475</f>
        <v>0</v>
      </c>
      <c r="U1475" s="36"/>
      <c r="V1475" s="36"/>
      <c r="W1475" s="36"/>
      <c r="X1475" s="36"/>
      <c r="Y1475" s="36"/>
      <c r="Z1475" s="36"/>
      <c r="AA1475" s="36"/>
      <c r="AB1475" s="36"/>
      <c r="AC1475" s="36"/>
      <c r="AD1475" s="36"/>
      <c r="AE1475" s="36"/>
      <c r="AR1475" s="199" t="s">
        <v>258</v>
      </c>
      <c r="AT1475" s="199" t="s">
        <v>146</v>
      </c>
      <c r="AU1475" s="199" t="s">
        <v>80</v>
      </c>
      <c r="AY1475" s="19" t="s">
        <v>144</v>
      </c>
      <c r="BE1475" s="200">
        <f>IF(N1475="základní",J1475,0)</f>
        <v>0</v>
      </c>
      <c r="BF1475" s="200">
        <f>IF(N1475="snížená",J1475,0)</f>
        <v>0</v>
      </c>
      <c r="BG1475" s="200">
        <f>IF(N1475="zákl. přenesená",J1475,0)</f>
        <v>0</v>
      </c>
      <c r="BH1475" s="200">
        <f>IF(N1475="sníž. přenesená",J1475,0)</f>
        <v>0</v>
      </c>
      <c r="BI1475" s="200">
        <f>IF(N1475="nulová",J1475,0)</f>
        <v>0</v>
      </c>
      <c r="BJ1475" s="19" t="s">
        <v>26</v>
      </c>
      <c r="BK1475" s="200">
        <f>ROUND(I1475*H1475,2)</f>
        <v>0</v>
      </c>
      <c r="BL1475" s="19" t="s">
        <v>258</v>
      </c>
      <c r="BM1475" s="199" t="s">
        <v>1910</v>
      </c>
    </row>
    <row r="1476" spans="1:65" s="2" customFormat="1" ht="10.199999999999999">
      <c r="A1476" s="36"/>
      <c r="B1476" s="37"/>
      <c r="C1476" s="38"/>
      <c r="D1476" s="201" t="s">
        <v>152</v>
      </c>
      <c r="E1476" s="38"/>
      <c r="F1476" s="202" t="s">
        <v>1909</v>
      </c>
      <c r="G1476" s="38"/>
      <c r="H1476" s="38"/>
      <c r="I1476" s="110"/>
      <c r="J1476" s="38"/>
      <c r="K1476" s="38"/>
      <c r="L1476" s="41"/>
      <c r="M1476" s="203"/>
      <c r="N1476" s="204"/>
      <c r="O1476" s="66"/>
      <c r="P1476" s="66"/>
      <c r="Q1476" s="66"/>
      <c r="R1476" s="66"/>
      <c r="S1476" s="66"/>
      <c r="T1476" s="67"/>
      <c r="U1476" s="36"/>
      <c r="V1476" s="36"/>
      <c r="W1476" s="36"/>
      <c r="X1476" s="36"/>
      <c r="Y1476" s="36"/>
      <c r="Z1476" s="36"/>
      <c r="AA1476" s="36"/>
      <c r="AB1476" s="36"/>
      <c r="AC1476" s="36"/>
      <c r="AD1476" s="36"/>
      <c r="AE1476" s="36"/>
      <c r="AT1476" s="19" t="s">
        <v>152</v>
      </c>
      <c r="AU1476" s="19" t="s">
        <v>80</v>
      </c>
    </row>
    <row r="1477" spans="1:65" s="2" customFormat="1" ht="16.5" customHeight="1">
      <c r="A1477" s="36"/>
      <c r="B1477" s="37"/>
      <c r="C1477" s="189" t="s">
        <v>1911</v>
      </c>
      <c r="D1477" s="189" t="s">
        <v>146</v>
      </c>
      <c r="E1477" s="190" t="s">
        <v>1912</v>
      </c>
      <c r="F1477" s="191" t="s">
        <v>1913</v>
      </c>
      <c r="G1477" s="192" t="s">
        <v>443</v>
      </c>
      <c r="H1477" s="193">
        <v>2</v>
      </c>
      <c r="I1477" s="194"/>
      <c r="J1477" s="193">
        <f>ROUND(I1477*H1477,2)</f>
        <v>0</v>
      </c>
      <c r="K1477" s="191" t="s">
        <v>19</v>
      </c>
      <c r="L1477" s="41"/>
      <c r="M1477" s="195" t="s">
        <v>19</v>
      </c>
      <c r="N1477" s="196" t="s">
        <v>42</v>
      </c>
      <c r="O1477" s="66"/>
      <c r="P1477" s="197">
        <f>O1477*H1477</f>
        <v>0</v>
      </c>
      <c r="Q1477" s="197">
        <v>0</v>
      </c>
      <c r="R1477" s="197">
        <f>Q1477*H1477</f>
        <v>0</v>
      </c>
      <c r="S1477" s="197">
        <v>0</v>
      </c>
      <c r="T1477" s="198">
        <f>S1477*H1477</f>
        <v>0</v>
      </c>
      <c r="U1477" s="36"/>
      <c r="V1477" s="36"/>
      <c r="W1477" s="36"/>
      <c r="X1477" s="36"/>
      <c r="Y1477" s="36"/>
      <c r="Z1477" s="36"/>
      <c r="AA1477" s="36"/>
      <c r="AB1477" s="36"/>
      <c r="AC1477" s="36"/>
      <c r="AD1477" s="36"/>
      <c r="AE1477" s="36"/>
      <c r="AR1477" s="199" t="s">
        <v>258</v>
      </c>
      <c r="AT1477" s="199" t="s">
        <v>146</v>
      </c>
      <c r="AU1477" s="199" t="s">
        <v>80</v>
      </c>
      <c r="AY1477" s="19" t="s">
        <v>144</v>
      </c>
      <c r="BE1477" s="200">
        <f>IF(N1477="základní",J1477,0)</f>
        <v>0</v>
      </c>
      <c r="BF1477" s="200">
        <f>IF(N1477="snížená",J1477,0)</f>
        <v>0</v>
      </c>
      <c r="BG1477" s="200">
        <f>IF(N1477="zákl. přenesená",J1477,0)</f>
        <v>0</v>
      </c>
      <c r="BH1477" s="200">
        <f>IF(N1477="sníž. přenesená",J1477,0)</f>
        <v>0</v>
      </c>
      <c r="BI1477" s="200">
        <f>IF(N1477="nulová",J1477,0)</f>
        <v>0</v>
      </c>
      <c r="BJ1477" s="19" t="s">
        <v>26</v>
      </c>
      <c r="BK1477" s="200">
        <f>ROUND(I1477*H1477,2)</f>
        <v>0</v>
      </c>
      <c r="BL1477" s="19" t="s">
        <v>258</v>
      </c>
      <c r="BM1477" s="199" t="s">
        <v>1914</v>
      </c>
    </row>
    <row r="1478" spans="1:65" s="2" customFormat="1" ht="10.199999999999999">
      <c r="A1478" s="36"/>
      <c r="B1478" s="37"/>
      <c r="C1478" s="38"/>
      <c r="D1478" s="201" t="s">
        <v>152</v>
      </c>
      <c r="E1478" s="38"/>
      <c r="F1478" s="202" t="s">
        <v>1913</v>
      </c>
      <c r="G1478" s="38"/>
      <c r="H1478" s="38"/>
      <c r="I1478" s="110"/>
      <c r="J1478" s="38"/>
      <c r="K1478" s="38"/>
      <c r="L1478" s="41"/>
      <c r="M1478" s="203"/>
      <c r="N1478" s="204"/>
      <c r="O1478" s="66"/>
      <c r="P1478" s="66"/>
      <c r="Q1478" s="66"/>
      <c r="R1478" s="66"/>
      <c r="S1478" s="66"/>
      <c r="T1478" s="67"/>
      <c r="U1478" s="36"/>
      <c r="V1478" s="36"/>
      <c r="W1478" s="36"/>
      <c r="X1478" s="36"/>
      <c r="Y1478" s="36"/>
      <c r="Z1478" s="36"/>
      <c r="AA1478" s="36"/>
      <c r="AB1478" s="36"/>
      <c r="AC1478" s="36"/>
      <c r="AD1478" s="36"/>
      <c r="AE1478" s="36"/>
      <c r="AT1478" s="19" t="s">
        <v>152</v>
      </c>
      <c r="AU1478" s="19" t="s">
        <v>80</v>
      </c>
    </row>
    <row r="1479" spans="1:65" s="2" customFormat="1" ht="16.5" customHeight="1">
      <c r="A1479" s="36"/>
      <c r="B1479" s="37"/>
      <c r="C1479" s="189" t="s">
        <v>1915</v>
      </c>
      <c r="D1479" s="189" t="s">
        <v>146</v>
      </c>
      <c r="E1479" s="190" t="s">
        <v>1916</v>
      </c>
      <c r="F1479" s="191" t="s">
        <v>1917</v>
      </c>
      <c r="G1479" s="192" t="s">
        <v>443</v>
      </c>
      <c r="H1479" s="193">
        <v>15</v>
      </c>
      <c r="I1479" s="194"/>
      <c r="J1479" s="193">
        <f>ROUND(I1479*H1479,2)</f>
        <v>0</v>
      </c>
      <c r="K1479" s="191" t="s">
        <v>19</v>
      </c>
      <c r="L1479" s="41"/>
      <c r="M1479" s="195" t="s">
        <v>19</v>
      </c>
      <c r="N1479" s="196" t="s">
        <v>42</v>
      </c>
      <c r="O1479" s="66"/>
      <c r="P1479" s="197">
        <f>O1479*H1479</f>
        <v>0</v>
      </c>
      <c r="Q1479" s="197">
        <v>0</v>
      </c>
      <c r="R1479" s="197">
        <f>Q1479*H1479</f>
        <v>0</v>
      </c>
      <c r="S1479" s="197">
        <v>0</v>
      </c>
      <c r="T1479" s="198">
        <f>S1479*H1479</f>
        <v>0</v>
      </c>
      <c r="U1479" s="36"/>
      <c r="V1479" s="36"/>
      <c r="W1479" s="36"/>
      <c r="X1479" s="36"/>
      <c r="Y1479" s="36"/>
      <c r="Z1479" s="36"/>
      <c r="AA1479" s="36"/>
      <c r="AB1479" s="36"/>
      <c r="AC1479" s="36"/>
      <c r="AD1479" s="36"/>
      <c r="AE1479" s="36"/>
      <c r="AR1479" s="199" t="s">
        <v>258</v>
      </c>
      <c r="AT1479" s="199" t="s">
        <v>146</v>
      </c>
      <c r="AU1479" s="199" t="s">
        <v>80</v>
      </c>
      <c r="AY1479" s="19" t="s">
        <v>144</v>
      </c>
      <c r="BE1479" s="200">
        <f>IF(N1479="základní",J1479,0)</f>
        <v>0</v>
      </c>
      <c r="BF1479" s="200">
        <f>IF(N1479="snížená",J1479,0)</f>
        <v>0</v>
      </c>
      <c r="BG1479" s="200">
        <f>IF(N1479="zákl. přenesená",J1479,0)</f>
        <v>0</v>
      </c>
      <c r="BH1479" s="200">
        <f>IF(N1479="sníž. přenesená",J1479,0)</f>
        <v>0</v>
      </c>
      <c r="BI1479" s="200">
        <f>IF(N1479="nulová",J1479,0)</f>
        <v>0</v>
      </c>
      <c r="BJ1479" s="19" t="s">
        <v>26</v>
      </c>
      <c r="BK1479" s="200">
        <f>ROUND(I1479*H1479,2)</f>
        <v>0</v>
      </c>
      <c r="BL1479" s="19" t="s">
        <v>258</v>
      </c>
      <c r="BM1479" s="199" t="s">
        <v>1918</v>
      </c>
    </row>
    <row r="1480" spans="1:65" s="2" customFormat="1" ht="10.199999999999999">
      <c r="A1480" s="36"/>
      <c r="B1480" s="37"/>
      <c r="C1480" s="38"/>
      <c r="D1480" s="201" t="s">
        <v>152</v>
      </c>
      <c r="E1480" s="38"/>
      <c r="F1480" s="202" t="s">
        <v>1917</v>
      </c>
      <c r="G1480" s="38"/>
      <c r="H1480" s="38"/>
      <c r="I1480" s="110"/>
      <c r="J1480" s="38"/>
      <c r="K1480" s="38"/>
      <c r="L1480" s="41"/>
      <c r="M1480" s="203"/>
      <c r="N1480" s="204"/>
      <c r="O1480" s="66"/>
      <c r="P1480" s="66"/>
      <c r="Q1480" s="66"/>
      <c r="R1480" s="66"/>
      <c r="S1480" s="66"/>
      <c r="T1480" s="67"/>
      <c r="U1480" s="36"/>
      <c r="V1480" s="36"/>
      <c r="W1480" s="36"/>
      <c r="X1480" s="36"/>
      <c r="Y1480" s="36"/>
      <c r="Z1480" s="36"/>
      <c r="AA1480" s="36"/>
      <c r="AB1480" s="36"/>
      <c r="AC1480" s="36"/>
      <c r="AD1480" s="36"/>
      <c r="AE1480" s="36"/>
      <c r="AT1480" s="19" t="s">
        <v>152</v>
      </c>
      <c r="AU1480" s="19" t="s">
        <v>80</v>
      </c>
    </row>
    <row r="1481" spans="1:65" s="2" customFormat="1" ht="16.5" customHeight="1">
      <c r="A1481" s="36"/>
      <c r="B1481" s="37"/>
      <c r="C1481" s="189" t="s">
        <v>1919</v>
      </c>
      <c r="D1481" s="189" t="s">
        <v>146</v>
      </c>
      <c r="E1481" s="190" t="s">
        <v>1920</v>
      </c>
      <c r="F1481" s="191" t="s">
        <v>1921</v>
      </c>
      <c r="G1481" s="192" t="s">
        <v>443</v>
      </c>
      <c r="H1481" s="193">
        <v>16</v>
      </c>
      <c r="I1481" s="194"/>
      <c r="J1481" s="193">
        <f>ROUND(I1481*H1481,2)</f>
        <v>0</v>
      </c>
      <c r="K1481" s="191" t="s">
        <v>19</v>
      </c>
      <c r="L1481" s="41"/>
      <c r="M1481" s="195" t="s">
        <v>19</v>
      </c>
      <c r="N1481" s="196" t="s">
        <v>42</v>
      </c>
      <c r="O1481" s="66"/>
      <c r="P1481" s="197">
        <f>O1481*H1481</f>
        <v>0</v>
      </c>
      <c r="Q1481" s="197">
        <v>0</v>
      </c>
      <c r="R1481" s="197">
        <f>Q1481*H1481</f>
        <v>0</v>
      </c>
      <c r="S1481" s="197">
        <v>0</v>
      </c>
      <c r="T1481" s="198">
        <f>S1481*H1481</f>
        <v>0</v>
      </c>
      <c r="U1481" s="36"/>
      <c r="V1481" s="36"/>
      <c r="W1481" s="36"/>
      <c r="X1481" s="36"/>
      <c r="Y1481" s="36"/>
      <c r="Z1481" s="36"/>
      <c r="AA1481" s="36"/>
      <c r="AB1481" s="36"/>
      <c r="AC1481" s="36"/>
      <c r="AD1481" s="36"/>
      <c r="AE1481" s="36"/>
      <c r="AR1481" s="199" t="s">
        <v>258</v>
      </c>
      <c r="AT1481" s="199" t="s">
        <v>146</v>
      </c>
      <c r="AU1481" s="199" t="s">
        <v>80</v>
      </c>
      <c r="AY1481" s="19" t="s">
        <v>144</v>
      </c>
      <c r="BE1481" s="200">
        <f>IF(N1481="základní",J1481,0)</f>
        <v>0</v>
      </c>
      <c r="BF1481" s="200">
        <f>IF(N1481="snížená",J1481,0)</f>
        <v>0</v>
      </c>
      <c r="BG1481" s="200">
        <f>IF(N1481="zákl. přenesená",J1481,0)</f>
        <v>0</v>
      </c>
      <c r="BH1481" s="200">
        <f>IF(N1481="sníž. přenesená",J1481,0)</f>
        <v>0</v>
      </c>
      <c r="BI1481" s="200">
        <f>IF(N1481="nulová",J1481,0)</f>
        <v>0</v>
      </c>
      <c r="BJ1481" s="19" t="s">
        <v>26</v>
      </c>
      <c r="BK1481" s="200">
        <f>ROUND(I1481*H1481,2)</f>
        <v>0</v>
      </c>
      <c r="BL1481" s="19" t="s">
        <v>258</v>
      </c>
      <c r="BM1481" s="199" t="s">
        <v>1922</v>
      </c>
    </row>
    <row r="1482" spans="1:65" s="2" customFormat="1" ht="10.199999999999999">
      <c r="A1482" s="36"/>
      <c r="B1482" s="37"/>
      <c r="C1482" s="38"/>
      <c r="D1482" s="201" t="s">
        <v>152</v>
      </c>
      <c r="E1482" s="38"/>
      <c r="F1482" s="202" t="s">
        <v>1921</v>
      </c>
      <c r="G1482" s="38"/>
      <c r="H1482" s="38"/>
      <c r="I1482" s="110"/>
      <c r="J1482" s="38"/>
      <c r="K1482" s="38"/>
      <c r="L1482" s="41"/>
      <c r="M1482" s="203"/>
      <c r="N1482" s="204"/>
      <c r="O1482" s="66"/>
      <c r="P1482" s="66"/>
      <c r="Q1482" s="66"/>
      <c r="R1482" s="66"/>
      <c r="S1482" s="66"/>
      <c r="T1482" s="67"/>
      <c r="U1482" s="36"/>
      <c r="V1482" s="36"/>
      <c r="W1482" s="36"/>
      <c r="X1482" s="36"/>
      <c r="Y1482" s="36"/>
      <c r="Z1482" s="36"/>
      <c r="AA1482" s="36"/>
      <c r="AB1482" s="36"/>
      <c r="AC1482" s="36"/>
      <c r="AD1482" s="36"/>
      <c r="AE1482" s="36"/>
      <c r="AT1482" s="19" t="s">
        <v>152</v>
      </c>
      <c r="AU1482" s="19" t="s">
        <v>80</v>
      </c>
    </row>
    <row r="1483" spans="1:65" s="2" customFormat="1" ht="16.5" customHeight="1">
      <c r="A1483" s="36"/>
      <c r="B1483" s="37"/>
      <c r="C1483" s="189" t="s">
        <v>1923</v>
      </c>
      <c r="D1483" s="189" t="s">
        <v>146</v>
      </c>
      <c r="E1483" s="190" t="s">
        <v>1924</v>
      </c>
      <c r="F1483" s="191" t="s">
        <v>1925</v>
      </c>
      <c r="G1483" s="192" t="s">
        <v>443</v>
      </c>
      <c r="H1483" s="193">
        <v>1</v>
      </c>
      <c r="I1483" s="194"/>
      <c r="J1483" s="193">
        <f>ROUND(I1483*H1483,2)</f>
        <v>0</v>
      </c>
      <c r="K1483" s="191" t="s">
        <v>19</v>
      </c>
      <c r="L1483" s="41"/>
      <c r="M1483" s="195" t="s">
        <v>19</v>
      </c>
      <c r="N1483" s="196" t="s">
        <v>42</v>
      </c>
      <c r="O1483" s="66"/>
      <c r="P1483" s="197">
        <f>O1483*H1483</f>
        <v>0</v>
      </c>
      <c r="Q1483" s="197">
        <v>0</v>
      </c>
      <c r="R1483" s="197">
        <f>Q1483*H1483</f>
        <v>0</v>
      </c>
      <c r="S1483" s="197">
        <v>0</v>
      </c>
      <c r="T1483" s="198">
        <f>S1483*H1483</f>
        <v>0</v>
      </c>
      <c r="U1483" s="36"/>
      <c r="V1483" s="36"/>
      <c r="W1483" s="36"/>
      <c r="X1483" s="36"/>
      <c r="Y1483" s="36"/>
      <c r="Z1483" s="36"/>
      <c r="AA1483" s="36"/>
      <c r="AB1483" s="36"/>
      <c r="AC1483" s="36"/>
      <c r="AD1483" s="36"/>
      <c r="AE1483" s="36"/>
      <c r="AR1483" s="199" t="s">
        <v>258</v>
      </c>
      <c r="AT1483" s="199" t="s">
        <v>146</v>
      </c>
      <c r="AU1483" s="199" t="s">
        <v>80</v>
      </c>
      <c r="AY1483" s="19" t="s">
        <v>144</v>
      </c>
      <c r="BE1483" s="200">
        <f>IF(N1483="základní",J1483,0)</f>
        <v>0</v>
      </c>
      <c r="BF1483" s="200">
        <f>IF(N1483="snížená",J1483,0)</f>
        <v>0</v>
      </c>
      <c r="BG1483" s="200">
        <f>IF(N1483="zákl. přenesená",J1483,0)</f>
        <v>0</v>
      </c>
      <c r="BH1483" s="200">
        <f>IF(N1483="sníž. přenesená",J1483,0)</f>
        <v>0</v>
      </c>
      <c r="BI1483" s="200">
        <f>IF(N1483="nulová",J1483,0)</f>
        <v>0</v>
      </c>
      <c r="BJ1483" s="19" t="s">
        <v>26</v>
      </c>
      <c r="BK1483" s="200">
        <f>ROUND(I1483*H1483,2)</f>
        <v>0</v>
      </c>
      <c r="BL1483" s="19" t="s">
        <v>258</v>
      </c>
      <c r="BM1483" s="199" t="s">
        <v>1926</v>
      </c>
    </row>
    <row r="1484" spans="1:65" s="2" customFormat="1" ht="10.199999999999999">
      <c r="A1484" s="36"/>
      <c r="B1484" s="37"/>
      <c r="C1484" s="38"/>
      <c r="D1484" s="201" t="s">
        <v>152</v>
      </c>
      <c r="E1484" s="38"/>
      <c r="F1484" s="202" t="s">
        <v>1925</v>
      </c>
      <c r="G1484" s="38"/>
      <c r="H1484" s="38"/>
      <c r="I1484" s="110"/>
      <c r="J1484" s="38"/>
      <c r="K1484" s="38"/>
      <c r="L1484" s="41"/>
      <c r="M1484" s="203"/>
      <c r="N1484" s="204"/>
      <c r="O1484" s="66"/>
      <c r="P1484" s="66"/>
      <c r="Q1484" s="66"/>
      <c r="R1484" s="66"/>
      <c r="S1484" s="66"/>
      <c r="T1484" s="67"/>
      <c r="U1484" s="36"/>
      <c r="V1484" s="36"/>
      <c r="W1484" s="36"/>
      <c r="X1484" s="36"/>
      <c r="Y1484" s="36"/>
      <c r="Z1484" s="36"/>
      <c r="AA1484" s="36"/>
      <c r="AB1484" s="36"/>
      <c r="AC1484" s="36"/>
      <c r="AD1484" s="36"/>
      <c r="AE1484" s="36"/>
      <c r="AT1484" s="19" t="s">
        <v>152</v>
      </c>
      <c r="AU1484" s="19" t="s">
        <v>80</v>
      </c>
    </row>
    <row r="1485" spans="1:65" s="2" customFormat="1" ht="16.5" customHeight="1">
      <c r="A1485" s="36"/>
      <c r="B1485" s="37"/>
      <c r="C1485" s="189" t="s">
        <v>1927</v>
      </c>
      <c r="D1485" s="189" t="s">
        <v>146</v>
      </c>
      <c r="E1485" s="190" t="s">
        <v>1928</v>
      </c>
      <c r="F1485" s="191" t="s">
        <v>1929</v>
      </c>
      <c r="G1485" s="192" t="s">
        <v>443</v>
      </c>
      <c r="H1485" s="193">
        <v>1</v>
      </c>
      <c r="I1485" s="194"/>
      <c r="J1485" s="193">
        <f>ROUND(I1485*H1485,2)</f>
        <v>0</v>
      </c>
      <c r="K1485" s="191" t="s">
        <v>19</v>
      </c>
      <c r="L1485" s="41"/>
      <c r="M1485" s="195" t="s">
        <v>19</v>
      </c>
      <c r="N1485" s="196" t="s">
        <v>42</v>
      </c>
      <c r="O1485" s="66"/>
      <c r="P1485" s="197">
        <f>O1485*H1485</f>
        <v>0</v>
      </c>
      <c r="Q1485" s="197">
        <v>0</v>
      </c>
      <c r="R1485" s="197">
        <f>Q1485*H1485</f>
        <v>0</v>
      </c>
      <c r="S1485" s="197">
        <v>0</v>
      </c>
      <c r="T1485" s="198">
        <f>S1485*H1485</f>
        <v>0</v>
      </c>
      <c r="U1485" s="36"/>
      <c r="V1485" s="36"/>
      <c r="W1485" s="36"/>
      <c r="X1485" s="36"/>
      <c r="Y1485" s="36"/>
      <c r="Z1485" s="36"/>
      <c r="AA1485" s="36"/>
      <c r="AB1485" s="36"/>
      <c r="AC1485" s="36"/>
      <c r="AD1485" s="36"/>
      <c r="AE1485" s="36"/>
      <c r="AR1485" s="199" t="s">
        <v>258</v>
      </c>
      <c r="AT1485" s="199" t="s">
        <v>146</v>
      </c>
      <c r="AU1485" s="199" t="s">
        <v>80</v>
      </c>
      <c r="AY1485" s="19" t="s">
        <v>144</v>
      </c>
      <c r="BE1485" s="200">
        <f>IF(N1485="základní",J1485,0)</f>
        <v>0</v>
      </c>
      <c r="BF1485" s="200">
        <f>IF(N1485="snížená",J1485,0)</f>
        <v>0</v>
      </c>
      <c r="BG1485" s="200">
        <f>IF(N1485="zákl. přenesená",J1485,0)</f>
        <v>0</v>
      </c>
      <c r="BH1485" s="200">
        <f>IF(N1485="sníž. přenesená",J1485,0)</f>
        <v>0</v>
      </c>
      <c r="BI1485" s="200">
        <f>IF(N1485="nulová",J1485,0)</f>
        <v>0</v>
      </c>
      <c r="BJ1485" s="19" t="s">
        <v>26</v>
      </c>
      <c r="BK1485" s="200">
        <f>ROUND(I1485*H1485,2)</f>
        <v>0</v>
      </c>
      <c r="BL1485" s="19" t="s">
        <v>258</v>
      </c>
      <c r="BM1485" s="199" t="s">
        <v>1930</v>
      </c>
    </row>
    <row r="1486" spans="1:65" s="2" customFormat="1" ht="10.199999999999999">
      <c r="A1486" s="36"/>
      <c r="B1486" s="37"/>
      <c r="C1486" s="38"/>
      <c r="D1486" s="201" t="s">
        <v>152</v>
      </c>
      <c r="E1486" s="38"/>
      <c r="F1486" s="202" t="s">
        <v>1929</v>
      </c>
      <c r="G1486" s="38"/>
      <c r="H1486" s="38"/>
      <c r="I1486" s="110"/>
      <c r="J1486" s="38"/>
      <c r="K1486" s="38"/>
      <c r="L1486" s="41"/>
      <c r="M1486" s="203"/>
      <c r="N1486" s="204"/>
      <c r="O1486" s="66"/>
      <c r="P1486" s="66"/>
      <c r="Q1486" s="66"/>
      <c r="R1486" s="66"/>
      <c r="S1486" s="66"/>
      <c r="T1486" s="67"/>
      <c r="U1486" s="36"/>
      <c r="V1486" s="36"/>
      <c r="W1486" s="36"/>
      <c r="X1486" s="36"/>
      <c r="Y1486" s="36"/>
      <c r="Z1486" s="36"/>
      <c r="AA1486" s="36"/>
      <c r="AB1486" s="36"/>
      <c r="AC1486" s="36"/>
      <c r="AD1486" s="36"/>
      <c r="AE1486" s="36"/>
      <c r="AT1486" s="19" t="s">
        <v>152</v>
      </c>
      <c r="AU1486" s="19" t="s">
        <v>80</v>
      </c>
    </row>
    <row r="1487" spans="1:65" s="12" customFormat="1" ht="22.8" customHeight="1">
      <c r="B1487" s="173"/>
      <c r="C1487" s="174"/>
      <c r="D1487" s="175" t="s">
        <v>70</v>
      </c>
      <c r="E1487" s="187" t="s">
        <v>1931</v>
      </c>
      <c r="F1487" s="187" t="s">
        <v>1932</v>
      </c>
      <c r="G1487" s="174"/>
      <c r="H1487" s="174"/>
      <c r="I1487" s="177"/>
      <c r="J1487" s="188">
        <f>BK1487</f>
        <v>0</v>
      </c>
      <c r="K1487" s="174"/>
      <c r="L1487" s="179"/>
      <c r="M1487" s="180"/>
      <c r="N1487" s="181"/>
      <c r="O1487" s="181"/>
      <c r="P1487" s="182">
        <f>SUM(P1488:P1503)</f>
        <v>0</v>
      </c>
      <c r="Q1487" s="181"/>
      <c r="R1487" s="182">
        <f>SUM(R1488:R1503)</f>
        <v>0</v>
      </c>
      <c r="S1487" s="181"/>
      <c r="T1487" s="183">
        <f>SUM(T1488:T1503)</f>
        <v>0</v>
      </c>
      <c r="AR1487" s="184" t="s">
        <v>80</v>
      </c>
      <c r="AT1487" s="185" t="s">
        <v>70</v>
      </c>
      <c r="AU1487" s="185" t="s">
        <v>26</v>
      </c>
      <c r="AY1487" s="184" t="s">
        <v>144</v>
      </c>
      <c r="BK1487" s="186">
        <f>SUM(BK1488:BK1503)</f>
        <v>0</v>
      </c>
    </row>
    <row r="1488" spans="1:65" s="2" customFormat="1" ht="16.5" customHeight="1">
      <c r="A1488" s="36"/>
      <c r="B1488" s="37"/>
      <c r="C1488" s="238" t="s">
        <v>1933</v>
      </c>
      <c r="D1488" s="238" t="s">
        <v>253</v>
      </c>
      <c r="E1488" s="239" t="s">
        <v>1934</v>
      </c>
      <c r="F1488" s="240" t="s">
        <v>19</v>
      </c>
      <c r="G1488" s="241" t="s">
        <v>1935</v>
      </c>
      <c r="H1488" s="242">
        <v>10</v>
      </c>
      <c r="I1488" s="243"/>
      <c r="J1488" s="242">
        <f>ROUND(I1488*H1488,2)</f>
        <v>0</v>
      </c>
      <c r="K1488" s="240" t="s">
        <v>19</v>
      </c>
      <c r="L1488" s="244"/>
      <c r="M1488" s="245" t="s">
        <v>19</v>
      </c>
      <c r="N1488" s="246" t="s">
        <v>42</v>
      </c>
      <c r="O1488" s="66"/>
      <c r="P1488" s="197">
        <f>O1488*H1488</f>
        <v>0</v>
      </c>
      <c r="Q1488" s="197">
        <v>0</v>
      </c>
      <c r="R1488" s="197">
        <f>Q1488*H1488</f>
        <v>0</v>
      </c>
      <c r="S1488" s="197">
        <v>0</v>
      </c>
      <c r="T1488" s="198">
        <f>S1488*H1488</f>
        <v>0</v>
      </c>
      <c r="U1488" s="36"/>
      <c r="V1488" s="36"/>
      <c r="W1488" s="36"/>
      <c r="X1488" s="36"/>
      <c r="Y1488" s="36"/>
      <c r="Z1488" s="36"/>
      <c r="AA1488" s="36"/>
      <c r="AB1488" s="36"/>
      <c r="AC1488" s="36"/>
      <c r="AD1488" s="36"/>
      <c r="AE1488" s="36"/>
      <c r="AR1488" s="199" t="s">
        <v>366</v>
      </c>
      <c r="AT1488" s="199" t="s">
        <v>253</v>
      </c>
      <c r="AU1488" s="199" t="s">
        <v>80</v>
      </c>
      <c r="AY1488" s="19" t="s">
        <v>144</v>
      </c>
      <c r="BE1488" s="200">
        <f>IF(N1488="základní",J1488,0)</f>
        <v>0</v>
      </c>
      <c r="BF1488" s="200">
        <f>IF(N1488="snížená",J1488,0)</f>
        <v>0</v>
      </c>
      <c r="BG1488" s="200">
        <f>IF(N1488="zákl. přenesená",J1488,0)</f>
        <v>0</v>
      </c>
      <c r="BH1488" s="200">
        <f>IF(N1488="sníž. přenesená",J1488,0)</f>
        <v>0</v>
      </c>
      <c r="BI1488" s="200">
        <f>IF(N1488="nulová",J1488,0)</f>
        <v>0</v>
      </c>
      <c r="BJ1488" s="19" t="s">
        <v>26</v>
      </c>
      <c r="BK1488" s="200">
        <f>ROUND(I1488*H1488,2)</f>
        <v>0</v>
      </c>
      <c r="BL1488" s="19" t="s">
        <v>258</v>
      </c>
      <c r="BM1488" s="199" t="s">
        <v>1936</v>
      </c>
    </row>
    <row r="1489" spans="1:65" s="2" customFormat="1" ht="10.199999999999999">
      <c r="A1489" s="36"/>
      <c r="B1489" s="37"/>
      <c r="C1489" s="38"/>
      <c r="D1489" s="201" t="s">
        <v>152</v>
      </c>
      <c r="E1489" s="38"/>
      <c r="F1489" s="202" t="s">
        <v>1937</v>
      </c>
      <c r="G1489" s="38"/>
      <c r="H1489" s="38"/>
      <c r="I1489" s="110"/>
      <c r="J1489" s="38"/>
      <c r="K1489" s="38"/>
      <c r="L1489" s="41"/>
      <c r="M1489" s="203"/>
      <c r="N1489" s="204"/>
      <c r="O1489" s="66"/>
      <c r="P1489" s="66"/>
      <c r="Q1489" s="66"/>
      <c r="R1489" s="66"/>
      <c r="S1489" s="66"/>
      <c r="T1489" s="67"/>
      <c r="U1489" s="36"/>
      <c r="V1489" s="36"/>
      <c r="W1489" s="36"/>
      <c r="X1489" s="36"/>
      <c r="Y1489" s="36"/>
      <c r="Z1489" s="36"/>
      <c r="AA1489" s="36"/>
      <c r="AB1489" s="36"/>
      <c r="AC1489" s="36"/>
      <c r="AD1489" s="36"/>
      <c r="AE1489" s="36"/>
      <c r="AT1489" s="19" t="s">
        <v>152</v>
      </c>
      <c r="AU1489" s="19" t="s">
        <v>80</v>
      </c>
    </row>
    <row r="1490" spans="1:65" s="2" customFormat="1" ht="16.5" customHeight="1">
      <c r="A1490" s="36"/>
      <c r="B1490" s="37"/>
      <c r="C1490" s="189" t="s">
        <v>1938</v>
      </c>
      <c r="D1490" s="189" t="s">
        <v>146</v>
      </c>
      <c r="E1490" s="190" t="s">
        <v>1939</v>
      </c>
      <c r="F1490" s="191" t="s">
        <v>19</v>
      </c>
      <c r="G1490" s="192" t="s">
        <v>1935</v>
      </c>
      <c r="H1490" s="193">
        <v>1</v>
      </c>
      <c r="I1490" s="194"/>
      <c r="J1490" s="193">
        <f>ROUND(I1490*H1490,2)</f>
        <v>0</v>
      </c>
      <c r="K1490" s="191" t="s">
        <v>19</v>
      </c>
      <c r="L1490" s="41"/>
      <c r="M1490" s="195" t="s">
        <v>19</v>
      </c>
      <c r="N1490" s="196" t="s">
        <v>42</v>
      </c>
      <c r="O1490" s="66"/>
      <c r="P1490" s="197">
        <f>O1490*H1490</f>
        <v>0</v>
      </c>
      <c r="Q1490" s="197">
        <v>0</v>
      </c>
      <c r="R1490" s="197">
        <f>Q1490*H1490</f>
        <v>0</v>
      </c>
      <c r="S1490" s="197">
        <v>0</v>
      </c>
      <c r="T1490" s="198">
        <f>S1490*H1490</f>
        <v>0</v>
      </c>
      <c r="U1490" s="36"/>
      <c r="V1490" s="36"/>
      <c r="W1490" s="36"/>
      <c r="X1490" s="36"/>
      <c r="Y1490" s="36"/>
      <c r="Z1490" s="36"/>
      <c r="AA1490" s="36"/>
      <c r="AB1490" s="36"/>
      <c r="AC1490" s="36"/>
      <c r="AD1490" s="36"/>
      <c r="AE1490" s="36"/>
      <c r="AR1490" s="199" t="s">
        <v>258</v>
      </c>
      <c r="AT1490" s="199" t="s">
        <v>146</v>
      </c>
      <c r="AU1490" s="199" t="s">
        <v>80</v>
      </c>
      <c r="AY1490" s="19" t="s">
        <v>144</v>
      </c>
      <c r="BE1490" s="200">
        <f>IF(N1490="základní",J1490,0)</f>
        <v>0</v>
      </c>
      <c r="BF1490" s="200">
        <f>IF(N1490="snížená",J1490,0)</f>
        <v>0</v>
      </c>
      <c r="BG1490" s="200">
        <f>IF(N1490="zákl. přenesená",J1490,0)</f>
        <v>0</v>
      </c>
      <c r="BH1490" s="200">
        <f>IF(N1490="sníž. přenesená",J1490,0)</f>
        <v>0</v>
      </c>
      <c r="BI1490" s="200">
        <f>IF(N1490="nulová",J1490,0)</f>
        <v>0</v>
      </c>
      <c r="BJ1490" s="19" t="s">
        <v>26</v>
      </c>
      <c r="BK1490" s="200">
        <f>ROUND(I1490*H1490,2)</f>
        <v>0</v>
      </c>
      <c r="BL1490" s="19" t="s">
        <v>258</v>
      </c>
      <c r="BM1490" s="199" t="s">
        <v>1940</v>
      </c>
    </row>
    <row r="1491" spans="1:65" s="2" customFormat="1" ht="10.199999999999999">
      <c r="A1491" s="36"/>
      <c r="B1491" s="37"/>
      <c r="C1491" s="38"/>
      <c r="D1491" s="201" t="s">
        <v>152</v>
      </c>
      <c r="E1491" s="38"/>
      <c r="F1491" s="202" t="s">
        <v>1941</v>
      </c>
      <c r="G1491" s="38"/>
      <c r="H1491" s="38"/>
      <c r="I1491" s="110"/>
      <c r="J1491" s="38"/>
      <c r="K1491" s="38"/>
      <c r="L1491" s="41"/>
      <c r="M1491" s="203"/>
      <c r="N1491" s="204"/>
      <c r="O1491" s="66"/>
      <c r="P1491" s="66"/>
      <c r="Q1491" s="66"/>
      <c r="R1491" s="66"/>
      <c r="S1491" s="66"/>
      <c r="T1491" s="67"/>
      <c r="U1491" s="36"/>
      <c r="V1491" s="36"/>
      <c r="W1491" s="36"/>
      <c r="X1491" s="36"/>
      <c r="Y1491" s="36"/>
      <c r="Z1491" s="36"/>
      <c r="AA1491" s="36"/>
      <c r="AB1491" s="36"/>
      <c r="AC1491" s="36"/>
      <c r="AD1491" s="36"/>
      <c r="AE1491" s="36"/>
      <c r="AT1491" s="19" t="s">
        <v>152</v>
      </c>
      <c r="AU1491" s="19" t="s">
        <v>80</v>
      </c>
    </row>
    <row r="1492" spans="1:65" s="2" customFormat="1" ht="16.5" customHeight="1">
      <c r="A1492" s="36"/>
      <c r="B1492" s="37"/>
      <c r="C1492" s="189" t="s">
        <v>1942</v>
      </c>
      <c r="D1492" s="189" t="s">
        <v>146</v>
      </c>
      <c r="E1492" s="190" t="s">
        <v>1943</v>
      </c>
      <c r="F1492" s="191" t="s">
        <v>19</v>
      </c>
      <c r="G1492" s="192" t="s">
        <v>1935</v>
      </c>
      <c r="H1492" s="193">
        <v>1</v>
      </c>
      <c r="I1492" s="194"/>
      <c r="J1492" s="193">
        <f>ROUND(I1492*H1492,2)</f>
        <v>0</v>
      </c>
      <c r="K1492" s="191" t="s">
        <v>19</v>
      </c>
      <c r="L1492" s="41"/>
      <c r="M1492" s="195" t="s">
        <v>19</v>
      </c>
      <c r="N1492" s="196" t="s">
        <v>42</v>
      </c>
      <c r="O1492" s="66"/>
      <c r="P1492" s="197">
        <f>O1492*H1492</f>
        <v>0</v>
      </c>
      <c r="Q1492" s="197">
        <v>0</v>
      </c>
      <c r="R1492" s="197">
        <f>Q1492*H1492</f>
        <v>0</v>
      </c>
      <c r="S1492" s="197">
        <v>0</v>
      </c>
      <c r="T1492" s="198">
        <f>S1492*H1492</f>
        <v>0</v>
      </c>
      <c r="U1492" s="36"/>
      <c r="V1492" s="36"/>
      <c r="W1492" s="36"/>
      <c r="X1492" s="36"/>
      <c r="Y1492" s="36"/>
      <c r="Z1492" s="36"/>
      <c r="AA1492" s="36"/>
      <c r="AB1492" s="36"/>
      <c r="AC1492" s="36"/>
      <c r="AD1492" s="36"/>
      <c r="AE1492" s="36"/>
      <c r="AR1492" s="199" t="s">
        <v>258</v>
      </c>
      <c r="AT1492" s="199" t="s">
        <v>146</v>
      </c>
      <c r="AU1492" s="199" t="s">
        <v>80</v>
      </c>
      <c r="AY1492" s="19" t="s">
        <v>144</v>
      </c>
      <c r="BE1492" s="200">
        <f>IF(N1492="základní",J1492,0)</f>
        <v>0</v>
      </c>
      <c r="BF1492" s="200">
        <f>IF(N1492="snížená",J1492,0)</f>
        <v>0</v>
      </c>
      <c r="BG1492" s="200">
        <f>IF(N1492="zákl. přenesená",J1492,0)</f>
        <v>0</v>
      </c>
      <c r="BH1492" s="200">
        <f>IF(N1492="sníž. přenesená",J1492,0)</f>
        <v>0</v>
      </c>
      <c r="BI1492" s="200">
        <f>IF(N1492="nulová",J1492,0)</f>
        <v>0</v>
      </c>
      <c r="BJ1492" s="19" t="s">
        <v>26</v>
      </c>
      <c r="BK1492" s="200">
        <f>ROUND(I1492*H1492,2)</f>
        <v>0</v>
      </c>
      <c r="BL1492" s="19" t="s">
        <v>258</v>
      </c>
      <c r="BM1492" s="199" t="s">
        <v>1944</v>
      </c>
    </row>
    <row r="1493" spans="1:65" s="2" customFormat="1" ht="10.199999999999999">
      <c r="A1493" s="36"/>
      <c r="B1493" s="37"/>
      <c r="C1493" s="38"/>
      <c r="D1493" s="201" t="s">
        <v>152</v>
      </c>
      <c r="E1493" s="38"/>
      <c r="F1493" s="202" t="s">
        <v>1945</v>
      </c>
      <c r="G1493" s="38"/>
      <c r="H1493" s="38"/>
      <c r="I1493" s="110"/>
      <c r="J1493" s="38"/>
      <c r="K1493" s="38"/>
      <c r="L1493" s="41"/>
      <c r="M1493" s="203"/>
      <c r="N1493" s="204"/>
      <c r="O1493" s="66"/>
      <c r="P1493" s="66"/>
      <c r="Q1493" s="66"/>
      <c r="R1493" s="66"/>
      <c r="S1493" s="66"/>
      <c r="T1493" s="67"/>
      <c r="U1493" s="36"/>
      <c r="V1493" s="36"/>
      <c r="W1493" s="36"/>
      <c r="X1493" s="36"/>
      <c r="Y1493" s="36"/>
      <c r="Z1493" s="36"/>
      <c r="AA1493" s="36"/>
      <c r="AB1493" s="36"/>
      <c r="AC1493" s="36"/>
      <c r="AD1493" s="36"/>
      <c r="AE1493" s="36"/>
      <c r="AT1493" s="19" t="s">
        <v>152</v>
      </c>
      <c r="AU1493" s="19" t="s">
        <v>80</v>
      </c>
    </row>
    <row r="1494" spans="1:65" s="2" customFormat="1" ht="16.5" customHeight="1">
      <c r="A1494" s="36"/>
      <c r="B1494" s="37"/>
      <c r="C1494" s="238" t="s">
        <v>1946</v>
      </c>
      <c r="D1494" s="238" t="s">
        <v>253</v>
      </c>
      <c r="E1494" s="239" t="s">
        <v>1947</v>
      </c>
      <c r="F1494" s="240" t="s">
        <v>19</v>
      </c>
      <c r="G1494" s="241" t="s">
        <v>429</v>
      </c>
      <c r="H1494" s="242">
        <v>23</v>
      </c>
      <c r="I1494" s="243"/>
      <c r="J1494" s="242">
        <f>ROUND(I1494*H1494,2)</f>
        <v>0</v>
      </c>
      <c r="K1494" s="240" t="s">
        <v>19</v>
      </c>
      <c r="L1494" s="244"/>
      <c r="M1494" s="245" t="s">
        <v>19</v>
      </c>
      <c r="N1494" s="246" t="s">
        <v>42</v>
      </c>
      <c r="O1494" s="66"/>
      <c r="P1494" s="197">
        <f>O1494*H1494</f>
        <v>0</v>
      </c>
      <c r="Q1494" s="197">
        <v>0</v>
      </c>
      <c r="R1494" s="197">
        <f>Q1494*H1494</f>
        <v>0</v>
      </c>
      <c r="S1494" s="197">
        <v>0</v>
      </c>
      <c r="T1494" s="198">
        <f>S1494*H1494</f>
        <v>0</v>
      </c>
      <c r="U1494" s="36"/>
      <c r="V1494" s="36"/>
      <c r="W1494" s="36"/>
      <c r="X1494" s="36"/>
      <c r="Y1494" s="36"/>
      <c r="Z1494" s="36"/>
      <c r="AA1494" s="36"/>
      <c r="AB1494" s="36"/>
      <c r="AC1494" s="36"/>
      <c r="AD1494" s="36"/>
      <c r="AE1494" s="36"/>
      <c r="AR1494" s="199" t="s">
        <v>366</v>
      </c>
      <c r="AT1494" s="199" t="s">
        <v>253</v>
      </c>
      <c r="AU1494" s="199" t="s">
        <v>80</v>
      </c>
      <c r="AY1494" s="19" t="s">
        <v>144</v>
      </c>
      <c r="BE1494" s="200">
        <f>IF(N1494="základní",J1494,0)</f>
        <v>0</v>
      </c>
      <c r="BF1494" s="200">
        <f>IF(N1494="snížená",J1494,0)</f>
        <v>0</v>
      </c>
      <c r="BG1494" s="200">
        <f>IF(N1494="zákl. přenesená",J1494,0)</f>
        <v>0</v>
      </c>
      <c r="BH1494" s="200">
        <f>IF(N1494="sníž. přenesená",J1494,0)</f>
        <v>0</v>
      </c>
      <c r="BI1494" s="200">
        <f>IF(N1494="nulová",J1494,0)</f>
        <v>0</v>
      </c>
      <c r="BJ1494" s="19" t="s">
        <v>26</v>
      </c>
      <c r="BK1494" s="200">
        <f>ROUND(I1494*H1494,2)</f>
        <v>0</v>
      </c>
      <c r="BL1494" s="19" t="s">
        <v>258</v>
      </c>
      <c r="BM1494" s="199" t="s">
        <v>1948</v>
      </c>
    </row>
    <row r="1495" spans="1:65" s="2" customFormat="1" ht="10.199999999999999">
      <c r="A1495" s="36"/>
      <c r="B1495" s="37"/>
      <c r="C1495" s="38"/>
      <c r="D1495" s="201" t="s">
        <v>152</v>
      </c>
      <c r="E1495" s="38"/>
      <c r="F1495" s="202" t="s">
        <v>1949</v>
      </c>
      <c r="G1495" s="38"/>
      <c r="H1495" s="38"/>
      <c r="I1495" s="110"/>
      <c r="J1495" s="38"/>
      <c r="K1495" s="38"/>
      <c r="L1495" s="41"/>
      <c r="M1495" s="203"/>
      <c r="N1495" s="204"/>
      <c r="O1495" s="66"/>
      <c r="P1495" s="66"/>
      <c r="Q1495" s="66"/>
      <c r="R1495" s="66"/>
      <c r="S1495" s="66"/>
      <c r="T1495" s="67"/>
      <c r="U1495" s="36"/>
      <c r="V1495" s="36"/>
      <c r="W1495" s="36"/>
      <c r="X1495" s="36"/>
      <c r="Y1495" s="36"/>
      <c r="Z1495" s="36"/>
      <c r="AA1495" s="36"/>
      <c r="AB1495" s="36"/>
      <c r="AC1495" s="36"/>
      <c r="AD1495" s="36"/>
      <c r="AE1495" s="36"/>
      <c r="AT1495" s="19" t="s">
        <v>152</v>
      </c>
      <c r="AU1495" s="19" t="s">
        <v>80</v>
      </c>
    </row>
    <row r="1496" spans="1:65" s="2" customFormat="1" ht="16.5" customHeight="1">
      <c r="A1496" s="36"/>
      <c r="B1496" s="37"/>
      <c r="C1496" s="189" t="s">
        <v>1950</v>
      </c>
      <c r="D1496" s="189" t="s">
        <v>146</v>
      </c>
      <c r="E1496" s="190" t="s">
        <v>1947</v>
      </c>
      <c r="F1496" s="191" t="s">
        <v>19</v>
      </c>
      <c r="G1496" s="192" t="s">
        <v>1935</v>
      </c>
      <c r="H1496" s="193">
        <v>1</v>
      </c>
      <c r="I1496" s="194"/>
      <c r="J1496" s="193">
        <f>ROUND(I1496*H1496,2)</f>
        <v>0</v>
      </c>
      <c r="K1496" s="191" t="s">
        <v>19</v>
      </c>
      <c r="L1496" s="41"/>
      <c r="M1496" s="195" t="s">
        <v>19</v>
      </c>
      <c r="N1496" s="196" t="s">
        <v>42</v>
      </c>
      <c r="O1496" s="66"/>
      <c r="P1496" s="197">
        <f>O1496*H1496</f>
        <v>0</v>
      </c>
      <c r="Q1496" s="197">
        <v>0</v>
      </c>
      <c r="R1496" s="197">
        <f>Q1496*H1496</f>
        <v>0</v>
      </c>
      <c r="S1496" s="197">
        <v>0</v>
      </c>
      <c r="T1496" s="198">
        <f>S1496*H1496</f>
        <v>0</v>
      </c>
      <c r="U1496" s="36"/>
      <c r="V1496" s="36"/>
      <c r="W1496" s="36"/>
      <c r="X1496" s="36"/>
      <c r="Y1496" s="36"/>
      <c r="Z1496" s="36"/>
      <c r="AA1496" s="36"/>
      <c r="AB1496" s="36"/>
      <c r="AC1496" s="36"/>
      <c r="AD1496" s="36"/>
      <c r="AE1496" s="36"/>
      <c r="AR1496" s="199" t="s">
        <v>258</v>
      </c>
      <c r="AT1496" s="199" t="s">
        <v>146</v>
      </c>
      <c r="AU1496" s="199" t="s">
        <v>80</v>
      </c>
      <c r="AY1496" s="19" t="s">
        <v>144</v>
      </c>
      <c r="BE1496" s="200">
        <f>IF(N1496="základní",J1496,0)</f>
        <v>0</v>
      </c>
      <c r="BF1496" s="200">
        <f>IF(N1496="snížená",J1496,0)</f>
        <v>0</v>
      </c>
      <c r="BG1496" s="200">
        <f>IF(N1496="zákl. přenesená",J1496,0)</f>
        <v>0</v>
      </c>
      <c r="BH1496" s="200">
        <f>IF(N1496="sníž. přenesená",J1496,0)</f>
        <v>0</v>
      </c>
      <c r="BI1496" s="200">
        <f>IF(N1496="nulová",J1496,0)</f>
        <v>0</v>
      </c>
      <c r="BJ1496" s="19" t="s">
        <v>26</v>
      </c>
      <c r="BK1496" s="200">
        <f>ROUND(I1496*H1496,2)</f>
        <v>0</v>
      </c>
      <c r="BL1496" s="19" t="s">
        <v>258</v>
      </c>
      <c r="BM1496" s="199" t="s">
        <v>1951</v>
      </c>
    </row>
    <row r="1497" spans="1:65" s="2" customFormat="1" ht="10.199999999999999">
      <c r="A1497" s="36"/>
      <c r="B1497" s="37"/>
      <c r="C1497" s="38"/>
      <c r="D1497" s="201" t="s">
        <v>152</v>
      </c>
      <c r="E1497" s="38"/>
      <c r="F1497" s="202" t="s">
        <v>1941</v>
      </c>
      <c r="G1497" s="38"/>
      <c r="H1497" s="38"/>
      <c r="I1497" s="110"/>
      <c r="J1497" s="38"/>
      <c r="K1497" s="38"/>
      <c r="L1497" s="41"/>
      <c r="M1497" s="203"/>
      <c r="N1497" s="204"/>
      <c r="O1497" s="66"/>
      <c r="P1497" s="66"/>
      <c r="Q1497" s="66"/>
      <c r="R1497" s="66"/>
      <c r="S1497" s="66"/>
      <c r="T1497" s="67"/>
      <c r="U1497" s="36"/>
      <c r="V1497" s="36"/>
      <c r="W1497" s="36"/>
      <c r="X1497" s="36"/>
      <c r="Y1497" s="36"/>
      <c r="Z1497" s="36"/>
      <c r="AA1497" s="36"/>
      <c r="AB1497" s="36"/>
      <c r="AC1497" s="36"/>
      <c r="AD1497" s="36"/>
      <c r="AE1497" s="36"/>
      <c r="AT1497" s="19" t="s">
        <v>152</v>
      </c>
      <c r="AU1497" s="19" t="s">
        <v>80</v>
      </c>
    </row>
    <row r="1498" spans="1:65" s="2" customFormat="1" ht="16.5" customHeight="1">
      <c r="A1498" s="36"/>
      <c r="B1498" s="37"/>
      <c r="C1498" s="189" t="s">
        <v>1952</v>
      </c>
      <c r="D1498" s="189" t="s">
        <v>146</v>
      </c>
      <c r="E1498" s="190" t="s">
        <v>1953</v>
      </c>
      <c r="F1498" s="191" t="s">
        <v>19</v>
      </c>
      <c r="G1498" s="192" t="s">
        <v>1935</v>
      </c>
      <c r="H1498" s="193">
        <v>1</v>
      </c>
      <c r="I1498" s="194"/>
      <c r="J1498" s="193">
        <f>ROUND(I1498*H1498,2)</f>
        <v>0</v>
      </c>
      <c r="K1498" s="191" t="s">
        <v>19</v>
      </c>
      <c r="L1498" s="41"/>
      <c r="M1498" s="195" t="s">
        <v>19</v>
      </c>
      <c r="N1498" s="196" t="s">
        <v>42</v>
      </c>
      <c r="O1498" s="66"/>
      <c r="P1498" s="197">
        <f>O1498*H1498</f>
        <v>0</v>
      </c>
      <c r="Q1498" s="197">
        <v>0</v>
      </c>
      <c r="R1498" s="197">
        <f>Q1498*H1498</f>
        <v>0</v>
      </c>
      <c r="S1498" s="197">
        <v>0</v>
      </c>
      <c r="T1498" s="198">
        <f>S1498*H1498</f>
        <v>0</v>
      </c>
      <c r="U1498" s="36"/>
      <c r="V1498" s="36"/>
      <c r="W1498" s="36"/>
      <c r="X1498" s="36"/>
      <c r="Y1498" s="36"/>
      <c r="Z1498" s="36"/>
      <c r="AA1498" s="36"/>
      <c r="AB1498" s="36"/>
      <c r="AC1498" s="36"/>
      <c r="AD1498" s="36"/>
      <c r="AE1498" s="36"/>
      <c r="AR1498" s="199" t="s">
        <v>258</v>
      </c>
      <c r="AT1498" s="199" t="s">
        <v>146</v>
      </c>
      <c r="AU1498" s="199" t="s">
        <v>80</v>
      </c>
      <c r="AY1498" s="19" t="s">
        <v>144</v>
      </c>
      <c r="BE1498" s="200">
        <f>IF(N1498="základní",J1498,0)</f>
        <v>0</v>
      </c>
      <c r="BF1498" s="200">
        <f>IF(N1498="snížená",J1498,0)</f>
        <v>0</v>
      </c>
      <c r="BG1498" s="200">
        <f>IF(N1498="zákl. přenesená",J1498,0)</f>
        <v>0</v>
      </c>
      <c r="BH1498" s="200">
        <f>IF(N1498="sníž. přenesená",J1498,0)</f>
        <v>0</v>
      </c>
      <c r="BI1498" s="200">
        <f>IF(N1498="nulová",J1498,0)</f>
        <v>0</v>
      </c>
      <c r="BJ1498" s="19" t="s">
        <v>26</v>
      </c>
      <c r="BK1498" s="200">
        <f>ROUND(I1498*H1498,2)</f>
        <v>0</v>
      </c>
      <c r="BL1498" s="19" t="s">
        <v>258</v>
      </c>
      <c r="BM1498" s="199" t="s">
        <v>1954</v>
      </c>
    </row>
    <row r="1499" spans="1:65" s="2" customFormat="1" ht="10.199999999999999">
      <c r="A1499" s="36"/>
      <c r="B1499" s="37"/>
      <c r="C1499" s="38"/>
      <c r="D1499" s="201" t="s">
        <v>152</v>
      </c>
      <c r="E1499" s="38"/>
      <c r="F1499" s="202" t="s">
        <v>1955</v>
      </c>
      <c r="G1499" s="38"/>
      <c r="H1499" s="38"/>
      <c r="I1499" s="110"/>
      <c r="J1499" s="38"/>
      <c r="K1499" s="38"/>
      <c r="L1499" s="41"/>
      <c r="M1499" s="203"/>
      <c r="N1499" s="204"/>
      <c r="O1499" s="66"/>
      <c r="P1499" s="66"/>
      <c r="Q1499" s="66"/>
      <c r="R1499" s="66"/>
      <c r="S1499" s="66"/>
      <c r="T1499" s="67"/>
      <c r="U1499" s="36"/>
      <c r="V1499" s="36"/>
      <c r="W1499" s="36"/>
      <c r="X1499" s="36"/>
      <c r="Y1499" s="36"/>
      <c r="Z1499" s="36"/>
      <c r="AA1499" s="36"/>
      <c r="AB1499" s="36"/>
      <c r="AC1499" s="36"/>
      <c r="AD1499" s="36"/>
      <c r="AE1499" s="36"/>
      <c r="AT1499" s="19" t="s">
        <v>152</v>
      </c>
      <c r="AU1499" s="19" t="s">
        <v>80</v>
      </c>
    </row>
    <row r="1500" spans="1:65" s="2" customFormat="1" ht="16.5" customHeight="1">
      <c r="A1500" s="36"/>
      <c r="B1500" s="37"/>
      <c r="C1500" s="189" t="s">
        <v>1956</v>
      </c>
      <c r="D1500" s="189" t="s">
        <v>146</v>
      </c>
      <c r="E1500" s="190" t="s">
        <v>1957</v>
      </c>
      <c r="F1500" s="191" t="s">
        <v>19</v>
      </c>
      <c r="G1500" s="192" t="s">
        <v>1935</v>
      </c>
      <c r="H1500" s="193">
        <v>1</v>
      </c>
      <c r="I1500" s="194"/>
      <c r="J1500" s="193">
        <f>ROUND(I1500*H1500,2)</f>
        <v>0</v>
      </c>
      <c r="K1500" s="191" t="s">
        <v>19</v>
      </c>
      <c r="L1500" s="41"/>
      <c r="M1500" s="195" t="s">
        <v>19</v>
      </c>
      <c r="N1500" s="196" t="s">
        <v>42</v>
      </c>
      <c r="O1500" s="66"/>
      <c r="P1500" s="197">
        <f>O1500*H1500</f>
        <v>0</v>
      </c>
      <c r="Q1500" s="197">
        <v>0</v>
      </c>
      <c r="R1500" s="197">
        <f>Q1500*H1500</f>
        <v>0</v>
      </c>
      <c r="S1500" s="197">
        <v>0</v>
      </c>
      <c r="T1500" s="198">
        <f>S1500*H1500</f>
        <v>0</v>
      </c>
      <c r="U1500" s="36"/>
      <c r="V1500" s="36"/>
      <c r="W1500" s="36"/>
      <c r="X1500" s="36"/>
      <c r="Y1500" s="36"/>
      <c r="Z1500" s="36"/>
      <c r="AA1500" s="36"/>
      <c r="AB1500" s="36"/>
      <c r="AC1500" s="36"/>
      <c r="AD1500" s="36"/>
      <c r="AE1500" s="36"/>
      <c r="AR1500" s="199" t="s">
        <v>258</v>
      </c>
      <c r="AT1500" s="199" t="s">
        <v>146</v>
      </c>
      <c r="AU1500" s="199" t="s">
        <v>80</v>
      </c>
      <c r="AY1500" s="19" t="s">
        <v>144</v>
      </c>
      <c r="BE1500" s="200">
        <f>IF(N1500="základní",J1500,0)</f>
        <v>0</v>
      </c>
      <c r="BF1500" s="200">
        <f>IF(N1500="snížená",J1500,0)</f>
        <v>0</v>
      </c>
      <c r="BG1500" s="200">
        <f>IF(N1500="zákl. přenesená",J1500,0)</f>
        <v>0</v>
      </c>
      <c r="BH1500" s="200">
        <f>IF(N1500="sníž. přenesená",J1500,0)</f>
        <v>0</v>
      </c>
      <c r="BI1500" s="200">
        <f>IF(N1500="nulová",J1500,0)</f>
        <v>0</v>
      </c>
      <c r="BJ1500" s="19" t="s">
        <v>26</v>
      </c>
      <c r="BK1500" s="200">
        <f>ROUND(I1500*H1500,2)</f>
        <v>0</v>
      </c>
      <c r="BL1500" s="19" t="s">
        <v>258</v>
      </c>
      <c r="BM1500" s="199" t="s">
        <v>1958</v>
      </c>
    </row>
    <row r="1501" spans="1:65" s="2" customFormat="1" ht="10.199999999999999">
      <c r="A1501" s="36"/>
      <c r="B1501" s="37"/>
      <c r="C1501" s="38"/>
      <c r="D1501" s="201" t="s">
        <v>152</v>
      </c>
      <c r="E1501" s="38"/>
      <c r="F1501" s="202" t="s">
        <v>1959</v>
      </c>
      <c r="G1501" s="38"/>
      <c r="H1501" s="38"/>
      <c r="I1501" s="110"/>
      <c r="J1501" s="38"/>
      <c r="K1501" s="38"/>
      <c r="L1501" s="41"/>
      <c r="M1501" s="203"/>
      <c r="N1501" s="204"/>
      <c r="O1501" s="66"/>
      <c r="P1501" s="66"/>
      <c r="Q1501" s="66"/>
      <c r="R1501" s="66"/>
      <c r="S1501" s="66"/>
      <c r="T1501" s="67"/>
      <c r="U1501" s="36"/>
      <c r="V1501" s="36"/>
      <c r="W1501" s="36"/>
      <c r="X1501" s="36"/>
      <c r="Y1501" s="36"/>
      <c r="Z1501" s="36"/>
      <c r="AA1501" s="36"/>
      <c r="AB1501" s="36"/>
      <c r="AC1501" s="36"/>
      <c r="AD1501" s="36"/>
      <c r="AE1501" s="36"/>
      <c r="AT1501" s="19" t="s">
        <v>152</v>
      </c>
      <c r="AU1501" s="19" t="s">
        <v>80</v>
      </c>
    </row>
    <row r="1502" spans="1:65" s="2" customFormat="1" ht="16.5" customHeight="1">
      <c r="A1502" s="36"/>
      <c r="B1502" s="37"/>
      <c r="C1502" s="189" t="s">
        <v>1960</v>
      </c>
      <c r="D1502" s="189" t="s">
        <v>146</v>
      </c>
      <c r="E1502" s="190" t="s">
        <v>1961</v>
      </c>
      <c r="F1502" s="191" t="s">
        <v>19</v>
      </c>
      <c r="G1502" s="192" t="s">
        <v>1935</v>
      </c>
      <c r="H1502" s="193">
        <v>1</v>
      </c>
      <c r="I1502" s="194"/>
      <c r="J1502" s="193">
        <f>ROUND(I1502*H1502,2)</f>
        <v>0</v>
      </c>
      <c r="K1502" s="191" t="s">
        <v>19</v>
      </c>
      <c r="L1502" s="41"/>
      <c r="M1502" s="195" t="s">
        <v>19</v>
      </c>
      <c r="N1502" s="196" t="s">
        <v>42</v>
      </c>
      <c r="O1502" s="66"/>
      <c r="P1502" s="197">
        <f>O1502*H1502</f>
        <v>0</v>
      </c>
      <c r="Q1502" s="197">
        <v>0</v>
      </c>
      <c r="R1502" s="197">
        <f>Q1502*H1502</f>
        <v>0</v>
      </c>
      <c r="S1502" s="197">
        <v>0</v>
      </c>
      <c r="T1502" s="198">
        <f>S1502*H1502</f>
        <v>0</v>
      </c>
      <c r="U1502" s="36"/>
      <c r="V1502" s="36"/>
      <c r="W1502" s="36"/>
      <c r="X1502" s="36"/>
      <c r="Y1502" s="36"/>
      <c r="Z1502" s="36"/>
      <c r="AA1502" s="36"/>
      <c r="AB1502" s="36"/>
      <c r="AC1502" s="36"/>
      <c r="AD1502" s="36"/>
      <c r="AE1502" s="36"/>
      <c r="AR1502" s="199" t="s">
        <v>258</v>
      </c>
      <c r="AT1502" s="199" t="s">
        <v>146</v>
      </c>
      <c r="AU1502" s="199" t="s">
        <v>80</v>
      </c>
      <c r="AY1502" s="19" t="s">
        <v>144</v>
      </c>
      <c r="BE1502" s="200">
        <f>IF(N1502="základní",J1502,0)</f>
        <v>0</v>
      </c>
      <c r="BF1502" s="200">
        <f>IF(N1502="snížená",J1502,0)</f>
        <v>0</v>
      </c>
      <c r="BG1502" s="200">
        <f>IF(N1502="zákl. přenesená",J1502,0)</f>
        <v>0</v>
      </c>
      <c r="BH1502" s="200">
        <f>IF(N1502="sníž. přenesená",J1502,0)</f>
        <v>0</v>
      </c>
      <c r="BI1502" s="200">
        <f>IF(N1502="nulová",J1502,0)</f>
        <v>0</v>
      </c>
      <c r="BJ1502" s="19" t="s">
        <v>26</v>
      </c>
      <c r="BK1502" s="200">
        <f>ROUND(I1502*H1502,2)</f>
        <v>0</v>
      </c>
      <c r="BL1502" s="19" t="s">
        <v>258</v>
      </c>
      <c r="BM1502" s="199" t="s">
        <v>1962</v>
      </c>
    </row>
    <row r="1503" spans="1:65" s="2" customFormat="1" ht="10.199999999999999">
      <c r="A1503" s="36"/>
      <c r="B1503" s="37"/>
      <c r="C1503" s="38"/>
      <c r="D1503" s="201" t="s">
        <v>152</v>
      </c>
      <c r="E1503" s="38"/>
      <c r="F1503" s="202" t="s">
        <v>1963</v>
      </c>
      <c r="G1503" s="38"/>
      <c r="H1503" s="38"/>
      <c r="I1503" s="110"/>
      <c r="J1503" s="38"/>
      <c r="K1503" s="38"/>
      <c r="L1503" s="41"/>
      <c r="M1503" s="203"/>
      <c r="N1503" s="204"/>
      <c r="O1503" s="66"/>
      <c r="P1503" s="66"/>
      <c r="Q1503" s="66"/>
      <c r="R1503" s="66"/>
      <c r="S1503" s="66"/>
      <c r="T1503" s="67"/>
      <c r="U1503" s="36"/>
      <c r="V1503" s="36"/>
      <c r="W1503" s="36"/>
      <c r="X1503" s="36"/>
      <c r="Y1503" s="36"/>
      <c r="Z1503" s="36"/>
      <c r="AA1503" s="36"/>
      <c r="AB1503" s="36"/>
      <c r="AC1503" s="36"/>
      <c r="AD1503" s="36"/>
      <c r="AE1503" s="36"/>
      <c r="AT1503" s="19" t="s">
        <v>152</v>
      </c>
      <c r="AU1503" s="19" t="s">
        <v>80</v>
      </c>
    </row>
    <row r="1504" spans="1:65" s="12" customFormat="1" ht="22.8" customHeight="1">
      <c r="B1504" s="173"/>
      <c r="C1504" s="174"/>
      <c r="D1504" s="175" t="s">
        <v>70</v>
      </c>
      <c r="E1504" s="187" t="s">
        <v>1964</v>
      </c>
      <c r="F1504" s="187" t="s">
        <v>1965</v>
      </c>
      <c r="G1504" s="174"/>
      <c r="H1504" s="174"/>
      <c r="I1504" s="177"/>
      <c r="J1504" s="188">
        <f>BK1504</f>
        <v>0</v>
      </c>
      <c r="K1504" s="174"/>
      <c r="L1504" s="179"/>
      <c r="M1504" s="180"/>
      <c r="N1504" s="181"/>
      <c r="O1504" s="181"/>
      <c r="P1504" s="182">
        <f>SUM(P1505:P1634)</f>
        <v>0</v>
      </c>
      <c r="Q1504" s="181"/>
      <c r="R1504" s="182">
        <f>SUM(R1505:R1634)</f>
        <v>0</v>
      </c>
      <c r="S1504" s="181"/>
      <c r="T1504" s="183">
        <f>SUM(T1505:T1634)</f>
        <v>0</v>
      </c>
      <c r="AR1504" s="184" t="s">
        <v>80</v>
      </c>
      <c r="AT1504" s="185" t="s">
        <v>70</v>
      </c>
      <c r="AU1504" s="185" t="s">
        <v>26</v>
      </c>
      <c r="AY1504" s="184" t="s">
        <v>144</v>
      </c>
      <c r="BK1504" s="186">
        <f>SUM(BK1505:BK1634)</f>
        <v>0</v>
      </c>
    </row>
    <row r="1505" spans="1:65" s="2" customFormat="1" ht="21.75" customHeight="1">
      <c r="A1505" s="36"/>
      <c r="B1505" s="37"/>
      <c r="C1505" s="189" t="s">
        <v>1966</v>
      </c>
      <c r="D1505" s="189" t="s">
        <v>146</v>
      </c>
      <c r="E1505" s="190" t="s">
        <v>1967</v>
      </c>
      <c r="F1505" s="191" t="s">
        <v>1968</v>
      </c>
      <c r="G1505" s="192" t="s">
        <v>1935</v>
      </c>
      <c r="H1505" s="193">
        <v>1</v>
      </c>
      <c r="I1505" s="194"/>
      <c r="J1505" s="193">
        <f>ROUND(I1505*H1505,2)</f>
        <v>0</v>
      </c>
      <c r="K1505" s="191" t="s">
        <v>19</v>
      </c>
      <c r="L1505" s="41"/>
      <c r="M1505" s="195" t="s">
        <v>19</v>
      </c>
      <c r="N1505" s="196" t="s">
        <v>42</v>
      </c>
      <c r="O1505" s="66"/>
      <c r="P1505" s="197">
        <f>O1505*H1505</f>
        <v>0</v>
      </c>
      <c r="Q1505" s="197">
        <v>0</v>
      </c>
      <c r="R1505" s="197">
        <f>Q1505*H1505</f>
        <v>0</v>
      </c>
      <c r="S1505" s="197">
        <v>0</v>
      </c>
      <c r="T1505" s="198">
        <f>S1505*H1505</f>
        <v>0</v>
      </c>
      <c r="U1505" s="36"/>
      <c r="V1505" s="36"/>
      <c r="W1505" s="36"/>
      <c r="X1505" s="36"/>
      <c r="Y1505" s="36"/>
      <c r="Z1505" s="36"/>
      <c r="AA1505" s="36"/>
      <c r="AB1505" s="36"/>
      <c r="AC1505" s="36"/>
      <c r="AD1505" s="36"/>
      <c r="AE1505" s="36"/>
      <c r="AR1505" s="199" t="s">
        <v>258</v>
      </c>
      <c r="AT1505" s="199" t="s">
        <v>146</v>
      </c>
      <c r="AU1505" s="199" t="s">
        <v>80</v>
      </c>
      <c r="AY1505" s="19" t="s">
        <v>144</v>
      </c>
      <c r="BE1505" s="200">
        <f>IF(N1505="základní",J1505,0)</f>
        <v>0</v>
      </c>
      <c r="BF1505" s="200">
        <f>IF(N1505="snížená",J1505,0)</f>
        <v>0</v>
      </c>
      <c r="BG1505" s="200">
        <f>IF(N1505="zákl. přenesená",J1505,0)</f>
        <v>0</v>
      </c>
      <c r="BH1505" s="200">
        <f>IF(N1505="sníž. přenesená",J1505,0)</f>
        <v>0</v>
      </c>
      <c r="BI1505" s="200">
        <f>IF(N1505="nulová",J1505,0)</f>
        <v>0</v>
      </c>
      <c r="BJ1505" s="19" t="s">
        <v>26</v>
      </c>
      <c r="BK1505" s="200">
        <f>ROUND(I1505*H1505,2)</f>
        <v>0</v>
      </c>
      <c r="BL1505" s="19" t="s">
        <v>258</v>
      </c>
      <c r="BM1505" s="199" t="s">
        <v>1969</v>
      </c>
    </row>
    <row r="1506" spans="1:65" s="2" customFormat="1" ht="19.2">
      <c r="A1506" s="36"/>
      <c r="B1506" s="37"/>
      <c r="C1506" s="38"/>
      <c r="D1506" s="201" t="s">
        <v>152</v>
      </c>
      <c r="E1506" s="38"/>
      <c r="F1506" s="202" t="s">
        <v>1970</v>
      </c>
      <c r="G1506" s="38"/>
      <c r="H1506" s="38"/>
      <c r="I1506" s="110"/>
      <c r="J1506" s="38"/>
      <c r="K1506" s="38"/>
      <c r="L1506" s="41"/>
      <c r="M1506" s="203"/>
      <c r="N1506" s="204"/>
      <c r="O1506" s="66"/>
      <c r="P1506" s="66"/>
      <c r="Q1506" s="66"/>
      <c r="R1506" s="66"/>
      <c r="S1506" s="66"/>
      <c r="T1506" s="67"/>
      <c r="U1506" s="36"/>
      <c r="V1506" s="36"/>
      <c r="W1506" s="36"/>
      <c r="X1506" s="36"/>
      <c r="Y1506" s="36"/>
      <c r="Z1506" s="36"/>
      <c r="AA1506" s="36"/>
      <c r="AB1506" s="36"/>
      <c r="AC1506" s="36"/>
      <c r="AD1506" s="36"/>
      <c r="AE1506" s="36"/>
      <c r="AT1506" s="19" t="s">
        <v>152</v>
      </c>
      <c r="AU1506" s="19" t="s">
        <v>80</v>
      </c>
    </row>
    <row r="1507" spans="1:65" s="2" customFormat="1" ht="16.5" customHeight="1">
      <c r="A1507" s="36"/>
      <c r="B1507" s="37"/>
      <c r="C1507" s="189" t="s">
        <v>1971</v>
      </c>
      <c r="D1507" s="189" t="s">
        <v>146</v>
      </c>
      <c r="E1507" s="190" t="s">
        <v>1972</v>
      </c>
      <c r="F1507" s="191" t="s">
        <v>1973</v>
      </c>
      <c r="G1507" s="192" t="s">
        <v>1935</v>
      </c>
      <c r="H1507" s="193">
        <v>1</v>
      </c>
      <c r="I1507" s="194"/>
      <c r="J1507" s="193">
        <f>ROUND(I1507*H1507,2)</f>
        <v>0</v>
      </c>
      <c r="K1507" s="191" t="s">
        <v>19</v>
      </c>
      <c r="L1507" s="41"/>
      <c r="M1507" s="195" t="s">
        <v>19</v>
      </c>
      <c r="N1507" s="196" t="s">
        <v>42</v>
      </c>
      <c r="O1507" s="66"/>
      <c r="P1507" s="197">
        <f>O1507*H1507</f>
        <v>0</v>
      </c>
      <c r="Q1507" s="197">
        <v>0</v>
      </c>
      <c r="R1507" s="197">
        <f>Q1507*H1507</f>
        <v>0</v>
      </c>
      <c r="S1507" s="197">
        <v>0</v>
      </c>
      <c r="T1507" s="198">
        <f>S1507*H1507</f>
        <v>0</v>
      </c>
      <c r="U1507" s="36"/>
      <c r="V1507" s="36"/>
      <c r="W1507" s="36"/>
      <c r="X1507" s="36"/>
      <c r="Y1507" s="36"/>
      <c r="Z1507" s="36"/>
      <c r="AA1507" s="36"/>
      <c r="AB1507" s="36"/>
      <c r="AC1507" s="36"/>
      <c r="AD1507" s="36"/>
      <c r="AE1507" s="36"/>
      <c r="AR1507" s="199" t="s">
        <v>258</v>
      </c>
      <c r="AT1507" s="199" t="s">
        <v>146</v>
      </c>
      <c r="AU1507" s="199" t="s">
        <v>80</v>
      </c>
      <c r="AY1507" s="19" t="s">
        <v>144</v>
      </c>
      <c r="BE1507" s="200">
        <f>IF(N1507="základní",J1507,0)</f>
        <v>0</v>
      </c>
      <c r="BF1507" s="200">
        <f>IF(N1507="snížená",J1507,0)</f>
        <v>0</v>
      </c>
      <c r="BG1507" s="200">
        <f>IF(N1507="zákl. přenesená",J1507,0)</f>
        <v>0</v>
      </c>
      <c r="BH1507" s="200">
        <f>IF(N1507="sníž. přenesená",J1507,0)</f>
        <v>0</v>
      </c>
      <c r="BI1507" s="200">
        <f>IF(N1507="nulová",J1507,0)</f>
        <v>0</v>
      </c>
      <c r="BJ1507" s="19" t="s">
        <v>26</v>
      </c>
      <c r="BK1507" s="200">
        <f>ROUND(I1507*H1507,2)</f>
        <v>0</v>
      </c>
      <c r="BL1507" s="19" t="s">
        <v>258</v>
      </c>
      <c r="BM1507" s="199" t="s">
        <v>1974</v>
      </c>
    </row>
    <row r="1508" spans="1:65" s="2" customFormat="1" ht="10.199999999999999">
      <c r="A1508" s="36"/>
      <c r="B1508" s="37"/>
      <c r="C1508" s="38"/>
      <c r="D1508" s="201" t="s">
        <v>152</v>
      </c>
      <c r="E1508" s="38"/>
      <c r="F1508" s="202" t="s">
        <v>1973</v>
      </c>
      <c r="G1508" s="38"/>
      <c r="H1508" s="38"/>
      <c r="I1508" s="110"/>
      <c r="J1508" s="38"/>
      <c r="K1508" s="38"/>
      <c r="L1508" s="41"/>
      <c r="M1508" s="203"/>
      <c r="N1508" s="204"/>
      <c r="O1508" s="66"/>
      <c r="P1508" s="66"/>
      <c r="Q1508" s="66"/>
      <c r="R1508" s="66"/>
      <c r="S1508" s="66"/>
      <c r="T1508" s="67"/>
      <c r="U1508" s="36"/>
      <c r="V1508" s="36"/>
      <c r="W1508" s="36"/>
      <c r="X1508" s="36"/>
      <c r="Y1508" s="36"/>
      <c r="Z1508" s="36"/>
      <c r="AA1508" s="36"/>
      <c r="AB1508" s="36"/>
      <c r="AC1508" s="36"/>
      <c r="AD1508" s="36"/>
      <c r="AE1508" s="36"/>
      <c r="AT1508" s="19" t="s">
        <v>152</v>
      </c>
      <c r="AU1508" s="19" t="s">
        <v>80</v>
      </c>
    </row>
    <row r="1509" spans="1:65" s="2" customFormat="1" ht="16.5" customHeight="1">
      <c r="A1509" s="36"/>
      <c r="B1509" s="37"/>
      <c r="C1509" s="189" t="s">
        <v>1975</v>
      </c>
      <c r="D1509" s="189" t="s">
        <v>146</v>
      </c>
      <c r="E1509" s="190" t="s">
        <v>1976</v>
      </c>
      <c r="F1509" s="191" t="s">
        <v>1977</v>
      </c>
      <c r="G1509" s="192" t="s">
        <v>1935</v>
      </c>
      <c r="H1509" s="193">
        <v>1</v>
      </c>
      <c r="I1509" s="194"/>
      <c r="J1509" s="193">
        <f>ROUND(I1509*H1509,2)</f>
        <v>0</v>
      </c>
      <c r="K1509" s="191" t="s">
        <v>19</v>
      </c>
      <c r="L1509" s="41"/>
      <c r="M1509" s="195" t="s">
        <v>19</v>
      </c>
      <c r="N1509" s="196" t="s">
        <v>42</v>
      </c>
      <c r="O1509" s="66"/>
      <c r="P1509" s="197">
        <f>O1509*H1509</f>
        <v>0</v>
      </c>
      <c r="Q1509" s="197">
        <v>0</v>
      </c>
      <c r="R1509" s="197">
        <f>Q1509*H1509</f>
        <v>0</v>
      </c>
      <c r="S1509" s="197">
        <v>0</v>
      </c>
      <c r="T1509" s="198">
        <f>S1509*H1509</f>
        <v>0</v>
      </c>
      <c r="U1509" s="36"/>
      <c r="V1509" s="36"/>
      <c r="W1509" s="36"/>
      <c r="X1509" s="36"/>
      <c r="Y1509" s="36"/>
      <c r="Z1509" s="36"/>
      <c r="AA1509" s="36"/>
      <c r="AB1509" s="36"/>
      <c r="AC1509" s="36"/>
      <c r="AD1509" s="36"/>
      <c r="AE1509" s="36"/>
      <c r="AR1509" s="199" t="s">
        <v>258</v>
      </c>
      <c r="AT1509" s="199" t="s">
        <v>146</v>
      </c>
      <c r="AU1509" s="199" t="s">
        <v>80</v>
      </c>
      <c r="AY1509" s="19" t="s">
        <v>144</v>
      </c>
      <c r="BE1509" s="200">
        <f>IF(N1509="základní",J1509,0)</f>
        <v>0</v>
      </c>
      <c r="BF1509" s="200">
        <f>IF(N1509="snížená",J1509,0)</f>
        <v>0</v>
      </c>
      <c r="BG1509" s="200">
        <f>IF(N1509="zákl. přenesená",J1509,0)</f>
        <v>0</v>
      </c>
      <c r="BH1509" s="200">
        <f>IF(N1509="sníž. přenesená",J1509,0)</f>
        <v>0</v>
      </c>
      <c r="BI1509" s="200">
        <f>IF(N1509="nulová",J1509,0)</f>
        <v>0</v>
      </c>
      <c r="BJ1509" s="19" t="s">
        <v>26</v>
      </c>
      <c r="BK1509" s="200">
        <f>ROUND(I1509*H1509,2)</f>
        <v>0</v>
      </c>
      <c r="BL1509" s="19" t="s">
        <v>258</v>
      </c>
      <c r="BM1509" s="199" t="s">
        <v>1978</v>
      </c>
    </row>
    <row r="1510" spans="1:65" s="2" customFormat="1" ht="10.199999999999999">
      <c r="A1510" s="36"/>
      <c r="B1510" s="37"/>
      <c r="C1510" s="38"/>
      <c r="D1510" s="201" t="s">
        <v>152</v>
      </c>
      <c r="E1510" s="38"/>
      <c r="F1510" s="202" t="s">
        <v>1977</v>
      </c>
      <c r="G1510" s="38"/>
      <c r="H1510" s="38"/>
      <c r="I1510" s="110"/>
      <c r="J1510" s="38"/>
      <c r="K1510" s="38"/>
      <c r="L1510" s="41"/>
      <c r="M1510" s="203"/>
      <c r="N1510" s="204"/>
      <c r="O1510" s="66"/>
      <c r="P1510" s="66"/>
      <c r="Q1510" s="66"/>
      <c r="R1510" s="66"/>
      <c r="S1510" s="66"/>
      <c r="T1510" s="67"/>
      <c r="U1510" s="36"/>
      <c r="V1510" s="36"/>
      <c r="W1510" s="36"/>
      <c r="X1510" s="36"/>
      <c r="Y1510" s="36"/>
      <c r="Z1510" s="36"/>
      <c r="AA1510" s="36"/>
      <c r="AB1510" s="36"/>
      <c r="AC1510" s="36"/>
      <c r="AD1510" s="36"/>
      <c r="AE1510" s="36"/>
      <c r="AT1510" s="19" t="s">
        <v>152</v>
      </c>
      <c r="AU1510" s="19" t="s">
        <v>80</v>
      </c>
    </row>
    <row r="1511" spans="1:65" s="2" customFormat="1" ht="33" customHeight="1">
      <c r="A1511" s="36"/>
      <c r="B1511" s="37"/>
      <c r="C1511" s="189" t="s">
        <v>1979</v>
      </c>
      <c r="D1511" s="189" t="s">
        <v>146</v>
      </c>
      <c r="E1511" s="190" t="s">
        <v>1980</v>
      </c>
      <c r="F1511" s="191" t="s">
        <v>1981</v>
      </c>
      <c r="G1511" s="192" t="s">
        <v>1982</v>
      </c>
      <c r="H1511" s="193">
        <v>1</v>
      </c>
      <c r="I1511" s="194"/>
      <c r="J1511" s="193">
        <f>ROUND(I1511*H1511,2)</f>
        <v>0</v>
      </c>
      <c r="K1511" s="191" t="s">
        <v>19</v>
      </c>
      <c r="L1511" s="41"/>
      <c r="M1511" s="195" t="s">
        <v>19</v>
      </c>
      <c r="N1511" s="196" t="s">
        <v>42</v>
      </c>
      <c r="O1511" s="66"/>
      <c r="P1511" s="197">
        <f>O1511*H1511</f>
        <v>0</v>
      </c>
      <c r="Q1511" s="197">
        <v>0</v>
      </c>
      <c r="R1511" s="197">
        <f>Q1511*H1511</f>
        <v>0</v>
      </c>
      <c r="S1511" s="197">
        <v>0</v>
      </c>
      <c r="T1511" s="198">
        <f>S1511*H1511</f>
        <v>0</v>
      </c>
      <c r="U1511" s="36"/>
      <c r="V1511" s="36"/>
      <c r="W1511" s="36"/>
      <c r="X1511" s="36"/>
      <c r="Y1511" s="36"/>
      <c r="Z1511" s="36"/>
      <c r="AA1511" s="36"/>
      <c r="AB1511" s="36"/>
      <c r="AC1511" s="36"/>
      <c r="AD1511" s="36"/>
      <c r="AE1511" s="36"/>
      <c r="AR1511" s="199" t="s">
        <v>258</v>
      </c>
      <c r="AT1511" s="199" t="s">
        <v>146</v>
      </c>
      <c r="AU1511" s="199" t="s">
        <v>80</v>
      </c>
      <c r="AY1511" s="19" t="s">
        <v>144</v>
      </c>
      <c r="BE1511" s="200">
        <f>IF(N1511="základní",J1511,0)</f>
        <v>0</v>
      </c>
      <c r="BF1511" s="200">
        <f>IF(N1511="snížená",J1511,0)</f>
        <v>0</v>
      </c>
      <c r="BG1511" s="200">
        <f>IF(N1511="zákl. přenesená",J1511,0)</f>
        <v>0</v>
      </c>
      <c r="BH1511" s="200">
        <f>IF(N1511="sníž. přenesená",J1511,0)</f>
        <v>0</v>
      </c>
      <c r="BI1511" s="200">
        <f>IF(N1511="nulová",J1511,0)</f>
        <v>0</v>
      </c>
      <c r="BJ1511" s="19" t="s">
        <v>26</v>
      </c>
      <c r="BK1511" s="200">
        <f>ROUND(I1511*H1511,2)</f>
        <v>0</v>
      </c>
      <c r="BL1511" s="19" t="s">
        <v>258</v>
      </c>
      <c r="BM1511" s="199" t="s">
        <v>1983</v>
      </c>
    </row>
    <row r="1512" spans="1:65" s="2" customFormat="1" ht="48">
      <c r="A1512" s="36"/>
      <c r="B1512" s="37"/>
      <c r="C1512" s="38"/>
      <c r="D1512" s="201" t="s">
        <v>152</v>
      </c>
      <c r="E1512" s="38"/>
      <c r="F1512" s="202" t="s">
        <v>1984</v>
      </c>
      <c r="G1512" s="38"/>
      <c r="H1512" s="38"/>
      <c r="I1512" s="110"/>
      <c r="J1512" s="38"/>
      <c r="K1512" s="38"/>
      <c r="L1512" s="41"/>
      <c r="M1512" s="203"/>
      <c r="N1512" s="204"/>
      <c r="O1512" s="66"/>
      <c r="P1512" s="66"/>
      <c r="Q1512" s="66"/>
      <c r="R1512" s="66"/>
      <c r="S1512" s="66"/>
      <c r="T1512" s="67"/>
      <c r="U1512" s="36"/>
      <c r="V1512" s="36"/>
      <c r="W1512" s="36"/>
      <c r="X1512" s="36"/>
      <c r="Y1512" s="36"/>
      <c r="Z1512" s="36"/>
      <c r="AA1512" s="36"/>
      <c r="AB1512" s="36"/>
      <c r="AC1512" s="36"/>
      <c r="AD1512" s="36"/>
      <c r="AE1512" s="36"/>
      <c r="AT1512" s="19" t="s">
        <v>152</v>
      </c>
      <c r="AU1512" s="19" t="s">
        <v>80</v>
      </c>
    </row>
    <row r="1513" spans="1:65" s="2" customFormat="1" ht="16.5" customHeight="1">
      <c r="A1513" s="36"/>
      <c r="B1513" s="37"/>
      <c r="C1513" s="189" t="s">
        <v>1985</v>
      </c>
      <c r="D1513" s="189" t="s">
        <v>146</v>
      </c>
      <c r="E1513" s="190" t="s">
        <v>1986</v>
      </c>
      <c r="F1513" s="191" t="s">
        <v>1987</v>
      </c>
      <c r="G1513" s="192" t="s">
        <v>1982</v>
      </c>
      <c r="H1513" s="193">
        <v>1</v>
      </c>
      <c r="I1513" s="194"/>
      <c r="J1513" s="193">
        <f>ROUND(I1513*H1513,2)</f>
        <v>0</v>
      </c>
      <c r="K1513" s="191" t="s">
        <v>19</v>
      </c>
      <c r="L1513" s="41"/>
      <c r="M1513" s="195" t="s">
        <v>19</v>
      </c>
      <c r="N1513" s="196" t="s">
        <v>42</v>
      </c>
      <c r="O1513" s="66"/>
      <c r="P1513" s="197">
        <f>O1513*H1513</f>
        <v>0</v>
      </c>
      <c r="Q1513" s="197">
        <v>0</v>
      </c>
      <c r="R1513" s="197">
        <f>Q1513*H1513</f>
        <v>0</v>
      </c>
      <c r="S1513" s="197">
        <v>0</v>
      </c>
      <c r="T1513" s="198">
        <f>S1513*H1513</f>
        <v>0</v>
      </c>
      <c r="U1513" s="36"/>
      <c r="V1513" s="36"/>
      <c r="W1513" s="36"/>
      <c r="X1513" s="36"/>
      <c r="Y1513" s="36"/>
      <c r="Z1513" s="36"/>
      <c r="AA1513" s="36"/>
      <c r="AB1513" s="36"/>
      <c r="AC1513" s="36"/>
      <c r="AD1513" s="36"/>
      <c r="AE1513" s="36"/>
      <c r="AR1513" s="199" t="s">
        <v>258</v>
      </c>
      <c r="AT1513" s="199" t="s">
        <v>146</v>
      </c>
      <c r="AU1513" s="199" t="s">
        <v>80</v>
      </c>
      <c r="AY1513" s="19" t="s">
        <v>144</v>
      </c>
      <c r="BE1513" s="200">
        <f>IF(N1513="základní",J1513,0)</f>
        <v>0</v>
      </c>
      <c r="BF1513" s="200">
        <f>IF(N1513="snížená",J1513,0)</f>
        <v>0</v>
      </c>
      <c r="BG1513" s="200">
        <f>IF(N1513="zákl. přenesená",J1513,0)</f>
        <v>0</v>
      </c>
      <c r="BH1513" s="200">
        <f>IF(N1513="sníž. přenesená",J1513,0)</f>
        <v>0</v>
      </c>
      <c r="BI1513" s="200">
        <f>IF(N1513="nulová",J1513,0)</f>
        <v>0</v>
      </c>
      <c r="BJ1513" s="19" t="s">
        <v>26</v>
      </c>
      <c r="BK1513" s="200">
        <f>ROUND(I1513*H1513,2)</f>
        <v>0</v>
      </c>
      <c r="BL1513" s="19" t="s">
        <v>258</v>
      </c>
      <c r="BM1513" s="199" t="s">
        <v>1988</v>
      </c>
    </row>
    <row r="1514" spans="1:65" s="2" customFormat="1" ht="10.199999999999999">
      <c r="A1514" s="36"/>
      <c r="B1514" s="37"/>
      <c r="C1514" s="38"/>
      <c r="D1514" s="201" t="s">
        <v>152</v>
      </c>
      <c r="E1514" s="38"/>
      <c r="F1514" s="202" t="s">
        <v>1987</v>
      </c>
      <c r="G1514" s="38"/>
      <c r="H1514" s="38"/>
      <c r="I1514" s="110"/>
      <c r="J1514" s="38"/>
      <c r="K1514" s="38"/>
      <c r="L1514" s="41"/>
      <c r="M1514" s="203"/>
      <c r="N1514" s="204"/>
      <c r="O1514" s="66"/>
      <c r="P1514" s="66"/>
      <c r="Q1514" s="66"/>
      <c r="R1514" s="66"/>
      <c r="S1514" s="66"/>
      <c r="T1514" s="67"/>
      <c r="U1514" s="36"/>
      <c r="V1514" s="36"/>
      <c r="W1514" s="36"/>
      <c r="X1514" s="36"/>
      <c r="Y1514" s="36"/>
      <c r="Z1514" s="36"/>
      <c r="AA1514" s="36"/>
      <c r="AB1514" s="36"/>
      <c r="AC1514" s="36"/>
      <c r="AD1514" s="36"/>
      <c r="AE1514" s="36"/>
      <c r="AT1514" s="19" t="s">
        <v>152</v>
      </c>
      <c r="AU1514" s="19" t="s">
        <v>80</v>
      </c>
    </row>
    <row r="1515" spans="1:65" s="2" customFormat="1" ht="16.5" customHeight="1">
      <c r="A1515" s="36"/>
      <c r="B1515" s="37"/>
      <c r="C1515" s="189" t="s">
        <v>1989</v>
      </c>
      <c r="D1515" s="189" t="s">
        <v>146</v>
      </c>
      <c r="E1515" s="190" t="s">
        <v>1990</v>
      </c>
      <c r="F1515" s="191" t="s">
        <v>1991</v>
      </c>
      <c r="G1515" s="192" t="s">
        <v>1365</v>
      </c>
      <c r="H1515" s="194"/>
      <c r="I1515" s="194"/>
      <c r="J1515" s="193">
        <f>ROUND(I1515*H1515,2)</f>
        <v>0</v>
      </c>
      <c r="K1515" s="191" t="s">
        <v>19</v>
      </c>
      <c r="L1515" s="41"/>
      <c r="M1515" s="195" t="s">
        <v>19</v>
      </c>
      <c r="N1515" s="196" t="s">
        <v>42</v>
      </c>
      <c r="O1515" s="66"/>
      <c r="P1515" s="197">
        <f>O1515*H1515</f>
        <v>0</v>
      </c>
      <c r="Q1515" s="197">
        <v>0</v>
      </c>
      <c r="R1515" s="197">
        <f>Q1515*H1515</f>
        <v>0</v>
      </c>
      <c r="S1515" s="197">
        <v>0</v>
      </c>
      <c r="T1515" s="198">
        <f>S1515*H1515</f>
        <v>0</v>
      </c>
      <c r="U1515" s="36"/>
      <c r="V1515" s="36"/>
      <c r="W1515" s="36"/>
      <c r="X1515" s="36"/>
      <c r="Y1515" s="36"/>
      <c r="Z1515" s="36"/>
      <c r="AA1515" s="36"/>
      <c r="AB1515" s="36"/>
      <c r="AC1515" s="36"/>
      <c r="AD1515" s="36"/>
      <c r="AE1515" s="36"/>
      <c r="AR1515" s="199" t="s">
        <v>258</v>
      </c>
      <c r="AT1515" s="199" t="s">
        <v>146</v>
      </c>
      <c r="AU1515" s="199" t="s">
        <v>80</v>
      </c>
      <c r="AY1515" s="19" t="s">
        <v>144</v>
      </c>
      <c r="BE1515" s="200">
        <f>IF(N1515="základní",J1515,0)</f>
        <v>0</v>
      </c>
      <c r="BF1515" s="200">
        <f>IF(N1515="snížená",J1515,0)</f>
        <v>0</v>
      </c>
      <c r="BG1515" s="200">
        <f>IF(N1515="zákl. přenesená",J1515,0)</f>
        <v>0</v>
      </c>
      <c r="BH1515" s="200">
        <f>IF(N1515="sníž. přenesená",J1515,0)</f>
        <v>0</v>
      </c>
      <c r="BI1515" s="200">
        <f>IF(N1515="nulová",J1515,0)</f>
        <v>0</v>
      </c>
      <c r="BJ1515" s="19" t="s">
        <v>26</v>
      </c>
      <c r="BK1515" s="200">
        <f>ROUND(I1515*H1515,2)</f>
        <v>0</v>
      </c>
      <c r="BL1515" s="19" t="s">
        <v>258</v>
      </c>
      <c r="BM1515" s="199" t="s">
        <v>1992</v>
      </c>
    </row>
    <row r="1516" spans="1:65" s="2" customFormat="1" ht="10.199999999999999">
      <c r="A1516" s="36"/>
      <c r="B1516" s="37"/>
      <c r="C1516" s="38"/>
      <c r="D1516" s="201" t="s">
        <v>152</v>
      </c>
      <c r="E1516" s="38"/>
      <c r="F1516" s="202" t="s">
        <v>1991</v>
      </c>
      <c r="G1516" s="38"/>
      <c r="H1516" s="38"/>
      <c r="I1516" s="110"/>
      <c r="J1516" s="38"/>
      <c r="K1516" s="38"/>
      <c r="L1516" s="41"/>
      <c r="M1516" s="203"/>
      <c r="N1516" s="204"/>
      <c r="O1516" s="66"/>
      <c r="P1516" s="66"/>
      <c r="Q1516" s="66"/>
      <c r="R1516" s="66"/>
      <c r="S1516" s="66"/>
      <c r="T1516" s="67"/>
      <c r="U1516" s="36"/>
      <c r="V1516" s="36"/>
      <c r="W1516" s="36"/>
      <c r="X1516" s="36"/>
      <c r="Y1516" s="36"/>
      <c r="Z1516" s="36"/>
      <c r="AA1516" s="36"/>
      <c r="AB1516" s="36"/>
      <c r="AC1516" s="36"/>
      <c r="AD1516" s="36"/>
      <c r="AE1516" s="36"/>
      <c r="AT1516" s="19" t="s">
        <v>152</v>
      </c>
      <c r="AU1516" s="19" t="s">
        <v>80</v>
      </c>
    </row>
    <row r="1517" spans="1:65" s="2" customFormat="1" ht="16.5" customHeight="1">
      <c r="A1517" s="36"/>
      <c r="B1517" s="37"/>
      <c r="C1517" s="189" t="s">
        <v>1993</v>
      </c>
      <c r="D1517" s="189" t="s">
        <v>146</v>
      </c>
      <c r="E1517" s="190" t="s">
        <v>1994</v>
      </c>
      <c r="F1517" s="191" t="s">
        <v>1995</v>
      </c>
      <c r="G1517" s="192" t="s">
        <v>429</v>
      </c>
      <c r="H1517" s="193">
        <v>110</v>
      </c>
      <c r="I1517" s="194"/>
      <c r="J1517" s="193">
        <f>ROUND(I1517*H1517,2)</f>
        <v>0</v>
      </c>
      <c r="K1517" s="191" t="s">
        <v>19</v>
      </c>
      <c r="L1517" s="41"/>
      <c r="M1517" s="195" t="s">
        <v>19</v>
      </c>
      <c r="N1517" s="196" t="s">
        <v>42</v>
      </c>
      <c r="O1517" s="66"/>
      <c r="P1517" s="197">
        <f>O1517*H1517</f>
        <v>0</v>
      </c>
      <c r="Q1517" s="197">
        <v>0</v>
      </c>
      <c r="R1517" s="197">
        <f>Q1517*H1517</f>
        <v>0</v>
      </c>
      <c r="S1517" s="197">
        <v>0</v>
      </c>
      <c r="T1517" s="198">
        <f>S1517*H1517</f>
        <v>0</v>
      </c>
      <c r="U1517" s="36"/>
      <c r="V1517" s="36"/>
      <c r="W1517" s="36"/>
      <c r="X1517" s="36"/>
      <c r="Y1517" s="36"/>
      <c r="Z1517" s="36"/>
      <c r="AA1517" s="36"/>
      <c r="AB1517" s="36"/>
      <c r="AC1517" s="36"/>
      <c r="AD1517" s="36"/>
      <c r="AE1517" s="36"/>
      <c r="AR1517" s="199" t="s">
        <v>258</v>
      </c>
      <c r="AT1517" s="199" t="s">
        <v>146</v>
      </c>
      <c r="AU1517" s="199" t="s">
        <v>80</v>
      </c>
      <c r="AY1517" s="19" t="s">
        <v>144</v>
      </c>
      <c r="BE1517" s="200">
        <f>IF(N1517="základní",J1517,0)</f>
        <v>0</v>
      </c>
      <c r="BF1517" s="200">
        <f>IF(N1517="snížená",J1517,0)</f>
        <v>0</v>
      </c>
      <c r="BG1517" s="200">
        <f>IF(N1517="zákl. přenesená",J1517,0)</f>
        <v>0</v>
      </c>
      <c r="BH1517" s="200">
        <f>IF(N1517="sníž. přenesená",J1517,0)</f>
        <v>0</v>
      </c>
      <c r="BI1517" s="200">
        <f>IF(N1517="nulová",J1517,0)</f>
        <v>0</v>
      </c>
      <c r="BJ1517" s="19" t="s">
        <v>26</v>
      </c>
      <c r="BK1517" s="200">
        <f>ROUND(I1517*H1517,2)</f>
        <v>0</v>
      </c>
      <c r="BL1517" s="19" t="s">
        <v>258</v>
      </c>
      <c r="BM1517" s="199" t="s">
        <v>1996</v>
      </c>
    </row>
    <row r="1518" spans="1:65" s="2" customFormat="1" ht="10.199999999999999">
      <c r="A1518" s="36"/>
      <c r="B1518" s="37"/>
      <c r="C1518" s="38"/>
      <c r="D1518" s="201" t="s">
        <v>152</v>
      </c>
      <c r="E1518" s="38"/>
      <c r="F1518" s="202" t="s">
        <v>1995</v>
      </c>
      <c r="G1518" s="38"/>
      <c r="H1518" s="38"/>
      <c r="I1518" s="110"/>
      <c r="J1518" s="38"/>
      <c r="K1518" s="38"/>
      <c r="L1518" s="41"/>
      <c r="M1518" s="203"/>
      <c r="N1518" s="204"/>
      <c r="O1518" s="66"/>
      <c r="P1518" s="66"/>
      <c r="Q1518" s="66"/>
      <c r="R1518" s="66"/>
      <c r="S1518" s="66"/>
      <c r="T1518" s="67"/>
      <c r="U1518" s="36"/>
      <c r="V1518" s="36"/>
      <c r="W1518" s="36"/>
      <c r="X1518" s="36"/>
      <c r="Y1518" s="36"/>
      <c r="Z1518" s="36"/>
      <c r="AA1518" s="36"/>
      <c r="AB1518" s="36"/>
      <c r="AC1518" s="36"/>
      <c r="AD1518" s="36"/>
      <c r="AE1518" s="36"/>
      <c r="AT1518" s="19" t="s">
        <v>152</v>
      </c>
      <c r="AU1518" s="19" t="s">
        <v>80</v>
      </c>
    </row>
    <row r="1519" spans="1:65" s="2" customFormat="1" ht="16.5" customHeight="1">
      <c r="A1519" s="36"/>
      <c r="B1519" s="37"/>
      <c r="C1519" s="189" t="s">
        <v>1997</v>
      </c>
      <c r="D1519" s="189" t="s">
        <v>146</v>
      </c>
      <c r="E1519" s="190" t="s">
        <v>1998</v>
      </c>
      <c r="F1519" s="191" t="s">
        <v>1999</v>
      </c>
      <c r="G1519" s="192" t="s">
        <v>429</v>
      </c>
      <c r="H1519" s="193">
        <v>25</v>
      </c>
      <c r="I1519" s="194"/>
      <c r="J1519" s="193">
        <f>ROUND(I1519*H1519,2)</f>
        <v>0</v>
      </c>
      <c r="K1519" s="191" t="s">
        <v>19</v>
      </c>
      <c r="L1519" s="41"/>
      <c r="M1519" s="195" t="s">
        <v>19</v>
      </c>
      <c r="N1519" s="196" t="s">
        <v>42</v>
      </c>
      <c r="O1519" s="66"/>
      <c r="P1519" s="197">
        <f>O1519*H1519</f>
        <v>0</v>
      </c>
      <c r="Q1519" s="197">
        <v>0</v>
      </c>
      <c r="R1519" s="197">
        <f>Q1519*H1519</f>
        <v>0</v>
      </c>
      <c r="S1519" s="197">
        <v>0</v>
      </c>
      <c r="T1519" s="198">
        <f>S1519*H1519</f>
        <v>0</v>
      </c>
      <c r="U1519" s="36"/>
      <c r="V1519" s="36"/>
      <c r="W1519" s="36"/>
      <c r="X1519" s="36"/>
      <c r="Y1519" s="36"/>
      <c r="Z1519" s="36"/>
      <c r="AA1519" s="36"/>
      <c r="AB1519" s="36"/>
      <c r="AC1519" s="36"/>
      <c r="AD1519" s="36"/>
      <c r="AE1519" s="36"/>
      <c r="AR1519" s="199" t="s">
        <v>258</v>
      </c>
      <c r="AT1519" s="199" t="s">
        <v>146</v>
      </c>
      <c r="AU1519" s="199" t="s">
        <v>80</v>
      </c>
      <c r="AY1519" s="19" t="s">
        <v>144</v>
      </c>
      <c r="BE1519" s="200">
        <f>IF(N1519="základní",J1519,0)</f>
        <v>0</v>
      </c>
      <c r="BF1519" s="200">
        <f>IF(N1519="snížená",J1519,0)</f>
        <v>0</v>
      </c>
      <c r="BG1519" s="200">
        <f>IF(N1519="zákl. přenesená",J1519,0)</f>
        <v>0</v>
      </c>
      <c r="BH1519" s="200">
        <f>IF(N1519="sníž. přenesená",J1519,0)</f>
        <v>0</v>
      </c>
      <c r="BI1519" s="200">
        <f>IF(N1519="nulová",J1519,0)</f>
        <v>0</v>
      </c>
      <c r="BJ1519" s="19" t="s">
        <v>26</v>
      </c>
      <c r="BK1519" s="200">
        <f>ROUND(I1519*H1519,2)</f>
        <v>0</v>
      </c>
      <c r="BL1519" s="19" t="s">
        <v>258</v>
      </c>
      <c r="BM1519" s="199" t="s">
        <v>2000</v>
      </c>
    </row>
    <row r="1520" spans="1:65" s="2" customFormat="1" ht="10.199999999999999">
      <c r="A1520" s="36"/>
      <c r="B1520" s="37"/>
      <c r="C1520" s="38"/>
      <c r="D1520" s="201" t="s">
        <v>152</v>
      </c>
      <c r="E1520" s="38"/>
      <c r="F1520" s="202" t="s">
        <v>1999</v>
      </c>
      <c r="G1520" s="38"/>
      <c r="H1520" s="38"/>
      <c r="I1520" s="110"/>
      <c r="J1520" s="38"/>
      <c r="K1520" s="38"/>
      <c r="L1520" s="41"/>
      <c r="M1520" s="203"/>
      <c r="N1520" s="204"/>
      <c r="O1520" s="66"/>
      <c r="P1520" s="66"/>
      <c r="Q1520" s="66"/>
      <c r="R1520" s="66"/>
      <c r="S1520" s="66"/>
      <c r="T1520" s="67"/>
      <c r="U1520" s="36"/>
      <c r="V1520" s="36"/>
      <c r="W1520" s="36"/>
      <c r="X1520" s="36"/>
      <c r="Y1520" s="36"/>
      <c r="Z1520" s="36"/>
      <c r="AA1520" s="36"/>
      <c r="AB1520" s="36"/>
      <c r="AC1520" s="36"/>
      <c r="AD1520" s="36"/>
      <c r="AE1520" s="36"/>
      <c r="AT1520" s="19" t="s">
        <v>152</v>
      </c>
      <c r="AU1520" s="19" t="s">
        <v>80</v>
      </c>
    </row>
    <row r="1521" spans="1:65" s="2" customFormat="1" ht="16.5" customHeight="1">
      <c r="A1521" s="36"/>
      <c r="B1521" s="37"/>
      <c r="C1521" s="189" t="s">
        <v>2001</v>
      </c>
      <c r="D1521" s="189" t="s">
        <v>146</v>
      </c>
      <c r="E1521" s="190" t="s">
        <v>2002</v>
      </c>
      <c r="F1521" s="191" t="s">
        <v>2003</v>
      </c>
      <c r="G1521" s="192" t="s">
        <v>429</v>
      </c>
      <c r="H1521" s="193">
        <v>20</v>
      </c>
      <c r="I1521" s="194"/>
      <c r="J1521" s="193">
        <f>ROUND(I1521*H1521,2)</f>
        <v>0</v>
      </c>
      <c r="K1521" s="191" t="s">
        <v>19</v>
      </c>
      <c r="L1521" s="41"/>
      <c r="M1521" s="195" t="s">
        <v>19</v>
      </c>
      <c r="N1521" s="196" t="s">
        <v>42</v>
      </c>
      <c r="O1521" s="66"/>
      <c r="P1521" s="197">
        <f>O1521*H1521</f>
        <v>0</v>
      </c>
      <c r="Q1521" s="197">
        <v>0</v>
      </c>
      <c r="R1521" s="197">
        <f>Q1521*H1521</f>
        <v>0</v>
      </c>
      <c r="S1521" s="197">
        <v>0</v>
      </c>
      <c r="T1521" s="198">
        <f>S1521*H1521</f>
        <v>0</v>
      </c>
      <c r="U1521" s="36"/>
      <c r="V1521" s="36"/>
      <c r="W1521" s="36"/>
      <c r="X1521" s="36"/>
      <c r="Y1521" s="36"/>
      <c r="Z1521" s="36"/>
      <c r="AA1521" s="36"/>
      <c r="AB1521" s="36"/>
      <c r="AC1521" s="36"/>
      <c r="AD1521" s="36"/>
      <c r="AE1521" s="36"/>
      <c r="AR1521" s="199" t="s">
        <v>258</v>
      </c>
      <c r="AT1521" s="199" t="s">
        <v>146</v>
      </c>
      <c r="AU1521" s="199" t="s">
        <v>80</v>
      </c>
      <c r="AY1521" s="19" t="s">
        <v>144</v>
      </c>
      <c r="BE1521" s="200">
        <f>IF(N1521="základní",J1521,0)</f>
        <v>0</v>
      </c>
      <c r="BF1521" s="200">
        <f>IF(N1521="snížená",J1521,0)</f>
        <v>0</v>
      </c>
      <c r="BG1521" s="200">
        <f>IF(N1521="zákl. přenesená",J1521,0)</f>
        <v>0</v>
      </c>
      <c r="BH1521" s="200">
        <f>IF(N1521="sníž. přenesená",J1521,0)</f>
        <v>0</v>
      </c>
      <c r="BI1521" s="200">
        <f>IF(N1521="nulová",J1521,0)</f>
        <v>0</v>
      </c>
      <c r="BJ1521" s="19" t="s">
        <v>26</v>
      </c>
      <c r="BK1521" s="200">
        <f>ROUND(I1521*H1521,2)</f>
        <v>0</v>
      </c>
      <c r="BL1521" s="19" t="s">
        <v>258</v>
      </c>
      <c r="BM1521" s="199" t="s">
        <v>2004</v>
      </c>
    </row>
    <row r="1522" spans="1:65" s="2" customFormat="1" ht="10.199999999999999">
      <c r="A1522" s="36"/>
      <c r="B1522" s="37"/>
      <c r="C1522" s="38"/>
      <c r="D1522" s="201" t="s">
        <v>152</v>
      </c>
      <c r="E1522" s="38"/>
      <c r="F1522" s="202" t="s">
        <v>2003</v>
      </c>
      <c r="G1522" s="38"/>
      <c r="H1522" s="38"/>
      <c r="I1522" s="110"/>
      <c r="J1522" s="38"/>
      <c r="K1522" s="38"/>
      <c r="L1522" s="41"/>
      <c r="M1522" s="203"/>
      <c r="N1522" s="204"/>
      <c r="O1522" s="66"/>
      <c r="P1522" s="66"/>
      <c r="Q1522" s="66"/>
      <c r="R1522" s="66"/>
      <c r="S1522" s="66"/>
      <c r="T1522" s="67"/>
      <c r="U1522" s="36"/>
      <c r="V1522" s="36"/>
      <c r="W1522" s="36"/>
      <c r="X1522" s="36"/>
      <c r="Y1522" s="36"/>
      <c r="Z1522" s="36"/>
      <c r="AA1522" s="36"/>
      <c r="AB1522" s="36"/>
      <c r="AC1522" s="36"/>
      <c r="AD1522" s="36"/>
      <c r="AE1522" s="36"/>
      <c r="AT1522" s="19" t="s">
        <v>152</v>
      </c>
      <c r="AU1522" s="19" t="s">
        <v>80</v>
      </c>
    </row>
    <row r="1523" spans="1:65" s="2" customFormat="1" ht="16.5" customHeight="1">
      <c r="A1523" s="36"/>
      <c r="B1523" s="37"/>
      <c r="C1523" s="189" t="s">
        <v>2005</v>
      </c>
      <c r="D1523" s="189" t="s">
        <v>146</v>
      </c>
      <c r="E1523" s="190" t="s">
        <v>2006</v>
      </c>
      <c r="F1523" s="191" t="s">
        <v>2007</v>
      </c>
      <c r="G1523" s="192" t="s">
        <v>429</v>
      </c>
      <c r="H1523" s="193">
        <v>25</v>
      </c>
      <c r="I1523" s="194"/>
      <c r="J1523" s="193">
        <f>ROUND(I1523*H1523,2)</f>
        <v>0</v>
      </c>
      <c r="K1523" s="191" t="s">
        <v>19</v>
      </c>
      <c r="L1523" s="41"/>
      <c r="M1523" s="195" t="s">
        <v>19</v>
      </c>
      <c r="N1523" s="196" t="s">
        <v>42</v>
      </c>
      <c r="O1523" s="66"/>
      <c r="P1523" s="197">
        <f>O1523*H1523</f>
        <v>0</v>
      </c>
      <c r="Q1523" s="197">
        <v>0</v>
      </c>
      <c r="R1523" s="197">
        <f>Q1523*H1523</f>
        <v>0</v>
      </c>
      <c r="S1523" s="197">
        <v>0</v>
      </c>
      <c r="T1523" s="198">
        <f>S1523*H1523</f>
        <v>0</v>
      </c>
      <c r="U1523" s="36"/>
      <c r="V1523" s="36"/>
      <c r="W1523" s="36"/>
      <c r="X1523" s="36"/>
      <c r="Y1523" s="36"/>
      <c r="Z1523" s="36"/>
      <c r="AA1523" s="36"/>
      <c r="AB1523" s="36"/>
      <c r="AC1523" s="36"/>
      <c r="AD1523" s="36"/>
      <c r="AE1523" s="36"/>
      <c r="AR1523" s="199" t="s">
        <v>258</v>
      </c>
      <c r="AT1523" s="199" t="s">
        <v>146</v>
      </c>
      <c r="AU1523" s="199" t="s">
        <v>80</v>
      </c>
      <c r="AY1523" s="19" t="s">
        <v>144</v>
      </c>
      <c r="BE1523" s="200">
        <f>IF(N1523="základní",J1523,0)</f>
        <v>0</v>
      </c>
      <c r="BF1523" s="200">
        <f>IF(N1523="snížená",J1523,0)</f>
        <v>0</v>
      </c>
      <c r="BG1523" s="200">
        <f>IF(N1523="zákl. přenesená",J1523,0)</f>
        <v>0</v>
      </c>
      <c r="BH1523" s="200">
        <f>IF(N1523="sníž. přenesená",J1523,0)</f>
        <v>0</v>
      </c>
      <c r="BI1523" s="200">
        <f>IF(N1523="nulová",J1523,0)</f>
        <v>0</v>
      </c>
      <c r="BJ1523" s="19" t="s">
        <v>26</v>
      </c>
      <c r="BK1523" s="200">
        <f>ROUND(I1523*H1523,2)</f>
        <v>0</v>
      </c>
      <c r="BL1523" s="19" t="s">
        <v>258</v>
      </c>
      <c r="BM1523" s="199" t="s">
        <v>2008</v>
      </c>
    </row>
    <row r="1524" spans="1:65" s="2" customFormat="1" ht="10.199999999999999">
      <c r="A1524" s="36"/>
      <c r="B1524" s="37"/>
      <c r="C1524" s="38"/>
      <c r="D1524" s="201" t="s">
        <v>152</v>
      </c>
      <c r="E1524" s="38"/>
      <c r="F1524" s="202" t="s">
        <v>2007</v>
      </c>
      <c r="G1524" s="38"/>
      <c r="H1524" s="38"/>
      <c r="I1524" s="110"/>
      <c r="J1524" s="38"/>
      <c r="K1524" s="38"/>
      <c r="L1524" s="41"/>
      <c r="M1524" s="203"/>
      <c r="N1524" s="204"/>
      <c r="O1524" s="66"/>
      <c r="P1524" s="66"/>
      <c r="Q1524" s="66"/>
      <c r="R1524" s="66"/>
      <c r="S1524" s="66"/>
      <c r="T1524" s="67"/>
      <c r="U1524" s="36"/>
      <c r="V1524" s="36"/>
      <c r="W1524" s="36"/>
      <c r="X1524" s="36"/>
      <c r="Y1524" s="36"/>
      <c r="Z1524" s="36"/>
      <c r="AA1524" s="36"/>
      <c r="AB1524" s="36"/>
      <c r="AC1524" s="36"/>
      <c r="AD1524" s="36"/>
      <c r="AE1524" s="36"/>
      <c r="AT1524" s="19" t="s">
        <v>152</v>
      </c>
      <c r="AU1524" s="19" t="s">
        <v>80</v>
      </c>
    </row>
    <row r="1525" spans="1:65" s="2" customFormat="1" ht="16.5" customHeight="1">
      <c r="A1525" s="36"/>
      <c r="B1525" s="37"/>
      <c r="C1525" s="189" t="s">
        <v>2009</v>
      </c>
      <c r="D1525" s="189" t="s">
        <v>146</v>
      </c>
      <c r="E1525" s="190" t="s">
        <v>2010</v>
      </c>
      <c r="F1525" s="191" t="s">
        <v>2011</v>
      </c>
      <c r="G1525" s="192" t="s">
        <v>429</v>
      </c>
      <c r="H1525" s="193">
        <v>10</v>
      </c>
      <c r="I1525" s="194"/>
      <c r="J1525" s="193">
        <f>ROUND(I1525*H1525,2)</f>
        <v>0</v>
      </c>
      <c r="K1525" s="191" t="s">
        <v>19</v>
      </c>
      <c r="L1525" s="41"/>
      <c r="M1525" s="195" t="s">
        <v>19</v>
      </c>
      <c r="N1525" s="196" t="s">
        <v>42</v>
      </c>
      <c r="O1525" s="66"/>
      <c r="P1525" s="197">
        <f>O1525*H1525</f>
        <v>0</v>
      </c>
      <c r="Q1525" s="197">
        <v>0</v>
      </c>
      <c r="R1525" s="197">
        <f>Q1525*H1525</f>
        <v>0</v>
      </c>
      <c r="S1525" s="197">
        <v>0</v>
      </c>
      <c r="T1525" s="198">
        <f>S1525*H1525</f>
        <v>0</v>
      </c>
      <c r="U1525" s="36"/>
      <c r="V1525" s="36"/>
      <c r="W1525" s="36"/>
      <c r="X1525" s="36"/>
      <c r="Y1525" s="36"/>
      <c r="Z1525" s="36"/>
      <c r="AA1525" s="36"/>
      <c r="AB1525" s="36"/>
      <c r="AC1525" s="36"/>
      <c r="AD1525" s="36"/>
      <c r="AE1525" s="36"/>
      <c r="AR1525" s="199" t="s">
        <v>258</v>
      </c>
      <c r="AT1525" s="199" t="s">
        <v>146</v>
      </c>
      <c r="AU1525" s="199" t="s">
        <v>80</v>
      </c>
      <c r="AY1525" s="19" t="s">
        <v>144</v>
      </c>
      <c r="BE1525" s="200">
        <f>IF(N1525="základní",J1525,0)</f>
        <v>0</v>
      </c>
      <c r="BF1525" s="200">
        <f>IF(N1525="snížená",J1525,0)</f>
        <v>0</v>
      </c>
      <c r="BG1525" s="200">
        <f>IF(N1525="zákl. přenesená",J1525,0)</f>
        <v>0</v>
      </c>
      <c r="BH1525" s="200">
        <f>IF(N1525="sníž. přenesená",J1525,0)</f>
        <v>0</v>
      </c>
      <c r="BI1525" s="200">
        <f>IF(N1525="nulová",J1525,0)</f>
        <v>0</v>
      </c>
      <c r="BJ1525" s="19" t="s">
        <v>26</v>
      </c>
      <c r="BK1525" s="200">
        <f>ROUND(I1525*H1525,2)</f>
        <v>0</v>
      </c>
      <c r="BL1525" s="19" t="s">
        <v>258</v>
      </c>
      <c r="BM1525" s="199" t="s">
        <v>2012</v>
      </c>
    </row>
    <row r="1526" spans="1:65" s="2" customFormat="1" ht="10.199999999999999">
      <c r="A1526" s="36"/>
      <c r="B1526" s="37"/>
      <c r="C1526" s="38"/>
      <c r="D1526" s="201" t="s">
        <v>152</v>
      </c>
      <c r="E1526" s="38"/>
      <c r="F1526" s="202" t="s">
        <v>2011</v>
      </c>
      <c r="G1526" s="38"/>
      <c r="H1526" s="38"/>
      <c r="I1526" s="110"/>
      <c r="J1526" s="38"/>
      <c r="K1526" s="38"/>
      <c r="L1526" s="41"/>
      <c r="M1526" s="203"/>
      <c r="N1526" s="204"/>
      <c r="O1526" s="66"/>
      <c r="P1526" s="66"/>
      <c r="Q1526" s="66"/>
      <c r="R1526" s="66"/>
      <c r="S1526" s="66"/>
      <c r="T1526" s="67"/>
      <c r="U1526" s="36"/>
      <c r="V1526" s="36"/>
      <c r="W1526" s="36"/>
      <c r="X1526" s="36"/>
      <c r="Y1526" s="36"/>
      <c r="Z1526" s="36"/>
      <c r="AA1526" s="36"/>
      <c r="AB1526" s="36"/>
      <c r="AC1526" s="36"/>
      <c r="AD1526" s="36"/>
      <c r="AE1526" s="36"/>
      <c r="AT1526" s="19" t="s">
        <v>152</v>
      </c>
      <c r="AU1526" s="19" t="s">
        <v>80</v>
      </c>
    </row>
    <row r="1527" spans="1:65" s="2" customFormat="1" ht="16.5" customHeight="1">
      <c r="A1527" s="36"/>
      <c r="B1527" s="37"/>
      <c r="C1527" s="189" t="s">
        <v>2013</v>
      </c>
      <c r="D1527" s="189" t="s">
        <v>146</v>
      </c>
      <c r="E1527" s="190" t="s">
        <v>2014</v>
      </c>
      <c r="F1527" s="191" t="s">
        <v>2015</v>
      </c>
      <c r="G1527" s="192" t="s">
        <v>429</v>
      </c>
      <c r="H1527" s="193">
        <v>155</v>
      </c>
      <c r="I1527" s="194"/>
      <c r="J1527" s="193">
        <f>ROUND(I1527*H1527,2)</f>
        <v>0</v>
      </c>
      <c r="K1527" s="191" t="s">
        <v>19</v>
      </c>
      <c r="L1527" s="41"/>
      <c r="M1527" s="195" t="s">
        <v>19</v>
      </c>
      <c r="N1527" s="196" t="s">
        <v>42</v>
      </c>
      <c r="O1527" s="66"/>
      <c r="P1527" s="197">
        <f>O1527*H1527</f>
        <v>0</v>
      </c>
      <c r="Q1527" s="197">
        <v>0</v>
      </c>
      <c r="R1527" s="197">
        <f>Q1527*H1527</f>
        <v>0</v>
      </c>
      <c r="S1527" s="197">
        <v>0</v>
      </c>
      <c r="T1527" s="198">
        <f>S1527*H1527</f>
        <v>0</v>
      </c>
      <c r="U1527" s="36"/>
      <c r="V1527" s="36"/>
      <c r="W1527" s="36"/>
      <c r="X1527" s="36"/>
      <c r="Y1527" s="36"/>
      <c r="Z1527" s="36"/>
      <c r="AA1527" s="36"/>
      <c r="AB1527" s="36"/>
      <c r="AC1527" s="36"/>
      <c r="AD1527" s="36"/>
      <c r="AE1527" s="36"/>
      <c r="AR1527" s="199" t="s">
        <v>258</v>
      </c>
      <c r="AT1527" s="199" t="s">
        <v>146</v>
      </c>
      <c r="AU1527" s="199" t="s">
        <v>80</v>
      </c>
      <c r="AY1527" s="19" t="s">
        <v>144</v>
      </c>
      <c r="BE1527" s="200">
        <f>IF(N1527="základní",J1527,0)</f>
        <v>0</v>
      </c>
      <c r="BF1527" s="200">
        <f>IF(N1527="snížená",J1527,0)</f>
        <v>0</v>
      </c>
      <c r="BG1527" s="200">
        <f>IF(N1527="zákl. přenesená",J1527,0)</f>
        <v>0</v>
      </c>
      <c r="BH1527" s="200">
        <f>IF(N1527="sníž. přenesená",J1527,0)</f>
        <v>0</v>
      </c>
      <c r="BI1527" s="200">
        <f>IF(N1527="nulová",J1527,0)</f>
        <v>0</v>
      </c>
      <c r="BJ1527" s="19" t="s">
        <v>26</v>
      </c>
      <c r="BK1527" s="200">
        <f>ROUND(I1527*H1527,2)</f>
        <v>0</v>
      </c>
      <c r="BL1527" s="19" t="s">
        <v>258</v>
      </c>
      <c r="BM1527" s="199" t="s">
        <v>2016</v>
      </c>
    </row>
    <row r="1528" spans="1:65" s="2" customFormat="1" ht="10.199999999999999">
      <c r="A1528" s="36"/>
      <c r="B1528" s="37"/>
      <c r="C1528" s="38"/>
      <c r="D1528" s="201" t="s">
        <v>152</v>
      </c>
      <c r="E1528" s="38"/>
      <c r="F1528" s="202" t="s">
        <v>2015</v>
      </c>
      <c r="G1528" s="38"/>
      <c r="H1528" s="38"/>
      <c r="I1528" s="110"/>
      <c r="J1528" s="38"/>
      <c r="K1528" s="38"/>
      <c r="L1528" s="41"/>
      <c r="M1528" s="203"/>
      <c r="N1528" s="204"/>
      <c r="O1528" s="66"/>
      <c r="P1528" s="66"/>
      <c r="Q1528" s="66"/>
      <c r="R1528" s="66"/>
      <c r="S1528" s="66"/>
      <c r="T1528" s="67"/>
      <c r="U1528" s="36"/>
      <c r="V1528" s="36"/>
      <c r="W1528" s="36"/>
      <c r="X1528" s="36"/>
      <c r="Y1528" s="36"/>
      <c r="Z1528" s="36"/>
      <c r="AA1528" s="36"/>
      <c r="AB1528" s="36"/>
      <c r="AC1528" s="36"/>
      <c r="AD1528" s="36"/>
      <c r="AE1528" s="36"/>
      <c r="AT1528" s="19" t="s">
        <v>152</v>
      </c>
      <c r="AU1528" s="19" t="s">
        <v>80</v>
      </c>
    </row>
    <row r="1529" spans="1:65" s="2" customFormat="1" ht="16.5" customHeight="1">
      <c r="A1529" s="36"/>
      <c r="B1529" s="37"/>
      <c r="C1529" s="189" t="s">
        <v>2017</v>
      </c>
      <c r="D1529" s="189" t="s">
        <v>146</v>
      </c>
      <c r="E1529" s="190" t="s">
        <v>2018</v>
      </c>
      <c r="F1529" s="191" t="s">
        <v>2019</v>
      </c>
      <c r="G1529" s="192" t="s">
        <v>429</v>
      </c>
      <c r="H1529" s="193">
        <v>35</v>
      </c>
      <c r="I1529" s="194"/>
      <c r="J1529" s="193">
        <f>ROUND(I1529*H1529,2)</f>
        <v>0</v>
      </c>
      <c r="K1529" s="191" t="s">
        <v>19</v>
      </c>
      <c r="L1529" s="41"/>
      <c r="M1529" s="195" t="s">
        <v>19</v>
      </c>
      <c r="N1529" s="196" t="s">
        <v>42</v>
      </c>
      <c r="O1529" s="66"/>
      <c r="P1529" s="197">
        <f>O1529*H1529</f>
        <v>0</v>
      </c>
      <c r="Q1529" s="197">
        <v>0</v>
      </c>
      <c r="R1529" s="197">
        <f>Q1529*H1529</f>
        <v>0</v>
      </c>
      <c r="S1529" s="197">
        <v>0</v>
      </c>
      <c r="T1529" s="198">
        <f>S1529*H1529</f>
        <v>0</v>
      </c>
      <c r="U1529" s="36"/>
      <c r="V1529" s="36"/>
      <c r="W1529" s="36"/>
      <c r="X1529" s="36"/>
      <c r="Y1529" s="36"/>
      <c r="Z1529" s="36"/>
      <c r="AA1529" s="36"/>
      <c r="AB1529" s="36"/>
      <c r="AC1529" s="36"/>
      <c r="AD1529" s="36"/>
      <c r="AE1529" s="36"/>
      <c r="AR1529" s="199" t="s">
        <v>258</v>
      </c>
      <c r="AT1529" s="199" t="s">
        <v>146</v>
      </c>
      <c r="AU1529" s="199" t="s">
        <v>80</v>
      </c>
      <c r="AY1529" s="19" t="s">
        <v>144</v>
      </c>
      <c r="BE1529" s="200">
        <f>IF(N1529="základní",J1529,0)</f>
        <v>0</v>
      </c>
      <c r="BF1529" s="200">
        <f>IF(N1529="snížená",J1529,0)</f>
        <v>0</v>
      </c>
      <c r="BG1529" s="200">
        <f>IF(N1529="zákl. přenesená",J1529,0)</f>
        <v>0</v>
      </c>
      <c r="BH1529" s="200">
        <f>IF(N1529="sníž. přenesená",J1529,0)</f>
        <v>0</v>
      </c>
      <c r="BI1529" s="200">
        <f>IF(N1529="nulová",J1529,0)</f>
        <v>0</v>
      </c>
      <c r="BJ1529" s="19" t="s">
        <v>26</v>
      </c>
      <c r="BK1529" s="200">
        <f>ROUND(I1529*H1529,2)</f>
        <v>0</v>
      </c>
      <c r="BL1529" s="19" t="s">
        <v>258</v>
      </c>
      <c r="BM1529" s="199" t="s">
        <v>2020</v>
      </c>
    </row>
    <row r="1530" spans="1:65" s="2" customFormat="1" ht="10.199999999999999">
      <c r="A1530" s="36"/>
      <c r="B1530" s="37"/>
      <c r="C1530" s="38"/>
      <c r="D1530" s="201" t="s">
        <v>152</v>
      </c>
      <c r="E1530" s="38"/>
      <c r="F1530" s="202" t="s">
        <v>2019</v>
      </c>
      <c r="G1530" s="38"/>
      <c r="H1530" s="38"/>
      <c r="I1530" s="110"/>
      <c r="J1530" s="38"/>
      <c r="K1530" s="38"/>
      <c r="L1530" s="41"/>
      <c r="M1530" s="203"/>
      <c r="N1530" s="204"/>
      <c r="O1530" s="66"/>
      <c r="P1530" s="66"/>
      <c r="Q1530" s="66"/>
      <c r="R1530" s="66"/>
      <c r="S1530" s="66"/>
      <c r="T1530" s="67"/>
      <c r="U1530" s="36"/>
      <c r="V1530" s="36"/>
      <c r="W1530" s="36"/>
      <c r="X1530" s="36"/>
      <c r="Y1530" s="36"/>
      <c r="Z1530" s="36"/>
      <c r="AA1530" s="36"/>
      <c r="AB1530" s="36"/>
      <c r="AC1530" s="36"/>
      <c r="AD1530" s="36"/>
      <c r="AE1530" s="36"/>
      <c r="AT1530" s="19" t="s">
        <v>152</v>
      </c>
      <c r="AU1530" s="19" t="s">
        <v>80</v>
      </c>
    </row>
    <row r="1531" spans="1:65" s="2" customFormat="1" ht="16.5" customHeight="1">
      <c r="A1531" s="36"/>
      <c r="B1531" s="37"/>
      <c r="C1531" s="189" t="s">
        <v>2021</v>
      </c>
      <c r="D1531" s="189" t="s">
        <v>146</v>
      </c>
      <c r="E1531" s="190" t="s">
        <v>2022</v>
      </c>
      <c r="F1531" s="191" t="s">
        <v>2023</v>
      </c>
      <c r="G1531" s="192" t="s">
        <v>429</v>
      </c>
      <c r="H1531" s="193">
        <v>190</v>
      </c>
      <c r="I1531" s="194"/>
      <c r="J1531" s="193">
        <f>ROUND(I1531*H1531,2)</f>
        <v>0</v>
      </c>
      <c r="K1531" s="191" t="s">
        <v>19</v>
      </c>
      <c r="L1531" s="41"/>
      <c r="M1531" s="195" t="s">
        <v>19</v>
      </c>
      <c r="N1531" s="196" t="s">
        <v>42</v>
      </c>
      <c r="O1531" s="66"/>
      <c r="P1531" s="197">
        <f>O1531*H1531</f>
        <v>0</v>
      </c>
      <c r="Q1531" s="197">
        <v>0</v>
      </c>
      <c r="R1531" s="197">
        <f>Q1531*H1531</f>
        <v>0</v>
      </c>
      <c r="S1531" s="197">
        <v>0</v>
      </c>
      <c r="T1531" s="198">
        <f>S1531*H1531</f>
        <v>0</v>
      </c>
      <c r="U1531" s="36"/>
      <c r="V1531" s="36"/>
      <c r="W1531" s="36"/>
      <c r="X1531" s="36"/>
      <c r="Y1531" s="36"/>
      <c r="Z1531" s="36"/>
      <c r="AA1531" s="36"/>
      <c r="AB1531" s="36"/>
      <c r="AC1531" s="36"/>
      <c r="AD1531" s="36"/>
      <c r="AE1531" s="36"/>
      <c r="AR1531" s="199" t="s">
        <v>258</v>
      </c>
      <c r="AT1531" s="199" t="s">
        <v>146</v>
      </c>
      <c r="AU1531" s="199" t="s">
        <v>80</v>
      </c>
      <c r="AY1531" s="19" t="s">
        <v>144</v>
      </c>
      <c r="BE1531" s="200">
        <f>IF(N1531="základní",J1531,0)</f>
        <v>0</v>
      </c>
      <c r="BF1531" s="200">
        <f>IF(N1531="snížená",J1531,0)</f>
        <v>0</v>
      </c>
      <c r="BG1531" s="200">
        <f>IF(N1531="zákl. přenesená",J1531,0)</f>
        <v>0</v>
      </c>
      <c r="BH1531" s="200">
        <f>IF(N1531="sníž. přenesená",J1531,0)</f>
        <v>0</v>
      </c>
      <c r="BI1531" s="200">
        <f>IF(N1531="nulová",J1531,0)</f>
        <v>0</v>
      </c>
      <c r="BJ1531" s="19" t="s">
        <v>26</v>
      </c>
      <c r="BK1531" s="200">
        <f>ROUND(I1531*H1531,2)</f>
        <v>0</v>
      </c>
      <c r="BL1531" s="19" t="s">
        <v>258</v>
      </c>
      <c r="BM1531" s="199" t="s">
        <v>2024</v>
      </c>
    </row>
    <row r="1532" spans="1:65" s="2" customFormat="1" ht="10.199999999999999">
      <c r="A1532" s="36"/>
      <c r="B1532" s="37"/>
      <c r="C1532" s="38"/>
      <c r="D1532" s="201" t="s">
        <v>152</v>
      </c>
      <c r="E1532" s="38"/>
      <c r="F1532" s="202" t="s">
        <v>2023</v>
      </c>
      <c r="G1532" s="38"/>
      <c r="H1532" s="38"/>
      <c r="I1532" s="110"/>
      <c r="J1532" s="38"/>
      <c r="K1532" s="38"/>
      <c r="L1532" s="41"/>
      <c r="M1532" s="203"/>
      <c r="N1532" s="204"/>
      <c r="O1532" s="66"/>
      <c r="P1532" s="66"/>
      <c r="Q1532" s="66"/>
      <c r="R1532" s="66"/>
      <c r="S1532" s="66"/>
      <c r="T1532" s="67"/>
      <c r="U1532" s="36"/>
      <c r="V1532" s="36"/>
      <c r="W1532" s="36"/>
      <c r="X1532" s="36"/>
      <c r="Y1532" s="36"/>
      <c r="Z1532" s="36"/>
      <c r="AA1532" s="36"/>
      <c r="AB1532" s="36"/>
      <c r="AC1532" s="36"/>
      <c r="AD1532" s="36"/>
      <c r="AE1532" s="36"/>
      <c r="AT1532" s="19" t="s">
        <v>152</v>
      </c>
      <c r="AU1532" s="19" t="s">
        <v>80</v>
      </c>
    </row>
    <row r="1533" spans="1:65" s="2" customFormat="1" ht="16.5" customHeight="1">
      <c r="A1533" s="36"/>
      <c r="B1533" s="37"/>
      <c r="C1533" s="189" t="s">
        <v>2025</v>
      </c>
      <c r="D1533" s="189" t="s">
        <v>146</v>
      </c>
      <c r="E1533" s="190" t="s">
        <v>2026</v>
      </c>
      <c r="F1533" s="191" t="s">
        <v>2027</v>
      </c>
      <c r="G1533" s="192" t="s">
        <v>1365</v>
      </c>
      <c r="H1533" s="194"/>
      <c r="I1533" s="194"/>
      <c r="J1533" s="193">
        <f>ROUND(I1533*H1533,2)</f>
        <v>0</v>
      </c>
      <c r="K1533" s="191" t="s">
        <v>19</v>
      </c>
      <c r="L1533" s="41"/>
      <c r="M1533" s="195" t="s">
        <v>19</v>
      </c>
      <c r="N1533" s="196" t="s">
        <v>42</v>
      </c>
      <c r="O1533" s="66"/>
      <c r="P1533" s="197">
        <f>O1533*H1533</f>
        <v>0</v>
      </c>
      <c r="Q1533" s="197">
        <v>0</v>
      </c>
      <c r="R1533" s="197">
        <f>Q1533*H1533</f>
        <v>0</v>
      </c>
      <c r="S1533" s="197">
        <v>0</v>
      </c>
      <c r="T1533" s="198">
        <f>S1533*H1533</f>
        <v>0</v>
      </c>
      <c r="U1533" s="36"/>
      <c r="V1533" s="36"/>
      <c r="W1533" s="36"/>
      <c r="X1533" s="36"/>
      <c r="Y1533" s="36"/>
      <c r="Z1533" s="36"/>
      <c r="AA1533" s="36"/>
      <c r="AB1533" s="36"/>
      <c r="AC1533" s="36"/>
      <c r="AD1533" s="36"/>
      <c r="AE1533" s="36"/>
      <c r="AR1533" s="199" t="s">
        <v>258</v>
      </c>
      <c r="AT1533" s="199" t="s">
        <v>146</v>
      </c>
      <c r="AU1533" s="199" t="s">
        <v>80</v>
      </c>
      <c r="AY1533" s="19" t="s">
        <v>144</v>
      </c>
      <c r="BE1533" s="200">
        <f>IF(N1533="základní",J1533,0)</f>
        <v>0</v>
      </c>
      <c r="BF1533" s="200">
        <f>IF(N1533="snížená",J1533,0)</f>
        <v>0</v>
      </c>
      <c r="BG1533" s="200">
        <f>IF(N1533="zákl. přenesená",J1533,0)</f>
        <v>0</v>
      </c>
      <c r="BH1533" s="200">
        <f>IF(N1533="sníž. přenesená",J1533,0)</f>
        <v>0</v>
      </c>
      <c r="BI1533" s="200">
        <f>IF(N1533="nulová",J1533,0)</f>
        <v>0</v>
      </c>
      <c r="BJ1533" s="19" t="s">
        <v>26</v>
      </c>
      <c r="BK1533" s="200">
        <f>ROUND(I1533*H1533,2)</f>
        <v>0</v>
      </c>
      <c r="BL1533" s="19" t="s">
        <v>258</v>
      </c>
      <c r="BM1533" s="199" t="s">
        <v>2028</v>
      </c>
    </row>
    <row r="1534" spans="1:65" s="2" customFormat="1" ht="10.199999999999999">
      <c r="A1534" s="36"/>
      <c r="B1534" s="37"/>
      <c r="C1534" s="38"/>
      <c r="D1534" s="201" t="s">
        <v>152</v>
      </c>
      <c r="E1534" s="38"/>
      <c r="F1534" s="202" t="s">
        <v>2027</v>
      </c>
      <c r="G1534" s="38"/>
      <c r="H1534" s="38"/>
      <c r="I1534" s="110"/>
      <c r="J1534" s="38"/>
      <c r="K1534" s="38"/>
      <c r="L1534" s="41"/>
      <c r="M1534" s="203"/>
      <c r="N1534" s="204"/>
      <c r="O1534" s="66"/>
      <c r="P1534" s="66"/>
      <c r="Q1534" s="66"/>
      <c r="R1534" s="66"/>
      <c r="S1534" s="66"/>
      <c r="T1534" s="67"/>
      <c r="U1534" s="36"/>
      <c r="V1534" s="36"/>
      <c r="W1534" s="36"/>
      <c r="X1534" s="36"/>
      <c r="Y1534" s="36"/>
      <c r="Z1534" s="36"/>
      <c r="AA1534" s="36"/>
      <c r="AB1534" s="36"/>
      <c r="AC1534" s="36"/>
      <c r="AD1534" s="36"/>
      <c r="AE1534" s="36"/>
      <c r="AT1534" s="19" t="s">
        <v>152</v>
      </c>
      <c r="AU1534" s="19" t="s">
        <v>80</v>
      </c>
    </row>
    <row r="1535" spans="1:65" s="2" customFormat="1" ht="16.5" customHeight="1">
      <c r="A1535" s="36"/>
      <c r="B1535" s="37"/>
      <c r="C1535" s="189" t="s">
        <v>2029</v>
      </c>
      <c r="D1535" s="189" t="s">
        <v>146</v>
      </c>
      <c r="E1535" s="190" t="s">
        <v>2030</v>
      </c>
      <c r="F1535" s="191" t="s">
        <v>2031</v>
      </c>
      <c r="G1535" s="192" t="s">
        <v>1935</v>
      </c>
      <c r="H1535" s="193">
        <v>2</v>
      </c>
      <c r="I1535" s="194"/>
      <c r="J1535" s="193">
        <f>ROUND(I1535*H1535,2)</f>
        <v>0</v>
      </c>
      <c r="K1535" s="191" t="s">
        <v>19</v>
      </c>
      <c r="L1535" s="41"/>
      <c r="M1535" s="195" t="s">
        <v>19</v>
      </c>
      <c r="N1535" s="196" t="s">
        <v>42</v>
      </c>
      <c r="O1535" s="66"/>
      <c r="P1535" s="197">
        <f>O1535*H1535</f>
        <v>0</v>
      </c>
      <c r="Q1535" s="197">
        <v>0</v>
      </c>
      <c r="R1535" s="197">
        <f>Q1535*H1535</f>
        <v>0</v>
      </c>
      <c r="S1535" s="197">
        <v>0</v>
      </c>
      <c r="T1535" s="198">
        <f>S1535*H1535</f>
        <v>0</v>
      </c>
      <c r="U1535" s="36"/>
      <c r="V1535" s="36"/>
      <c r="W1535" s="36"/>
      <c r="X1535" s="36"/>
      <c r="Y1535" s="36"/>
      <c r="Z1535" s="36"/>
      <c r="AA1535" s="36"/>
      <c r="AB1535" s="36"/>
      <c r="AC1535" s="36"/>
      <c r="AD1535" s="36"/>
      <c r="AE1535" s="36"/>
      <c r="AR1535" s="199" t="s">
        <v>258</v>
      </c>
      <c r="AT1535" s="199" t="s">
        <v>146</v>
      </c>
      <c r="AU1535" s="199" t="s">
        <v>80</v>
      </c>
      <c r="AY1535" s="19" t="s">
        <v>144</v>
      </c>
      <c r="BE1535" s="200">
        <f>IF(N1535="základní",J1535,0)</f>
        <v>0</v>
      </c>
      <c r="BF1535" s="200">
        <f>IF(N1535="snížená",J1535,0)</f>
        <v>0</v>
      </c>
      <c r="BG1535" s="200">
        <f>IF(N1535="zákl. přenesená",J1535,0)</f>
        <v>0</v>
      </c>
      <c r="BH1535" s="200">
        <f>IF(N1535="sníž. přenesená",J1535,0)</f>
        <v>0</v>
      </c>
      <c r="BI1535" s="200">
        <f>IF(N1535="nulová",J1535,0)</f>
        <v>0</v>
      </c>
      <c r="BJ1535" s="19" t="s">
        <v>26</v>
      </c>
      <c r="BK1535" s="200">
        <f>ROUND(I1535*H1535,2)</f>
        <v>0</v>
      </c>
      <c r="BL1535" s="19" t="s">
        <v>258</v>
      </c>
      <c r="BM1535" s="199" t="s">
        <v>2032</v>
      </c>
    </row>
    <row r="1536" spans="1:65" s="2" customFormat="1" ht="10.199999999999999">
      <c r="A1536" s="36"/>
      <c r="B1536" s="37"/>
      <c r="C1536" s="38"/>
      <c r="D1536" s="201" t="s">
        <v>152</v>
      </c>
      <c r="E1536" s="38"/>
      <c r="F1536" s="202" t="s">
        <v>2031</v>
      </c>
      <c r="G1536" s="38"/>
      <c r="H1536" s="38"/>
      <c r="I1536" s="110"/>
      <c r="J1536" s="38"/>
      <c r="K1536" s="38"/>
      <c r="L1536" s="41"/>
      <c r="M1536" s="203"/>
      <c r="N1536" s="204"/>
      <c r="O1536" s="66"/>
      <c r="P1536" s="66"/>
      <c r="Q1536" s="66"/>
      <c r="R1536" s="66"/>
      <c r="S1536" s="66"/>
      <c r="T1536" s="67"/>
      <c r="U1536" s="36"/>
      <c r="V1536" s="36"/>
      <c r="W1536" s="36"/>
      <c r="X1536" s="36"/>
      <c r="Y1536" s="36"/>
      <c r="Z1536" s="36"/>
      <c r="AA1536" s="36"/>
      <c r="AB1536" s="36"/>
      <c r="AC1536" s="36"/>
      <c r="AD1536" s="36"/>
      <c r="AE1536" s="36"/>
      <c r="AT1536" s="19" t="s">
        <v>152</v>
      </c>
      <c r="AU1536" s="19" t="s">
        <v>80</v>
      </c>
    </row>
    <row r="1537" spans="1:65" s="2" customFormat="1" ht="33" customHeight="1">
      <c r="A1537" s="36"/>
      <c r="B1537" s="37"/>
      <c r="C1537" s="189" t="s">
        <v>2033</v>
      </c>
      <c r="D1537" s="189" t="s">
        <v>146</v>
      </c>
      <c r="E1537" s="190" t="s">
        <v>2034</v>
      </c>
      <c r="F1537" s="191" t="s">
        <v>2035</v>
      </c>
      <c r="G1537" s="192" t="s">
        <v>1982</v>
      </c>
      <c r="H1537" s="193">
        <v>1</v>
      </c>
      <c r="I1537" s="194"/>
      <c r="J1537" s="193">
        <f>ROUND(I1537*H1537,2)</f>
        <v>0</v>
      </c>
      <c r="K1537" s="191" t="s">
        <v>19</v>
      </c>
      <c r="L1537" s="41"/>
      <c r="M1537" s="195" t="s">
        <v>19</v>
      </c>
      <c r="N1537" s="196" t="s">
        <v>42</v>
      </c>
      <c r="O1537" s="66"/>
      <c r="P1537" s="197">
        <f>O1537*H1537</f>
        <v>0</v>
      </c>
      <c r="Q1537" s="197">
        <v>0</v>
      </c>
      <c r="R1537" s="197">
        <f>Q1537*H1537</f>
        <v>0</v>
      </c>
      <c r="S1537" s="197">
        <v>0</v>
      </c>
      <c r="T1537" s="198">
        <f>S1537*H1537</f>
        <v>0</v>
      </c>
      <c r="U1537" s="36"/>
      <c r="V1537" s="36"/>
      <c r="W1537" s="36"/>
      <c r="X1537" s="36"/>
      <c r="Y1537" s="36"/>
      <c r="Z1537" s="36"/>
      <c r="AA1537" s="36"/>
      <c r="AB1537" s="36"/>
      <c r="AC1537" s="36"/>
      <c r="AD1537" s="36"/>
      <c r="AE1537" s="36"/>
      <c r="AR1537" s="199" t="s">
        <v>258</v>
      </c>
      <c r="AT1537" s="199" t="s">
        <v>146</v>
      </c>
      <c r="AU1537" s="199" t="s">
        <v>80</v>
      </c>
      <c r="AY1537" s="19" t="s">
        <v>144</v>
      </c>
      <c r="BE1537" s="200">
        <f>IF(N1537="základní",J1537,0)</f>
        <v>0</v>
      </c>
      <c r="BF1537" s="200">
        <f>IF(N1537="snížená",J1537,0)</f>
        <v>0</v>
      </c>
      <c r="BG1537" s="200">
        <f>IF(N1537="zákl. přenesená",J1537,0)</f>
        <v>0</v>
      </c>
      <c r="BH1537" s="200">
        <f>IF(N1537="sníž. přenesená",J1537,0)</f>
        <v>0</v>
      </c>
      <c r="BI1537" s="200">
        <f>IF(N1537="nulová",J1537,0)</f>
        <v>0</v>
      </c>
      <c r="BJ1537" s="19" t="s">
        <v>26</v>
      </c>
      <c r="BK1537" s="200">
        <f>ROUND(I1537*H1537,2)</f>
        <v>0</v>
      </c>
      <c r="BL1537" s="19" t="s">
        <v>258</v>
      </c>
      <c r="BM1537" s="199" t="s">
        <v>2036</v>
      </c>
    </row>
    <row r="1538" spans="1:65" s="2" customFormat="1" ht="19.2">
      <c r="A1538" s="36"/>
      <c r="B1538" s="37"/>
      <c r="C1538" s="38"/>
      <c r="D1538" s="201" t="s">
        <v>152</v>
      </c>
      <c r="E1538" s="38"/>
      <c r="F1538" s="202" t="s">
        <v>2037</v>
      </c>
      <c r="G1538" s="38"/>
      <c r="H1538" s="38"/>
      <c r="I1538" s="110"/>
      <c r="J1538" s="38"/>
      <c r="K1538" s="38"/>
      <c r="L1538" s="41"/>
      <c r="M1538" s="203"/>
      <c r="N1538" s="204"/>
      <c r="O1538" s="66"/>
      <c r="P1538" s="66"/>
      <c r="Q1538" s="66"/>
      <c r="R1538" s="66"/>
      <c r="S1538" s="66"/>
      <c r="T1538" s="67"/>
      <c r="U1538" s="36"/>
      <c r="V1538" s="36"/>
      <c r="W1538" s="36"/>
      <c r="X1538" s="36"/>
      <c r="Y1538" s="36"/>
      <c r="Z1538" s="36"/>
      <c r="AA1538" s="36"/>
      <c r="AB1538" s="36"/>
      <c r="AC1538" s="36"/>
      <c r="AD1538" s="36"/>
      <c r="AE1538" s="36"/>
      <c r="AT1538" s="19" t="s">
        <v>152</v>
      </c>
      <c r="AU1538" s="19" t="s">
        <v>80</v>
      </c>
    </row>
    <row r="1539" spans="1:65" s="2" customFormat="1" ht="16.5" customHeight="1">
      <c r="A1539" s="36"/>
      <c r="B1539" s="37"/>
      <c r="C1539" s="189" t="s">
        <v>2038</v>
      </c>
      <c r="D1539" s="189" t="s">
        <v>146</v>
      </c>
      <c r="E1539" s="190" t="s">
        <v>2039</v>
      </c>
      <c r="F1539" s="191" t="s">
        <v>2040</v>
      </c>
      <c r="G1539" s="192" t="s">
        <v>1935</v>
      </c>
      <c r="H1539" s="193">
        <v>4</v>
      </c>
      <c r="I1539" s="194"/>
      <c r="J1539" s="193">
        <f>ROUND(I1539*H1539,2)</f>
        <v>0</v>
      </c>
      <c r="K1539" s="191" t="s">
        <v>19</v>
      </c>
      <c r="L1539" s="41"/>
      <c r="M1539" s="195" t="s">
        <v>19</v>
      </c>
      <c r="N1539" s="196" t="s">
        <v>42</v>
      </c>
      <c r="O1539" s="66"/>
      <c r="P1539" s="197">
        <f>O1539*H1539</f>
        <v>0</v>
      </c>
      <c r="Q1539" s="197">
        <v>0</v>
      </c>
      <c r="R1539" s="197">
        <f>Q1539*H1539</f>
        <v>0</v>
      </c>
      <c r="S1539" s="197">
        <v>0</v>
      </c>
      <c r="T1539" s="198">
        <f>S1539*H1539</f>
        <v>0</v>
      </c>
      <c r="U1539" s="36"/>
      <c r="V1539" s="36"/>
      <c r="W1539" s="36"/>
      <c r="X1539" s="36"/>
      <c r="Y1539" s="36"/>
      <c r="Z1539" s="36"/>
      <c r="AA1539" s="36"/>
      <c r="AB1539" s="36"/>
      <c r="AC1539" s="36"/>
      <c r="AD1539" s="36"/>
      <c r="AE1539" s="36"/>
      <c r="AR1539" s="199" t="s">
        <v>258</v>
      </c>
      <c r="AT1539" s="199" t="s">
        <v>146</v>
      </c>
      <c r="AU1539" s="199" t="s">
        <v>80</v>
      </c>
      <c r="AY1539" s="19" t="s">
        <v>144</v>
      </c>
      <c r="BE1539" s="200">
        <f>IF(N1539="základní",J1539,0)</f>
        <v>0</v>
      </c>
      <c r="BF1539" s="200">
        <f>IF(N1539="snížená",J1539,0)</f>
        <v>0</v>
      </c>
      <c r="BG1539" s="200">
        <f>IF(N1539="zákl. přenesená",J1539,0)</f>
        <v>0</v>
      </c>
      <c r="BH1539" s="200">
        <f>IF(N1539="sníž. přenesená",J1539,0)</f>
        <v>0</v>
      </c>
      <c r="BI1539" s="200">
        <f>IF(N1539="nulová",J1539,0)</f>
        <v>0</v>
      </c>
      <c r="BJ1539" s="19" t="s">
        <v>26</v>
      </c>
      <c r="BK1539" s="200">
        <f>ROUND(I1539*H1539,2)</f>
        <v>0</v>
      </c>
      <c r="BL1539" s="19" t="s">
        <v>258</v>
      </c>
      <c r="BM1539" s="199" t="s">
        <v>2041</v>
      </c>
    </row>
    <row r="1540" spans="1:65" s="2" customFormat="1" ht="10.199999999999999">
      <c r="A1540" s="36"/>
      <c r="B1540" s="37"/>
      <c r="C1540" s="38"/>
      <c r="D1540" s="201" t="s">
        <v>152</v>
      </c>
      <c r="E1540" s="38"/>
      <c r="F1540" s="202" t="s">
        <v>2040</v>
      </c>
      <c r="G1540" s="38"/>
      <c r="H1540" s="38"/>
      <c r="I1540" s="110"/>
      <c r="J1540" s="38"/>
      <c r="K1540" s="38"/>
      <c r="L1540" s="41"/>
      <c r="M1540" s="203"/>
      <c r="N1540" s="204"/>
      <c r="O1540" s="66"/>
      <c r="P1540" s="66"/>
      <c r="Q1540" s="66"/>
      <c r="R1540" s="66"/>
      <c r="S1540" s="66"/>
      <c r="T1540" s="67"/>
      <c r="U1540" s="36"/>
      <c r="V1540" s="36"/>
      <c r="W1540" s="36"/>
      <c r="X1540" s="36"/>
      <c r="Y1540" s="36"/>
      <c r="Z1540" s="36"/>
      <c r="AA1540" s="36"/>
      <c r="AB1540" s="36"/>
      <c r="AC1540" s="36"/>
      <c r="AD1540" s="36"/>
      <c r="AE1540" s="36"/>
      <c r="AT1540" s="19" t="s">
        <v>152</v>
      </c>
      <c r="AU1540" s="19" t="s">
        <v>80</v>
      </c>
    </row>
    <row r="1541" spans="1:65" s="2" customFormat="1" ht="16.5" customHeight="1">
      <c r="A1541" s="36"/>
      <c r="B1541" s="37"/>
      <c r="C1541" s="189" t="s">
        <v>2042</v>
      </c>
      <c r="D1541" s="189" t="s">
        <v>146</v>
      </c>
      <c r="E1541" s="190" t="s">
        <v>2043</v>
      </c>
      <c r="F1541" s="191" t="s">
        <v>2044</v>
      </c>
      <c r="G1541" s="192" t="s">
        <v>1935</v>
      </c>
      <c r="H1541" s="193">
        <v>1</v>
      </c>
      <c r="I1541" s="194"/>
      <c r="J1541" s="193">
        <f>ROUND(I1541*H1541,2)</f>
        <v>0</v>
      </c>
      <c r="K1541" s="191" t="s">
        <v>19</v>
      </c>
      <c r="L1541" s="41"/>
      <c r="M1541" s="195" t="s">
        <v>19</v>
      </c>
      <c r="N1541" s="196" t="s">
        <v>42</v>
      </c>
      <c r="O1541" s="66"/>
      <c r="P1541" s="197">
        <f>O1541*H1541</f>
        <v>0</v>
      </c>
      <c r="Q1541" s="197">
        <v>0</v>
      </c>
      <c r="R1541" s="197">
        <f>Q1541*H1541</f>
        <v>0</v>
      </c>
      <c r="S1541" s="197">
        <v>0</v>
      </c>
      <c r="T1541" s="198">
        <f>S1541*H1541</f>
        <v>0</v>
      </c>
      <c r="U1541" s="36"/>
      <c r="V1541" s="36"/>
      <c r="W1541" s="36"/>
      <c r="X1541" s="36"/>
      <c r="Y1541" s="36"/>
      <c r="Z1541" s="36"/>
      <c r="AA1541" s="36"/>
      <c r="AB1541" s="36"/>
      <c r="AC1541" s="36"/>
      <c r="AD1541" s="36"/>
      <c r="AE1541" s="36"/>
      <c r="AR1541" s="199" t="s">
        <v>258</v>
      </c>
      <c r="AT1541" s="199" t="s">
        <v>146</v>
      </c>
      <c r="AU1541" s="199" t="s">
        <v>80</v>
      </c>
      <c r="AY1541" s="19" t="s">
        <v>144</v>
      </c>
      <c r="BE1541" s="200">
        <f>IF(N1541="základní",J1541,0)</f>
        <v>0</v>
      </c>
      <c r="BF1541" s="200">
        <f>IF(N1541="snížená",J1541,0)</f>
        <v>0</v>
      </c>
      <c r="BG1541" s="200">
        <f>IF(N1541="zákl. přenesená",J1541,0)</f>
        <v>0</v>
      </c>
      <c r="BH1541" s="200">
        <f>IF(N1541="sníž. přenesená",J1541,0)</f>
        <v>0</v>
      </c>
      <c r="BI1541" s="200">
        <f>IF(N1541="nulová",J1541,0)</f>
        <v>0</v>
      </c>
      <c r="BJ1541" s="19" t="s">
        <v>26</v>
      </c>
      <c r="BK1541" s="200">
        <f>ROUND(I1541*H1541,2)</f>
        <v>0</v>
      </c>
      <c r="BL1541" s="19" t="s">
        <v>258</v>
      </c>
      <c r="BM1541" s="199" t="s">
        <v>2045</v>
      </c>
    </row>
    <row r="1542" spans="1:65" s="2" customFormat="1" ht="10.199999999999999">
      <c r="A1542" s="36"/>
      <c r="B1542" s="37"/>
      <c r="C1542" s="38"/>
      <c r="D1542" s="201" t="s">
        <v>152</v>
      </c>
      <c r="E1542" s="38"/>
      <c r="F1542" s="202" t="s">
        <v>2044</v>
      </c>
      <c r="G1542" s="38"/>
      <c r="H1542" s="38"/>
      <c r="I1542" s="110"/>
      <c r="J1542" s="38"/>
      <c r="K1542" s="38"/>
      <c r="L1542" s="41"/>
      <c r="M1542" s="203"/>
      <c r="N1542" s="204"/>
      <c r="O1542" s="66"/>
      <c r="P1542" s="66"/>
      <c r="Q1542" s="66"/>
      <c r="R1542" s="66"/>
      <c r="S1542" s="66"/>
      <c r="T1542" s="67"/>
      <c r="U1542" s="36"/>
      <c r="V1542" s="36"/>
      <c r="W1542" s="36"/>
      <c r="X1542" s="36"/>
      <c r="Y1542" s="36"/>
      <c r="Z1542" s="36"/>
      <c r="AA1542" s="36"/>
      <c r="AB1542" s="36"/>
      <c r="AC1542" s="36"/>
      <c r="AD1542" s="36"/>
      <c r="AE1542" s="36"/>
      <c r="AT1542" s="19" t="s">
        <v>152</v>
      </c>
      <c r="AU1542" s="19" t="s">
        <v>80</v>
      </c>
    </row>
    <row r="1543" spans="1:65" s="2" customFormat="1" ht="16.5" customHeight="1">
      <c r="A1543" s="36"/>
      <c r="B1543" s="37"/>
      <c r="C1543" s="189" t="s">
        <v>2046</v>
      </c>
      <c r="D1543" s="189" t="s">
        <v>146</v>
      </c>
      <c r="E1543" s="190" t="s">
        <v>2047</v>
      </c>
      <c r="F1543" s="191" t="s">
        <v>2048</v>
      </c>
      <c r="G1543" s="192" t="s">
        <v>1935</v>
      </c>
      <c r="H1543" s="193">
        <v>6</v>
      </c>
      <c r="I1543" s="194"/>
      <c r="J1543" s="193">
        <f>ROUND(I1543*H1543,2)</f>
        <v>0</v>
      </c>
      <c r="K1543" s="191" t="s">
        <v>19</v>
      </c>
      <c r="L1543" s="41"/>
      <c r="M1543" s="195" t="s">
        <v>19</v>
      </c>
      <c r="N1543" s="196" t="s">
        <v>42</v>
      </c>
      <c r="O1543" s="66"/>
      <c r="P1543" s="197">
        <f>O1543*H1543</f>
        <v>0</v>
      </c>
      <c r="Q1543" s="197">
        <v>0</v>
      </c>
      <c r="R1543" s="197">
        <f>Q1543*H1543</f>
        <v>0</v>
      </c>
      <c r="S1543" s="197">
        <v>0</v>
      </c>
      <c r="T1543" s="198">
        <f>S1543*H1543</f>
        <v>0</v>
      </c>
      <c r="U1543" s="36"/>
      <c r="V1543" s="36"/>
      <c r="W1543" s="36"/>
      <c r="X1543" s="36"/>
      <c r="Y1543" s="36"/>
      <c r="Z1543" s="36"/>
      <c r="AA1543" s="36"/>
      <c r="AB1543" s="36"/>
      <c r="AC1543" s="36"/>
      <c r="AD1543" s="36"/>
      <c r="AE1543" s="36"/>
      <c r="AR1543" s="199" t="s">
        <v>258</v>
      </c>
      <c r="AT1543" s="199" t="s">
        <v>146</v>
      </c>
      <c r="AU1543" s="199" t="s">
        <v>80</v>
      </c>
      <c r="AY1543" s="19" t="s">
        <v>144</v>
      </c>
      <c r="BE1543" s="200">
        <f>IF(N1543="základní",J1543,0)</f>
        <v>0</v>
      </c>
      <c r="BF1543" s="200">
        <f>IF(N1543="snížená",J1543,0)</f>
        <v>0</v>
      </c>
      <c r="BG1543" s="200">
        <f>IF(N1543="zákl. přenesená",J1543,0)</f>
        <v>0</v>
      </c>
      <c r="BH1543" s="200">
        <f>IF(N1543="sníž. přenesená",J1543,0)</f>
        <v>0</v>
      </c>
      <c r="BI1543" s="200">
        <f>IF(N1543="nulová",J1543,0)</f>
        <v>0</v>
      </c>
      <c r="BJ1543" s="19" t="s">
        <v>26</v>
      </c>
      <c r="BK1543" s="200">
        <f>ROUND(I1543*H1543,2)</f>
        <v>0</v>
      </c>
      <c r="BL1543" s="19" t="s">
        <v>258</v>
      </c>
      <c r="BM1543" s="199" t="s">
        <v>2049</v>
      </c>
    </row>
    <row r="1544" spans="1:65" s="2" customFormat="1" ht="10.199999999999999">
      <c r="A1544" s="36"/>
      <c r="B1544" s="37"/>
      <c r="C1544" s="38"/>
      <c r="D1544" s="201" t="s">
        <v>152</v>
      </c>
      <c r="E1544" s="38"/>
      <c r="F1544" s="202" t="s">
        <v>2048</v>
      </c>
      <c r="G1544" s="38"/>
      <c r="H1544" s="38"/>
      <c r="I1544" s="110"/>
      <c r="J1544" s="38"/>
      <c r="K1544" s="38"/>
      <c r="L1544" s="41"/>
      <c r="M1544" s="203"/>
      <c r="N1544" s="204"/>
      <c r="O1544" s="66"/>
      <c r="P1544" s="66"/>
      <c r="Q1544" s="66"/>
      <c r="R1544" s="66"/>
      <c r="S1544" s="66"/>
      <c r="T1544" s="67"/>
      <c r="U1544" s="36"/>
      <c r="V1544" s="36"/>
      <c r="W1544" s="36"/>
      <c r="X1544" s="36"/>
      <c r="Y1544" s="36"/>
      <c r="Z1544" s="36"/>
      <c r="AA1544" s="36"/>
      <c r="AB1544" s="36"/>
      <c r="AC1544" s="36"/>
      <c r="AD1544" s="36"/>
      <c r="AE1544" s="36"/>
      <c r="AT1544" s="19" t="s">
        <v>152</v>
      </c>
      <c r="AU1544" s="19" t="s">
        <v>80</v>
      </c>
    </row>
    <row r="1545" spans="1:65" s="2" customFormat="1" ht="16.5" customHeight="1">
      <c r="A1545" s="36"/>
      <c r="B1545" s="37"/>
      <c r="C1545" s="189" t="s">
        <v>2050</v>
      </c>
      <c r="D1545" s="189" t="s">
        <v>146</v>
      </c>
      <c r="E1545" s="190" t="s">
        <v>2051</v>
      </c>
      <c r="F1545" s="191" t="s">
        <v>2052</v>
      </c>
      <c r="G1545" s="192" t="s">
        <v>1935</v>
      </c>
      <c r="H1545" s="193">
        <v>1</v>
      </c>
      <c r="I1545" s="194"/>
      <c r="J1545" s="193">
        <f>ROUND(I1545*H1545,2)</f>
        <v>0</v>
      </c>
      <c r="K1545" s="191" t="s">
        <v>19</v>
      </c>
      <c r="L1545" s="41"/>
      <c r="M1545" s="195" t="s">
        <v>19</v>
      </c>
      <c r="N1545" s="196" t="s">
        <v>42</v>
      </c>
      <c r="O1545" s="66"/>
      <c r="P1545" s="197">
        <f>O1545*H1545</f>
        <v>0</v>
      </c>
      <c r="Q1545" s="197">
        <v>0</v>
      </c>
      <c r="R1545" s="197">
        <f>Q1545*H1545</f>
        <v>0</v>
      </c>
      <c r="S1545" s="197">
        <v>0</v>
      </c>
      <c r="T1545" s="198">
        <f>S1545*H1545</f>
        <v>0</v>
      </c>
      <c r="U1545" s="36"/>
      <c r="V1545" s="36"/>
      <c r="W1545" s="36"/>
      <c r="X1545" s="36"/>
      <c r="Y1545" s="36"/>
      <c r="Z1545" s="36"/>
      <c r="AA1545" s="36"/>
      <c r="AB1545" s="36"/>
      <c r="AC1545" s="36"/>
      <c r="AD1545" s="36"/>
      <c r="AE1545" s="36"/>
      <c r="AR1545" s="199" t="s">
        <v>258</v>
      </c>
      <c r="AT1545" s="199" t="s">
        <v>146</v>
      </c>
      <c r="AU1545" s="199" t="s">
        <v>80</v>
      </c>
      <c r="AY1545" s="19" t="s">
        <v>144</v>
      </c>
      <c r="BE1545" s="200">
        <f>IF(N1545="základní",J1545,0)</f>
        <v>0</v>
      </c>
      <c r="BF1545" s="200">
        <f>IF(N1545="snížená",J1545,0)</f>
        <v>0</v>
      </c>
      <c r="BG1545" s="200">
        <f>IF(N1545="zákl. přenesená",J1545,0)</f>
        <v>0</v>
      </c>
      <c r="BH1545" s="200">
        <f>IF(N1545="sníž. přenesená",J1545,0)</f>
        <v>0</v>
      </c>
      <c r="BI1545" s="200">
        <f>IF(N1545="nulová",J1545,0)</f>
        <v>0</v>
      </c>
      <c r="BJ1545" s="19" t="s">
        <v>26</v>
      </c>
      <c r="BK1545" s="200">
        <f>ROUND(I1545*H1545,2)</f>
        <v>0</v>
      </c>
      <c r="BL1545" s="19" t="s">
        <v>258</v>
      </c>
      <c r="BM1545" s="199" t="s">
        <v>2053</v>
      </c>
    </row>
    <row r="1546" spans="1:65" s="2" customFormat="1" ht="10.199999999999999">
      <c r="A1546" s="36"/>
      <c r="B1546" s="37"/>
      <c r="C1546" s="38"/>
      <c r="D1546" s="201" t="s">
        <v>152</v>
      </c>
      <c r="E1546" s="38"/>
      <c r="F1546" s="202" t="s">
        <v>2052</v>
      </c>
      <c r="G1546" s="38"/>
      <c r="H1546" s="38"/>
      <c r="I1546" s="110"/>
      <c r="J1546" s="38"/>
      <c r="K1546" s="38"/>
      <c r="L1546" s="41"/>
      <c r="M1546" s="203"/>
      <c r="N1546" s="204"/>
      <c r="O1546" s="66"/>
      <c r="P1546" s="66"/>
      <c r="Q1546" s="66"/>
      <c r="R1546" s="66"/>
      <c r="S1546" s="66"/>
      <c r="T1546" s="67"/>
      <c r="U1546" s="36"/>
      <c r="V1546" s="36"/>
      <c r="W1546" s="36"/>
      <c r="X1546" s="36"/>
      <c r="Y1546" s="36"/>
      <c r="Z1546" s="36"/>
      <c r="AA1546" s="36"/>
      <c r="AB1546" s="36"/>
      <c r="AC1546" s="36"/>
      <c r="AD1546" s="36"/>
      <c r="AE1546" s="36"/>
      <c r="AT1546" s="19" t="s">
        <v>152</v>
      </c>
      <c r="AU1546" s="19" t="s">
        <v>80</v>
      </c>
    </row>
    <row r="1547" spans="1:65" s="2" customFormat="1" ht="16.5" customHeight="1">
      <c r="A1547" s="36"/>
      <c r="B1547" s="37"/>
      <c r="C1547" s="189" t="s">
        <v>2054</v>
      </c>
      <c r="D1547" s="189" t="s">
        <v>146</v>
      </c>
      <c r="E1547" s="190" t="s">
        <v>2055</v>
      </c>
      <c r="F1547" s="191" t="s">
        <v>2056</v>
      </c>
      <c r="G1547" s="192" t="s">
        <v>1935</v>
      </c>
      <c r="H1547" s="193">
        <v>1</v>
      </c>
      <c r="I1547" s="194"/>
      <c r="J1547" s="193">
        <f>ROUND(I1547*H1547,2)</f>
        <v>0</v>
      </c>
      <c r="K1547" s="191" t="s">
        <v>19</v>
      </c>
      <c r="L1547" s="41"/>
      <c r="M1547" s="195" t="s">
        <v>19</v>
      </c>
      <c r="N1547" s="196" t="s">
        <v>42</v>
      </c>
      <c r="O1547" s="66"/>
      <c r="P1547" s="197">
        <f>O1547*H1547</f>
        <v>0</v>
      </c>
      <c r="Q1547" s="197">
        <v>0</v>
      </c>
      <c r="R1547" s="197">
        <f>Q1547*H1547</f>
        <v>0</v>
      </c>
      <c r="S1547" s="197">
        <v>0</v>
      </c>
      <c r="T1547" s="198">
        <f>S1547*H1547</f>
        <v>0</v>
      </c>
      <c r="U1547" s="36"/>
      <c r="V1547" s="36"/>
      <c r="W1547" s="36"/>
      <c r="X1547" s="36"/>
      <c r="Y1547" s="36"/>
      <c r="Z1547" s="36"/>
      <c r="AA1547" s="36"/>
      <c r="AB1547" s="36"/>
      <c r="AC1547" s="36"/>
      <c r="AD1547" s="36"/>
      <c r="AE1547" s="36"/>
      <c r="AR1547" s="199" t="s">
        <v>258</v>
      </c>
      <c r="AT1547" s="199" t="s">
        <v>146</v>
      </c>
      <c r="AU1547" s="199" t="s">
        <v>80</v>
      </c>
      <c r="AY1547" s="19" t="s">
        <v>144</v>
      </c>
      <c r="BE1547" s="200">
        <f>IF(N1547="základní",J1547,0)</f>
        <v>0</v>
      </c>
      <c r="BF1547" s="200">
        <f>IF(N1547="snížená",J1547,0)</f>
        <v>0</v>
      </c>
      <c r="BG1547" s="200">
        <f>IF(N1547="zákl. přenesená",J1547,0)</f>
        <v>0</v>
      </c>
      <c r="BH1547" s="200">
        <f>IF(N1547="sníž. přenesená",J1547,0)</f>
        <v>0</v>
      </c>
      <c r="BI1547" s="200">
        <f>IF(N1547="nulová",J1547,0)</f>
        <v>0</v>
      </c>
      <c r="BJ1547" s="19" t="s">
        <v>26</v>
      </c>
      <c r="BK1547" s="200">
        <f>ROUND(I1547*H1547,2)</f>
        <v>0</v>
      </c>
      <c r="BL1547" s="19" t="s">
        <v>258</v>
      </c>
      <c r="BM1547" s="199" t="s">
        <v>2057</v>
      </c>
    </row>
    <row r="1548" spans="1:65" s="2" customFormat="1" ht="10.199999999999999">
      <c r="A1548" s="36"/>
      <c r="B1548" s="37"/>
      <c r="C1548" s="38"/>
      <c r="D1548" s="201" t="s">
        <v>152</v>
      </c>
      <c r="E1548" s="38"/>
      <c r="F1548" s="202" t="s">
        <v>2056</v>
      </c>
      <c r="G1548" s="38"/>
      <c r="H1548" s="38"/>
      <c r="I1548" s="110"/>
      <c r="J1548" s="38"/>
      <c r="K1548" s="38"/>
      <c r="L1548" s="41"/>
      <c r="M1548" s="203"/>
      <c r="N1548" s="204"/>
      <c r="O1548" s="66"/>
      <c r="P1548" s="66"/>
      <c r="Q1548" s="66"/>
      <c r="R1548" s="66"/>
      <c r="S1548" s="66"/>
      <c r="T1548" s="67"/>
      <c r="U1548" s="36"/>
      <c r="V1548" s="36"/>
      <c r="W1548" s="36"/>
      <c r="X1548" s="36"/>
      <c r="Y1548" s="36"/>
      <c r="Z1548" s="36"/>
      <c r="AA1548" s="36"/>
      <c r="AB1548" s="36"/>
      <c r="AC1548" s="36"/>
      <c r="AD1548" s="36"/>
      <c r="AE1548" s="36"/>
      <c r="AT1548" s="19" t="s">
        <v>152</v>
      </c>
      <c r="AU1548" s="19" t="s">
        <v>80</v>
      </c>
    </row>
    <row r="1549" spans="1:65" s="2" customFormat="1" ht="16.5" customHeight="1">
      <c r="A1549" s="36"/>
      <c r="B1549" s="37"/>
      <c r="C1549" s="189" t="s">
        <v>2058</v>
      </c>
      <c r="D1549" s="189" t="s">
        <v>146</v>
      </c>
      <c r="E1549" s="190" t="s">
        <v>2059</v>
      </c>
      <c r="F1549" s="191" t="s">
        <v>2060</v>
      </c>
      <c r="G1549" s="192" t="s">
        <v>1935</v>
      </c>
      <c r="H1549" s="193">
        <v>2</v>
      </c>
      <c r="I1549" s="194"/>
      <c r="J1549" s="193">
        <f>ROUND(I1549*H1549,2)</f>
        <v>0</v>
      </c>
      <c r="K1549" s="191" t="s">
        <v>19</v>
      </c>
      <c r="L1549" s="41"/>
      <c r="M1549" s="195" t="s">
        <v>19</v>
      </c>
      <c r="N1549" s="196" t="s">
        <v>42</v>
      </c>
      <c r="O1549" s="66"/>
      <c r="P1549" s="197">
        <f>O1549*H1549</f>
        <v>0</v>
      </c>
      <c r="Q1549" s="197">
        <v>0</v>
      </c>
      <c r="R1549" s="197">
        <f>Q1549*H1549</f>
        <v>0</v>
      </c>
      <c r="S1549" s="197">
        <v>0</v>
      </c>
      <c r="T1549" s="198">
        <f>S1549*H1549</f>
        <v>0</v>
      </c>
      <c r="U1549" s="36"/>
      <c r="V1549" s="36"/>
      <c r="W1549" s="36"/>
      <c r="X1549" s="36"/>
      <c r="Y1549" s="36"/>
      <c r="Z1549" s="36"/>
      <c r="AA1549" s="36"/>
      <c r="AB1549" s="36"/>
      <c r="AC1549" s="36"/>
      <c r="AD1549" s="36"/>
      <c r="AE1549" s="36"/>
      <c r="AR1549" s="199" t="s">
        <v>258</v>
      </c>
      <c r="AT1549" s="199" t="s">
        <v>146</v>
      </c>
      <c r="AU1549" s="199" t="s">
        <v>80</v>
      </c>
      <c r="AY1549" s="19" t="s">
        <v>144</v>
      </c>
      <c r="BE1549" s="200">
        <f>IF(N1549="základní",J1549,0)</f>
        <v>0</v>
      </c>
      <c r="BF1549" s="200">
        <f>IF(N1549="snížená",J1549,0)</f>
        <v>0</v>
      </c>
      <c r="BG1549" s="200">
        <f>IF(N1549="zákl. přenesená",J1549,0)</f>
        <v>0</v>
      </c>
      <c r="BH1549" s="200">
        <f>IF(N1549="sníž. přenesená",J1549,0)</f>
        <v>0</v>
      </c>
      <c r="BI1549" s="200">
        <f>IF(N1549="nulová",J1549,0)</f>
        <v>0</v>
      </c>
      <c r="BJ1549" s="19" t="s">
        <v>26</v>
      </c>
      <c r="BK1549" s="200">
        <f>ROUND(I1549*H1549,2)</f>
        <v>0</v>
      </c>
      <c r="BL1549" s="19" t="s">
        <v>258</v>
      </c>
      <c r="BM1549" s="199" t="s">
        <v>2061</v>
      </c>
    </row>
    <row r="1550" spans="1:65" s="2" customFormat="1" ht="10.199999999999999">
      <c r="A1550" s="36"/>
      <c r="B1550" s="37"/>
      <c r="C1550" s="38"/>
      <c r="D1550" s="201" t="s">
        <v>152</v>
      </c>
      <c r="E1550" s="38"/>
      <c r="F1550" s="202" t="s">
        <v>2060</v>
      </c>
      <c r="G1550" s="38"/>
      <c r="H1550" s="38"/>
      <c r="I1550" s="110"/>
      <c r="J1550" s="38"/>
      <c r="K1550" s="38"/>
      <c r="L1550" s="41"/>
      <c r="M1550" s="203"/>
      <c r="N1550" s="204"/>
      <c r="O1550" s="66"/>
      <c r="P1550" s="66"/>
      <c r="Q1550" s="66"/>
      <c r="R1550" s="66"/>
      <c r="S1550" s="66"/>
      <c r="T1550" s="67"/>
      <c r="U1550" s="36"/>
      <c r="V1550" s="36"/>
      <c r="W1550" s="36"/>
      <c r="X1550" s="36"/>
      <c r="Y1550" s="36"/>
      <c r="Z1550" s="36"/>
      <c r="AA1550" s="36"/>
      <c r="AB1550" s="36"/>
      <c r="AC1550" s="36"/>
      <c r="AD1550" s="36"/>
      <c r="AE1550" s="36"/>
      <c r="AT1550" s="19" t="s">
        <v>152</v>
      </c>
      <c r="AU1550" s="19" t="s">
        <v>80</v>
      </c>
    </row>
    <row r="1551" spans="1:65" s="2" customFormat="1" ht="16.5" customHeight="1">
      <c r="A1551" s="36"/>
      <c r="B1551" s="37"/>
      <c r="C1551" s="189" t="s">
        <v>2062</v>
      </c>
      <c r="D1551" s="189" t="s">
        <v>146</v>
      </c>
      <c r="E1551" s="190" t="s">
        <v>2063</v>
      </c>
      <c r="F1551" s="191" t="s">
        <v>2064</v>
      </c>
      <c r="G1551" s="192" t="s">
        <v>1935</v>
      </c>
      <c r="H1551" s="193">
        <v>6</v>
      </c>
      <c r="I1551" s="194"/>
      <c r="J1551" s="193">
        <f>ROUND(I1551*H1551,2)</f>
        <v>0</v>
      </c>
      <c r="K1551" s="191" t="s">
        <v>19</v>
      </c>
      <c r="L1551" s="41"/>
      <c r="M1551" s="195" t="s">
        <v>19</v>
      </c>
      <c r="N1551" s="196" t="s">
        <v>42</v>
      </c>
      <c r="O1551" s="66"/>
      <c r="P1551" s="197">
        <f>O1551*H1551</f>
        <v>0</v>
      </c>
      <c r="Q1551" s="197">
        <v>0</v>
      </c>
      <c r="R1551" s="197">
        <f>Q1551*H1551</f>
        <v>0</v>
      </c>
      <c r="S1551" s="197">
        <v>0</v>
      </c>
      <c r="T1551" s="198">
        <f>S1551*H1551</f>
        <v>0</v>
      </c>
      <c r="U1551" s="36"/>
      <c r="V1551" s="36"/>
      <c r="W1551" s="36"/>
      <c r="X1551" s="36"/>
      <c r="Y1551" s="36"/>
      <c r="Z1551" s="36"/>
      <c r="AA1551" s="36"/>
      <c r="AB1551" s="36"/>
      <c r="AC1551" s="36"/>
      <c r="AD1551" s="36"/>
      <c r="AE1551" s="36"/>
      <c r="AR1551" s="199" t="s">
        <v>258</v>
      </c>
      <c r="AT1551" s="199" t="s">
        <v>146</v>
      </c>
      <c r="AU1551" s="199" t="s">
        <v>80</v>
      </c>
      <c r="AY1551" s="19" t="s">
        <v>144</v>
      </c>
      <c r="BE1551" s="200">
        <f>IF(N1551="základní",J1551,0)</f>
        <v>0</v>
      </c>
      <c r="BF1551" s="200">
        <f>IF(N1551="snížená",J1551,0)</f>
        <v>0</v>
      </c>
      <c r="BG1551" s="200">
        <f>IF(N1551="zákl. přenesená",J1551,0)</f>
        <v>0</v>
      </c>
      <c r="BH1551" s="200">
        <f>IF(N1551="sníž. přenesená",J1551,0)</f>
        <v>0</v>
      </c>
      <c r="BI1551" s="200">
        <f>IF(N1551="nulová",J1551,0)</f>
        <v>0</v>
      </c>
      <c r="BJ1551" s="19" t="s">
        <v>26</v>
      </c>
      <c r="BK1551" s="200">
        <f>ROUND(I1551*H1551,2)</f>
        <v>0</v>
      </c>
      <c r="BL1551" s="19" t="s">
        <v>258</v>
      </c>
      <c r="BM1551" s="199" t="s">
        <v>2065</v>
      </c>
    </row>
    <row r="1552" spans="1:65" s="2" customFormat="1" ht="10.199999999999999">
      <c r="A1552" s="36"/>
      <c r="B1552" s="37"/>
      <c r="C1552" s="38"/>
      <c r="D1552" s="201" t="s">
        <v>152</v>
      </c>
      <c r="E1552" s="38"/>
      <c r="F1552" s="202" t="s">
        <v>2064</v>
      </c>
      <c r="G1552" s="38"/>
      <c r="H1552" s="38"/>
      <c r="I1552" s="110"/>
      <c r="J1552" s="38"/>
      <c r="K1552" s="38"/>
      <c r="L1552" s="41"/>
      <c r="M1552" s="203"/>
      <c r="N1552" s="204"/>
      <c r="O1552" s="66"/>
      <c r="P1552" s="66"/>
      <c r="Q1552" s="66"/>
      <c r="R1552" s="66"/>
      <c r="S1552" s="66"/>
      <c r="T1552" s="67"/>
      <c r="U1552" s="36"/>
      <c r="V1552" s="36"/>
      <c r="W1552" s="36"/>
      <c r="X1552" s="36"/>
      <c r="Y1552" s="36"/>
      <c r="Z1552" s="36"/>
      <c r="AA1552" s="36"/>
      <c r="AB1552" s="36"/>
      <c r="AC1552" s="36"/>
      <c r="AD1552" s="36"/>
      <c r="AE1552" s="36"/>
      <c r="AT1552" s="19" t="s">
        <v>152</v>
      </c>
      <c r="AU1552" s="19" t="s">
        <v>80</v>
      </c>
    </row>
    <row r="1553" spans="1:65" s="2" customFormat="1" ht="16.5" customHeight="1">
      <c r="A1553" s="36"/>
      <c r="B1553" s="37"/>
      <c r="C1553" s="189" t="s">
        <v>2066</v>
      </c>
      <c r="D1553" s="189" t="s">
        <v>146</v>
      </c>
      <c r="E1553" s="190" t="s">
        <v>2067</v>
      </c>
      <c r="F1553" s="191" t="s">
        <v>2068</v>
      </c>
      <c r="G1553" s="192" t="s">
        <v>1935</v>
      </c>
      <c r="H1553" s="193">
        <v>6</v>
      </c>
      <c r="I1553" s="194"/>
      <c r="J1553" s="193">
        <f>ROUND(I1553*H1553,2)</f>
        <v>0</v>
      </c>
      <c r="K1553" s="191" t="s">
        <v>19</v>
      </c>
      <c r="L1553" s="41"/>
      <c r="M1553" s="195" t="s">
        <v>19</v>
      </c>
      <c r="N1553" s="196" t="s">
        <v>42</v>
      </c>
      <c r="O1553" s="66"/>
      <c r="P1553" s="197">
        <f>O1553*H1553</f>
        <v>0</v>
      </c>
      <c r="Q1553" s="197">
        <v>0</v>
      </c>
      <c r="R1553" s="197">
        <f>Q1553*H1553</f>
        <v>0</v>
      </c>
      <c r="S1553" s="197">
        <v>0</v>
      </c>
      <c r="T1553" s="198">
        <f>S1553*H1553</f>
        <v>0</v>
      </c>
      <c r="U1553" s="36"/>
      <c r="V1553" s="36"/>
      <c r="W1553" s="36"/>
      <c r="X1553" s="36"/>
      <c r="Y1553" s="36"/>
      <c r="Z1553" s="36"/>
      <c r="AA1553" s="36"/>
      <c r="AB1553" s="36"/>
      <c r="AC1553" s="36"/>
      <c r="AD1553" s="36"/>
      <c r="AE1553" s="36"/>
      <c r="AR1553" s="199" t="s">
        <v>258</v>
      </c>
      <c r="AT1553" s="199" t="s">
        <v>146</v>
      </c>
      <c r="AU1553" s="199" t="s">
        <v>80</v>
      </c>
      <c r="AY1553" s="19" t="s">
        <v>144</v>
      </c>
      <c r="BE1553" s="200">
        <f>IF(N1553="základní",J1553,0)</f>
        <v>0</v>
      </c>
      <c r="BF1553" s="200">
        <f>IF(N1553="snížená",J1553,0)</f>
        <v>0</v>
      </c>
      <c r="BG1553" s="200">
        <f>IF(N1553="zákl. přenesená",J1553,0)</f>
        <v>0</v>
      </c>
      <c r="BH1553" s="200">
        <f>IF(N1553="sníž. přenesená",J1553,0)</f>
        <v>0</v>
      </c>
      <c r="BI1553" s="200">
        <f>IF(N1553="nulová",J1553,0)</f>
        <v>0</v>
      </c>
      <c r="BJ1553" s="19" t="s">
        <v>26</v>
      </c>
      <c r="BK1553" s="200">
        <f>ROUND(I1553*H1553,2)</f>
        <v>0</v>
      </c>
      <c r="BL1553" s="19" t="s">
        <v>258</v>
      </c>
      <c r="BM1553" s="199" t="s">
        <v>2069</v>
      </c>
    </row>
    <row r="1554" spans="1:65" s="2" customFormat="1" ht="10.199999999999999">
      <c r="A1554" s="36"/>
      <c r="B1554" s="37"/>
      <c r="C1554" s="38"/>
      <c r="D1554" s="201" t="s">
        <v>152</v>
      </c>
      <c r="E1554" s="38"/>
      <c r="F1554" s="202" t="s">
        <v>2068</v>
      </c>
      <c r="G1554" s="38"/>
      <c r="H1554" s="38"/>
      <c r="I1554" s="110"/>
      <c r="J1554" s="38"/>
      <c r="K1554" s="38"/>
      <c r="L1554" s="41"/>
      <c r="M1554" s="203"/>
      <c r="N1554" s="204"/>
      <c r="O1554" s="66"/>
      <c r="P1554" s="66"/>
      <c r="Q1554" s="66"/>
      <c r="R1554" s="66"/>
      <c r="S1554" s="66"/>
      <c r="T1554" s="67"/>
      <c r="U1554" s="36"/>
      <c r="V1554" s="36"/>
      <c r="W1554" s="36"/>
      <c r="X1554" s="36"/>
      <c r="Y1554" s="36"/>
      <c r="Z1554" s="36"/>
      <c r="AA1554" s="36"/>
      <c r="AB1554" s="36"/>
      <c r="AC1554" s="36"/>
      <c r="AD1554" s="36"/>
      <c r="AE1554" s="36"/>
      <c r="AT1554" s="19" t="s">
        <v>152</v>
      </c>
      <c r="AU1554" s="19" t="s">
        <v>80</v>
      </c>
    </row>
    <row r="1555" spans="1:65" s="2" customFormat="1" ht="16.5" customHeight="1">
      <c r="A1555" s="36"/>
      <c r="B1555" s="37"/>
      <c r="C1555" s="189" t="s">
        <v>2070</v>
      </c>
      <c r="D1555" s="189" t="s">
        <v>146</v>
      </c>
      <c r="E1555" s="190" t="s">
        <v>2071</v>
      </c>
      <c r="F1555" s="191" t="s">
        <v>2072</v>
      </c>
      <c r="G1555" s="192" t="s">
        <v>1935</v>
      </c>
      <c r="H1555" s="193">
        <v>3</v>
      </c>
      <c r="I1555" s="194"/>
      <c r="J1555" s="193">
        <f>ROUND(I1555*H1555,2)</f>
        <v>0</v>
      </c>
      <c r="K1555" s="191" t="s">
        <v>19</v>
      </c>
      <c r="L1555" s="41"/>
      <c r="M1555" s="195" t="s">
        <v>19</v>
      </c>
      <c r="N1555" s="196" t="s">
        <v>42</v>
      </c>
      <c r="O1555" s="66"/>
      <c r="P1555" s="197">
        <f>O1555*H1555</f>
        <v>0</v>
      </c>
      <c r="Q1555" s="197">
        <v>0</v>
      </c>
      <c r="R1555" s="197">
        <f>Q1555*H1555</f>
        <v>0</v>
      </c>
      <c r="S1555" s="197">
        <v>0</v>
      </c>
      <c r="T1555" s="198">
        <f>S1555*H1555</f>
        <v>0</v>
      </c>
      <c r="U1555" s="36"/>
      <c r="V1555" s="36"/>
      <c r="W1555" s="36"/>
      <c r="X1555" s="36"/>
      <c r="Y1555" s="36"/>
      <c r="Z1555" s="36"/>
      <c r="AA1555" s="36"/>
      <c r="AB1555" s="36"/>
      <c r="AC1555" s="36"/>
      <c r="AD1555" s="36"/>
      <c r="AE1555" s="36"/>
      <c r="AR1555" s="199" t="s">
        <v>258</v>
      </c>
      <c r="AT1555" s="199" t="s">
        <v>146</v>
      </c>
      <c r="AU1555" s="199" t="s">
        <v>80</v>
      </c>
      <c r="AY1555" s="19" t="s">
        <v>144</v>
      </c>
      <c r="BE1555" s="200">
        <f>IF(N1555="základní",J1555,0)</f>
        <v>0</v>
      </c>
      <c r="BF1555" s="200">
        <f>IF(N1555="snížená",J1555,0)</f>
        <v>0</v>
      </c>
      <c r="BG1555" s="200">
        <f>IF(N1555="zákl. přenesená",J1555,0)</f>
        <v>0</v>
      </c>
      <c r="BH1555" s="200">
        <f>IF(N1555="sníž. přenesená",J1555,0)</f>
        <v>0</v>
      </c>
      <c r="BI1555" s="200">
        <f>IF(N1555="nulová",J1555,0)</f>
        <v>0</v>
      </c>
      <c r="BJ1555" s="19" t="s">
        <v>26</v>
      </c>
      <c r="BK1555" s="200">
        <f>ROUND(I1555*H1555,2)</f>
        <v>0</v>
      </c>
      <c r="BL1555" s="19" t="s">
        <v>258</v>
      </c>
      <c r="BM1555" s="199" t="s">
        <v>2073</v>
      </c>
    </row>
    <row r="1556" spans="1:65" s="2" customFormat="1" ht="10.199999999999999">
      <c r="A1556" s="36"/>
      <c r="B1556" s="37"/>
      <c r="C1556" s="38"/>
      <c r="D1556" s="201" t="s">
        <v>152</v>
      </c>
      <c r="E1556" s="38"/>
      <c r="F1556" s="202" t="s">
        <v>2072</v>
      </c>
      <c r="G1556" s="38"/>
      <c r="H1556" s="38"/>
      <c r="I1556" s="110"/>
      <c r="J1556" s="38"/>
      <c r="K1556" s="38"/>
      <c r="L1556" s="41"/>
      <c r="M1556" s="203"/>
      <c r="N1556" s="204"/>
      <c r="O1556" s="66"/>
      <c r="P1556" s="66"/>
      <c r="Q1556" s="66"/>
      <c r="R1556" s="66"/>
      <c r="S1556" s="66"/>
      <c r="T1556" s="67"/>
      <c r="U1556" s="36"/>
      <c r="V1556" s="36"/>
      <c r="W1556" s="36"/>
      <c r="X1556" s="36"/>
      <c r="Y1556" s="36"/>
      <c r="Z1556" s="36"/>
      <c r="AA1556" s="36"/>
      <c r="AB1556" s="36"/>
      <c r="AC1556" s="36"/>
      <c r="AD1556" s="36"/>
      <c r="AE1556" s="36"/>
      <c r="AT1556" s="19" t="s">
        <v>152</v>
      </c>
      <c r="AU1556" s="19" t="s">
        <v>80</v>
      </c>
    </row>
    <row r="1557" spans="1:65" s="2" customFormat="1" ht="16.5" customHeight="1">
      <c r="A1557" s="36"/>
      <c r="B1557" s="37"/>
      <c r="C1557" s="189" t="s">
        <v>2074</v>
      </c>
      <c r="D1557" s="189" t="s">
        <v>146</v>
      </c>
      <c r="E1557" s="190" t="s">
        <v>2075</v>
      </c>
      <c r="F1557" s="191" t="s">
        <v>2076</v>
      </c>
      <c r="G1557" s="192" t="s">
        <v>1982</v>
      </c>
      <c r="H1557" s="193">
        <v>3</v>
      </c>
      <c r="I1557" s="194"/>
      <c r="J1557" s="193">
        <f>ROUND(I1557*H1557,2)</f>
        <v>0</v>
      </c>
      <c r="K1557" s="191" t="s">
        <v>19</v>
      </c>
      <c r="L1557" s="41"/>
      <c r="M1557" s="195" t="s">
        <v>19</v>
      </c>
      <c r="N1557" s="196" t="s">
        <v>42</v>
      </c>
      <c r="O1557" s="66"/>
      <c r="P1557" s="197">
        <f>O1557*H1557</f>
        <v>0</v>
      </c>
      <c r="Q1557" s="197">
        <v>0</v>
      </c>
      <c r="R1557" s="197">
        <f>Q1557*H1557</f>
        <v>0</v>
      </c>
      <c r="S1557" s="197">
        <v>0</v>
      </c>
      <c r="T1557" s="198">
        <f>S1557*H1557</f>
        <v>0</v>
      </c>
      <c r="U1557" s="36"/>
      <c r="V1557" s="36"/>
      <c r="W1557" s="36"/>
      <c r="X1557" s="36"/>
      <c r="Y1557" s="36"/>
      <c r="Z1557" s="36"/>
      <c r="AA1557" s="36"/>
      <c r="AB1557" s="36"/>
      <c r="AC1557" s="36"/>
      <c r="AD1557" s="36"/>
      <c r="AE1557" s="36"/>
      <c r="AR1557" s="199" t="s">
        <v>258</v>
      </c>
      <c r="AT1557" s="199" t="s">
        <v>146</v>
      </c>
      <c r="AU1557" s="199" t="s">
        <v>80</v>
      </c>
      <c r="AY1557" s="19" t="s">
        <v>144</v>
      </c>
      <c r="BE1557" s="200">
        <f>IF(N1557="základní",J1557,0)</f>
        <v>0</v>
      </c>
      <c r="BF1557" s="200">
        <f>IF(N1557="snížená",J1557,0)</f>
        <v>0</v>
      </c>
      <c r="BG1557" s="200">
        <f>IF(N1557="zákl. přenesená",J1557,0)</f>
        <v>0</v>
      </c>
      <c r="BH1557" s="200">
        <f>IF(N1557="sníž. přenesená",J1557,0)</f>
        <v>0</v>
      </c>
      <c r="BI1557" s="200">
        <f>IF(N1557="nulová",J1557,0)</f>
        <v>0</v>
      </c>
      <c r="BJ1557" s="19" t="s">
        <v>26</v>
      </c>
      <c r="BK1557" s="200">
        <f>ROUND(I1557*H1557,2)</f>
        <v>0</v>
      </c>
      <c r="BL1557" s="19" t="s">
        <v>258</v>
      </c>
      <c r="BM1557" s="199" t="s">
        <v>2077</v>
      </c>
    </row>
    <row r="1558" spans="1:65" s="2" customFormat="1" ht="10.199999999999999">
      <c r="A1558" s="36"/>
      <c r="B1558" s="37"/>
      <c r="C1558" s="38"/>
      <c r="D1558" s="201" t="s">
        <v>152</v>
      </c>
      <c r="E1558" s="38"/>
      <c r="F1558" s="202" t="s">
        <v>2076</v>
      </c>
      <c r="G1558" s="38"/>
      <c r="H1558" s="38"/>
      <c r="I1558" s="110"/>
      <c r="J1558" s="38"/>
      <c r="K1558" s="38"/>
      <c r="L1558" s="41"/>
      <c r="M1558" s="203"/>
      <c r="N1558" s="204"/>
      <c r="O1558" s="66"/>
      <c r="P1558" s="66"/>
      <c r="Q1558" s="66"/>
      <c r="R1558" s="66"/>
      <c r="S1558" s="66"/>
      <c r="T1558" s="67"/>
      <c r="U1558" s="36"/>
      <c r="V1558" s="36"/>
      <c r="W1558" s="36"/>
      <c r="X1558" s="36"/>
      <c r="Y1558" s="36"/>
      <c r="Z1558" s="36"/>
      <c r="AA1558" s="36"/>
      <c r="AB1558" s="36"/>
      <c r="AC1558" s="36"/>
      <c r="AD1558" s="36"/>
      <c r="AE1558" s="36"/>
      <c r="AT1558" s="19" t="s">
        <v>152</v>
      </c>
      <c r="AU1558" s="19" t="s">
        <v>80</v>
      </c>
    </row>
    <row r="1559" spans="1:65" s="2" customFormat="1" ht="16.5" customHeight="1">
      <c r="A1559" s="36"/>
      <c r="B1559" s="37"/>
      <c r="C1559" s="189" t="s">
        <v>2078</v>
      </c>
      <c r="D1559" s="189" t="s">
        <v>146</v>
      </c>
      <c r="E1559" s="190" t="s">
        <v>2079</v>
      </c>
      <c r="F1559" s="191" t="s">
        <v>2080</v>
      </c>
      <c r="G1559" s="192" t="s">
        <v>1365</v>
      </c>
      <c r="H1559" s="194"/>
      <c r="I1559" s="194"/>
      <c r="J1559" s="193">
        <f>ROUND(I1559*H1559,2)</f>
        <v>0</v>
      </c>
      <c r="K1559" s="191" t="s">
        <v>19</v>
      </c>
      <c r="L1559" s="41"/>
      <c r="M1559" s="195" t="s">
        <v>19</v>
      </c>
      <c r="N1559" s="196" t="s">
        <v>42</v>
      </c>
      <c r="O1559" s="66"/>
      <c r="P1559" s="197">
        <f>O1559*H1559</f>
        <v>0</v>
      </c>
      <c r="Q1559" s="197">
        <v>0</v>
      </c>
      <c r="R1559" s="197">
        <f>Q1559*H1559</f>
        <v>0</v>
      </c>
      <c r="S1559" s="197">
        <v>0</v>
      </c>
      <c r="T1559" s="198">
        <f>S1559*H1559</f>
        <v>0</v>
      </c>
      <c r="U1559" s="36"/>
      <c r="V1559" s="36"/>
      <c r="W1559" s="36"/>
      <c r="X1559" s="36"/>
      <c r="Y1559" s="36"/>
      <c r="Z1559" s="36"/>
      <c r="AA1559" s="36"/>
      <c r="AB1559" s="36"/>
      <c r="AC1559" s="36"/>
      <c r="AD1559" s="36"/>
      <c r="AE1559" s="36"/>
      <c r="AR1559" s="199" t="s">
        <v>258</v>
      </c>
      <c r="AT1559" s="199" t="s">
        <v>146</v>
      </c>
      <c r="AU1559" s="199" t="s">
        <v>80</v>
      </c>
      <c r="AY1559" s="19" t="s">
        <v>144</v>
      </c>
      <c r="BE1559" s="200">
        <f>IF(N1559="základní",J1559,0)</f>
        <v>0</v>
      </c>
      <c r="BF1559" s="200">
        <f>IF(N1559="snížená",J1559,0)</f>
        <v>0</v>
      </c>
      <c r="BG1559" s="200">
        <f>IF(N1559="zákl. přenesená",J1559,0)</f>
        <v>0</v>
      </c>
      <c r="BH1559" s="200">
        <f>IF(N1559="sníž. přenesená",J1559,0)</f>
        <v>0</v>
      </c>
      <c r="BI1559" s="200">
        <f>IF(N1559="nulová",J1559,0)</f>
        <v>0</v>
      </c>
      <c r="BJ1559" s="19" t="s">
        <v>26</v>
      </c>
      <c r="BK1559" s="200">
        <f>ROUND(I1559*H1559,2)</f>
        <v>0</v>
      </c>
      <c r="BL1559" s="19" t="s">
        <v>258</v>
      </c>
      <c r="BM1559" s="199" t="s">
        <v>2081</v>
      </c>
    </row>
    <row r="1560" spans="1:65" s="2" customFormat="1" ht="10.199999999999999">
      <c r="A1560" s="36"/>
      <c r="B1560" s="37"/>
      <c r="C1560" s="38"/>
      <c r="D1560" s="201" t="s">
        <v>152</v>
      </c>
      <c r="E1560" s="38"/>
      <c r="F1560" s="202" t="s">
        <v>2080</v>
      </c>
      <c r="G1560" s="38"/>
      <c r="H1560" s="38"/>
      <c r="I1560" s="110"/>
      <c r="J1560" s="38"/>
      <c r="K1560" s="38"/>
      <c r="L1560" s="41"/>
      <c r="M1560" s="203"/>
      <c r="N1560" s="204"/>
      <c r="O1560" s="66"/>
      <c r="P1560" s="66"/>
      <c r="Q1560" s="66"/>
      <c r="R1560" s="66"/>
      <c r="S1560" s="66"/>
      <c r="T1560" s="67"/>
      <c r="U1560" s="36"/>
      <c r="V1560" s="36"/>
      <c r="W1560" s="36"/>
      <c r="X1560" s="36"/>
      <c r="Y1560" s="36"/>
      <c r="Z1560" s="36"/>
      <c r="AA1560" s="36"/>
      <c r="AB1560" s="36"/>
      <c r="AC1560" s="36"/>
      <c r="AD1560" s="36"/>
      <c r="AE1560" s="36"/>
      <c r="AT1560" s="19" t="s">
        <v>152</v>
      </c>
      <c r="AU1560" s="19" t="s">
        <v>80</v>
      </c>
    </row>
    <row r="1561" spans="1:65" s="2" customFormat="1" ht="16.5" customHeight="1">
      <c r="A1561" s="36"/>
      <c r="B1561" s="37"/>
      <c r="C1561" s="189" t="s">
        <v>2082</v>
      </c>
      <c r="D1561" s="189" t="s">
        <v>146</v>
      </c>
      <c r="E1561" s="190" t="s">
        <v>2083</v>
      </c>
      <c r="F1561" s="191" t="s">
        <v>2084</v>
      </c>
      <c r="G1561" s="192" t="s">
        <v>1935</v>
      </c>
      <c r="H1561" s="193">
        <v>1</v>
      </c>
      <c r="I1561" s="194"/>
      <c r="J1561" s="193">
        <f>ROUND(I1561*H1561,2)</f>
        <v>0</v>
      </c>
      <c r="K1561" s="191" t="s">
        <v>19</v>
      </c>
      <c r="L1561" s="41"/>
      <c r="M1561" s="195" t="s">
        <v>19</v>
      </c>
      <c r="N1561" s="196" t="s">
        <v>42</v>
      </c>
      <c r="O1561" s="66"/>
      <c r="P1561" s="197">
        <f>O1561*H1561</f>
        <v>0</v>
      </c>
      <c r="Q1561" s="197">
        <v>0</v>
      </c>
      <c r="R1561" s="197">
        <f>Q1561*H1561</f>
        <v>0</v>
      </c>
      <c r="S1561" s="197">
        <v>0</v>
      </c>
      <c r="T1561" s="198">
        <f>S1561*H1561</f>
        <v>0</v>
      </c>
      <c r="U1561" s="36"/>
      <c r="V1561" s="36"/>
      <c r="W1561" s="36"/>
      <c r="X1561" s="36"/>
      <c r="Y1561" s="36"/>
      <c r="Z1561" s="36"/>
      <c r="AA1561" s="36"/>
      <c r="AB1561" s="36"/>
      <c r="AC1561" s="36"/>
      <c r="AD1561" s="36"/>
      <c r="AE1561" s="36"/>
      <c r="AR1561" s="199" t="s">
        <v>258</v>
      </c>
      <c r="AT1561" s="199" t="s">
        <v>146</v>
      </c>
      <c r="AU1561" s="199" t="s">
        <v>80</v>
      </c>
      <c r="AY1561" s="19" t="s">
        <v>144</v>
      </c>
      <c r="BE1561" s="200">
        <f>IF(N1561="základní",J1561,0)</f>
        <v>0</v>
      </c>
      <c r="BF1561" s="200">
        <f>IF(N1561="snížená",J1561,0)</f>
        <v>0</v>
      </c>
      <c r="BG1561" s="200">
        <f>IF(N1561="zákl. přenesená",J1561,0)</f>
        <v>0</v>
      </c>
      <c r="BH1561" s="200">
        <f>IF(N1561="sníž. přenesená",J1561,0)</f>
        <v>0</v>
      </c>
      <c r="BI1561" s="200">
        <f>IF(N1561="nulová",J1561,0)</f>
        <v>0</v>
      </c>
      <c r="BJ1561" s="19" t="s">
        <v>26</v>
      </c>
      <c r="BK1561" s="200">
        <f>ROUND(I1561*H1561,2)</f>
        <v>0</v>
      </c>
      <c r="BL1561" s="19" t="s">
        <v>258</v>
      </c>
      <c r="BM1561" s="199" t="s">
        <v>2085</v>
      </c>
    </row>
    <row r="1562" spans="1:65" s="2" customFormat="1" ht="10.199999999999999">
      <c r="A1562" s="36"/>
      <c r="B1562" s="37"/>
      <c r="C1562" s="38"/>
      <c r="D1562" s="201" t="s">
        <v>152</v>
      </c>
      <c r="E1562" s="38"/>
      <c r="F1562" s="202" t="s">
        <v>2084</v>
      </c>
      <c r="G1562" s="38"/>
      <c r="H1562" s="38"/>
      <c r="I1562" s="110"/>
      <c r="J1562" s="38"/>
      <c r="K1562" s="38"/>
      <c r="L1562" s="41"/>
      <c r="M1562" s="203"/>
      <c r="N1562" s="204"/>
      <c r="O1562" s="66"/>
      <c r="P1562" s="66"/>
      <c r="Q1562" s="66"/>
      <c r="R1562" s="66"/>
      <c r="S1562" s="66"/>
      <c r="T1562" s="67"/>
      <c r="U1562" s="36"/>
      <c r="V1562" s="36"/>
      <c r="W1562" s="36"/>
      <c r="X1562" s="36"/>
      <c r="Y1562" s="36"/>
      <c r="Z1562" s="36"/>
      <c r="AA1562" s="36"/>
      <c r="AB1562" s="36"/>
      <c r="AC1562" s="36"/>
      <c r="AD1562" s="36"/>
      <c r="AE1562" s="36"/>
      <c r="AT1562" s="19" t="s">
        <v>152</v>
      </c>
      <c r="AU1562" s="19" t="s">
        <v>80</v>
      </c>
    </row>
    <row r="1563" spans="1:65" s="2" customFormat="1" ht="16.5" customHeight="1">
      <c r="A1563" s="36"/>
      <c r="B1563" s="37"/>
      <c r="C1563" s="189" t="s">
        <v>2086</v>
      </c>
      <c r="D1563" s="189" t="s">
        <v>146</v>
      </c>
      <c r="E1563" s="190" t="s">
        <v>2087</v>
      </c>
      <c r="F1563" s="191" t="s">
        <v>2088</v>
      </c>
      <c r="G1563" s="192" t="s">
        <v>1935</v>
      </c>
      <c r="H1563" s="193">
        <v>1</v>
      </c>
      <c r="I1563" s="194"/>
      <c r="J1563" s="193">
        <f>ROUND(I1563*H1563,2)</f>
        <v>0</v>
      </c>
      <c r="K1563" s="191" t="s">
        <v>19</v>
      </c>
      <c r="L1563" s="41"/>
      <c r="M1563" s="195" t="s">
        <v>19</v>
      </c>
      <c r="N1563" s="196" t="s">
        <v>42</v>
      </c>
      <c r="O1563" s="66"/>
      <c r="P1563" s="197">
        <f>O1563*H1563</f>
        <v>0</v>
      </c>
      <c r="Q1563" s="197">
        <v>0</v>
      </c>
      <c r="R1563" s="197">
        <f>Q1563*H1563</f>
        <v>0</v>
      </c>
      <c r="S1563" s="197">
        <v>0</v>
      </c>
      <c r="T1563" s="198">
        <f>S1563*H1563</f>
        <v>0</v>
      </c>
      <c r="U1563" s="36"/>
      <c r="V1563" s="36"/>
      <c r="W1563" s="36"/>
      <c r="X1563" s="36"/>
      <c r="Y1563" s="36"/>
      <c r="Z1563" s="36"/>
      <c r="AA1563" s="36"/>
      <c r="AB1563" s="36"/>
      <c r="AC1563" s="36"/>
      <c r="AD1563" s="36"/>
      <c r="AE1563" s="36"/>
      <c r="AR1563" s="199" t="s">
        <v>258</v>
      </c>
      <c r="AT1563" s="199" t="s">
        <v>146</v>
      </c>
      <c r="AU1563" s="199" t="s">
        <v>80</v>
      </c>
      <c r="AY1563" s="19" t="s">
        <v>144</v>
      </c>
      <c r="BE1563" s="200">
        <f>IF(N1563="základní",J1563,0)</f>
        <v>0</v>
      </c>
      <c r="BF1563" s="200">
        <f>IF(N1563="snížená",J1563,0)</f>
        <v>0</v>
      </c>
      <c r="BG1563" s="200">
        <f>IF(N1563="zákl. přenesená",J1563,0)</f>
        <v>0</v>
      </c>
      <c r="BH1563" s="200">
        <f>IF(N1563="sníž. přenesená",J1563,0)</f>
        <v>0</v>
      </c>
      <c r="BI1563" s="200">
        <f>IF(N1563="nulová",J1563,0)</f>
        <v>0</v>
      </c>
      <c r="BJ1563" s="19" t="s">
        <v>26</v>
      </c>
      <c r="BK1563" s="200">
        <f>ROUND(I1563*H1563,2)</f>
        <v>0</v>
      </c>
      <c r="BL1563" s="19" t="s">
        <v>258</v>
      </c>
      <c r="BM1563" s="199" t="s">
        <v>2089</v>
      </c>
    </row>
    <row r="1564" spans="1:65" s="2" customFormat="1" ht="10.199999999999999">
      <c r="A1564" s="36"/>
      <c r="B1564" s="37"/>
      <c r="C1564" s="38"/>
      <c r="D1564" s="201" t="s">
        <v>152</v>
      </c>
      <c r="E1564" s="38"/>
      <c r="F1564" s="202" t="s">
        <v>2088</v>
      </c>
      <c r="G1564" s="38"/>
      <c r="H1564" s="38"/>
      <c r="I1564" s="110"/>
      <c r="J1564" s="38"/>
      <c r="K1564" s="38"/>
      <c r="L1564" s="41"/>
      <c r="M1564" s="203"/>
      <c r="N1564" s="204"/>
      <c r="O1564" s="66"/>
      <c r="P1564" s="66"/>
      <c r="Q1564" s="66"/>
      <c r="R1564" s="66"/>
      <c r="S1564" s="66"/>
      <c r="T1564" s="67"/>
      <c r="U1564" s="36"/>
      <c r="V1564" s="36"/>
      <c r="W1564" s="36"/>
      <c r="X1564" s="36"/>
      <c r="Y1564" s="36"/>
      <c r="Z1564" s="36"/>
      <c r="AA1564" s="36"/>
      <c r="AB1564" s="36"/>
      <c r="AC1564" s="36"/>
      <c r="AD1564" s="36"/>
      <c r="AE1564" s="36"/>
      <c r="AT1564" s="19" t="s">
        <v>152</v>
      </c>
      <c r="AU1564" s="19" t="s">
        <v>80</v>
      </c>
    </row>
    <row r="1565" spans="1:65" s="2" customFormat="1" ht="16.5" customHeight="1">
      <c r="A1565" s="36"/>
      <c r="B1565" s="37"/>
      <c r="C1565" s="189" t="s">
        <v>2090</v>
      </c>
      <c r="D1565" s="189" t="s">
        <v>146</v>
      </c>
      <c r="E1565" s="190" t="s">
        <v>2091</v>
      </c>
      <c r="F1565" s="191" t="s">
        <v>2092</v>
      </c>
      <c r="G1565" s="192" t="s">
        <v>1935</v>
      </c>
      <c r="H1565" s="193">
        <v>1</v>
      </c>
      <c r="I1565" s="194"/>
      <c r="J1565" s="193">
        <f>ROUND(I1565*H1565,2)</f>
        <v>0</v>
      </c>
      <c r="K1565" s="191" t="s">
        <v>19</v>
      </c>
      <c r="L1565" s="41"/>
      <c r="M1565" s="195" t="s">
        <v>19</v>
      </c>
      <c r="N1565" s="196" t="s">
        <v>42</v>
      </c>
      <c r="O1565" s="66"/>
      <c r="P1565" s="197">
        <f>O1565*H1565</f>
        <v>0</v>
      </c>
      <c r="Q1565" s="197">
        <v>0</v>
      </c>
      <c r="R1565" s="197">
        <f>Q1565*H1565</f>
        <v>0</v>
      </c>
      <c r="S1565" s="197">
        <v>0</v>
      </c>
      <c r="T1565" s="198">
        <f>S1565*H1565</f>
        <v>0</v>
      </c>
      <c r="U1565" s="36"/>
      <c r="V1565" s="36"/>
      <c r="W1565" s="36"/>
      <c r="X1565" s="36"/>
      <c r="Y1565" s="36"/>
      <c r="Z1565" s="36"/>
      <c r="AA1565" s="36"/>
      <c r="AB1565" s="36"/>
      <c r="AC1565" s="36"/>
      <c r="AD1565" s="36"/>
      <c r="AE1565" s="36"/>
      <c r="AR1565" s="199" t="s">
        <v>258</v>
      </c>
      <c r="AT1565" s="199" t="s">
        <v>146</v>
      </c>
      <c r="AU1565" s="199" t="s">
        <v>80</v>
      </c>
      <c r="AY1565" s="19" t="s">
        <v>144</v>
      </c>
      <c r="BE1565" s="200">
        <f>IF(N1565="základní",J1565,0)</f>
        <v>0</v>
      </c>
      <c r="BF1565" s="200">
        <f>IF(N1565="snížená",J1565,0)</f>
        <v>0</v>
      </c>
      <c r="BG1565" s="200">
        <f>IF(N1565="zákl. přenesená",J1565,0)</f>
        <v>0</v>
      </c>
      <c r="BH1565" s="200">
        <f>IF(N1565="sníž. přenesená",J1565,0)</f>
        <v>0</v>
      </c>
      <c r="BI1565" s="200">
        <f>IF(N1565="nulová",J1565,0)</f>
        <v>0</v>
      </c>
      <c r="BJ1565" s="19" t="s">
        <v>26</v>
      </c>
      <c r="BK1565" s="200">
        <f>ROUND(I1565*H1565,2)</f>
        <v>0</v>
      </c>
      <c r="BL1565" s="19" t="s">
        <v>258</v>
      </c>
      <c r="BM1565" s="199" t="s">
        <v>2093</v>
      </c>
    </row>
    <row r="1566" spans="1:65" s="2" customFormat="1" ht="10.199999999999999">
      <c r="A1566" s="36"/>
      <c r="B1566" s="37"/>
      <c r="C1566" s="38"/>
      <c r="D1566" s="201" t="s">
        <v>152</v>
      </c>
      <c r="E1566" s="38"/>
      <c r="F1566" s="202" t="s">
        <v>2092</v>
      </c>
      <c r="G1566" s="38"/>
      <c r="H1566" s="38"/>
      <c r="I1566" s="110"/>
      <c r="J1566" s="38"/>
      <c r="K1566" s="38"/>
      <c r="L1566" s="41"/>
      <c r="M1566" s="203"/>
      <c r="N1566" s="204"/>
      <c r="O1566" s="66"/>
      <c r="P1566" s="66"/>
      <c r="Q1566" s="66"/>
      <c r="R1566" s="66"/>
      <c r="S1566" s="66"/>
      <c r="T1566" s="67"/>
      <c r="U1566" s="36"/>
      <c r="V1566" s="36"/>
      <c r="W1566" s="36"/>
      <c r="X1566" s="36"/>
      <c r="Y1566" s="36"/>
      <c r="Z1566" s="36"/>
      <c r="AA1566" s="36"/>
      <c r="AB1566" s="36"/>
      <c r="AC1566" s="36"/>
      <c r="AD1566" s="36"/>
      <c r="AE1566" s="36"/>
      <c r="AT1566" s="19" t="s">
        <v>152</v>
      </c>
      <c r="AU1566" s="19" t="s">
        <v>80</v>
      </c>
    </row>
    <row r="1567" spans="1:65" s="2" customFormat="1" ht="16.5" customHeight="1">
      <c r="A1567" s="36"/>
      <c r="B1567" s="37"/>
      <c r="C1567" s="189" t="s">
        <v>2094</v>
      </c>
      <c r="D1567" s="189" t="s">
        <v>146</v>
      </c>
      <c r="E1567" s="190" t="s">
        <v>2095</v>
      </c>
      <c r="F1567" s="191" t="s">
        <v>2096</v>
      </c>
      <c r="G1567" s="192" t="s">
        <v>1935</v>
      </c>
      <c r="H1567" s="193">
        <v>1</v>
      </c>
      <c r="I1567" s="194"/>
      <c r="J1567" s="193">
        <f>ROUND(I1567*H1567,2)</f>
        <v>0</v>
      </c>
      <c r="K1567" s="191" t="s">
        <v>19</v>
      </c>
      <c r="L1567" s="41"/>
      <c r="M1567" s="195" t="s">
        <v>19</v>
      </c>
      <c r="N1567" s="196" t="s">
        <v>42</v>
      </c>
      <c r="O1567" s="66"/>
      <c r="P1567" s="197">
        <f>O1567*H1567</f>
        <v>0</v>
      </c>
      <c r="Q1567" s="197">
        <v>0</v>
      </c>
      <c r="R1567" s="197">
        <f>Q1567*H1567</f>
        <v>0</v>
      </c>
      <c r="S1567" s="197">
        <v>0</v>
      </c>
      <c r="T1567" s="198">
        <f>S1567*H1567</f>
        <v>0</v>
      </c>
      <c r="U1567" s="36"/>
      <c r="V1567" s="36"/>
      <c r="W1567" s="36"/>
      <c r="X1567" s="36"/>
      <c r="Y1567" s="36"/>
      <c r="Z1567" s="36"/>
      <c r="AA1567" s="36"/>
      <c r="AB1567" s="36"/>
      <c r="AC1567" s="36"/>
      <c r="AD1567" s="36"/>
      <c r="AE1567" s="36"/>
      <c r="AR1567" s="199" t="s">
        <v>258</v>
      </c>
      <c r="AT1567" s="199" t="s">
        <v>146</v>
      </c>
      <c r="AU1567" s="199" t="s">
        <v>80</v>
      </c>
      <c r="AY1567" s="19" t="s">
        <v>144</v>
      </c>
      <c r="BE1567" s="200">
        <f>IF(N1567="základní",J1567,0)</f>
        <v>0</v>
      </c>
      <c r="BF1567" s="200">
        <f>IF(N1567="snížená",J1567,0)</f>
        <v>0</v>
      </c>
      <c r="BG1567" s="200">
        <f>IF(N1567="zákl. přenesená",J1567,0)</f>
        <v>0</v>
      </c>
      <c r="BH1567" s="200">
        <f>IF(N1567="sníž. přenesená",J1567,0)</f>
        <v>0</v>
      </c>
      <c r="BI1567" s="200">
        <f>IF(N1567="nulová",J1567,0)</f>
        <v>0</v>
      </c>
      <c r="BJ1567" s="19" t="s">
        <v>26</v>
      </c>
      <c r="BK1567" s="200">
        <f>ROUND(I1567*H1567,2)</f>
        <v>0</v>
      </c>
      <c r="BL1567" s="19" t="s">
        <v>258</v>
      </c>
      <c r="BM1567" s="199" t="s">
        <v>2097</v>
      </c>
    </row>
    <row r="1568" spans="1:65" s="2" customFormat="1" ht="10.199999999999999">
      <c r="A1568" s="36"/>
      <c r="B1568" s="37"/>
      <c r="C1568" s="38"/>
      <c r="D1568" s="201" t="s">
        <v>152</v>
      </c>
      <c r="E1568" s="38"/>
      <c r="F1568" s="202" t="s">
        <v>2096</v>
      </c>
      <c r="G1568" s="38"/>
      <c r="H1568" s="38"/>
      <c r="I1568" s="110"/>
      <c r="J1568" s="38"/>
      <c r="K1568" s="38"/>
      <c r="L1568" s="41"/>
      <c r="M1568" s="203"/>
      <c r="N1568" s="204"/>
      <c r="O1568" s="66"/>
      <c r="P1568" s="66"/>
      <c r="Q1568" s="66"/>
      <c r="R1568" s="66"/>
      <c r="S1568" s="66"/>
      <c r="T1568" s="67"/>
      <c r="U1568" s="36"/>
      <c r="V1568" s="36"/>
      <c r="W1568" s="36"/>
      <c r="X1568" s="36"/>
      <c r="Y1568" s="36"/>
      <c r="Z1568" s="36"/>
      <c r="AA1568" s="36"/>
      <c r="AB1568" s="36"/>
      <c r="AC1568" s="36"/>
      <c r="AD1568" s="36"/>
      <c r="AE1568" s="36"/>
      <c r="AT1568" s="19" t="s">
        <v>152</v>
      </c>
      <c r="AU1568" s="19" t="s">
        <v>80</v>
      </c>
    </row>
    <row r="1569" spans="1:65" s="2" customFormat="1" ht="16.5" customHeight="1">
      <c r="A1569" s="36"/>
      <c r="B1569" s="37"/>
      <c r="C1569" s="189" t="s">
        <v>2098</v>
      </c>
      <c r="D1569" s="189" t="s">
        <v>146</v>
      </c>
      <c r="E1569" s="190" t="s">
        <v>2099</v>
      </c>
      <c r="F1569" s="191" t="s">
        <v>2100</v>
      </c>
      <c r="G1569" s="192" t="s">
        <v>1935</v>
      </c>
      <c r="H1569" s="193">
        <v>2</v>
      </c>
      <c r="I1569" s="194"/>
      <c r="J1569" s="193">
        <f>ROUND(I1569*H1569,2)</f>
        <v>0</v>
      </c>
      <c r="K1569" s="191" t="s">
        <v>19</v>
      </c>
      <c r="L1569" s="41"/>
      <c r="M1569" s="195" t="s">
        <v>19</v>
      </c>
      <c r="N1569" s="196" t="s">
        <v>42</v>
      </c>
      <c r="O1569" s="66"/>
      <c r="P1569" s="197">
        <f>O1569*H1569</f>
        <v>0</v>
      </c>
      <c r="Q1569" s="197">
        <v>0</v>
      </c>
      <c r="R1569" s="197">
        <f>Q1569*H1569</f>
        <v>0</v>
      </c>
      <c r="S1569" s="197">
        <v>0</v>
      </c>
      <c r="T1569" s="198">
        <f>S1569*H1569</f>
        <v>0</v>
      </c>
      <c r="U1569" s="36"/>
      <c r="V1569" s="36"/>
      <c r="W1569" s="36"/>
      <c r="X1569" s="36"/>
      <c r="Y1569" s="36"/>
      <c r="Z1569" s="36"/>
      <c r="AA1569" s="36"/>
      <c r="AB1569" s="36"/>
      <c r="AC1569" s="36"/>
      <c r="AD1569" s="36"/>
      <c r="AE1569" s="36"/>
      <c r="AR1569" s="199" t="s">
        <v>258</v>
      </c>
      <c r="AT1569" s="199" t="s">
        <v>146</v>
      </c>
      <c r="AU1569" s="199" t="s">
        <v>80</v>
      </c>
      <c r="AY1569" s="19" t="s">
        <v>144</v>
      </c>
      <c r="BE1569" s="200">
        <f>IF(N1569="základní",J1569,0)</f>
        <v>0</v>
      </c>
      <c r="BF1569" s="200">
        <f>IF(N1569="snížená",J1569,0)</f>
        <v>0</v>
      </c>
      <c r="BG1569" s="200">
        <f>IF(N1569="zákl. přenesená",J1569,0)</f>
        <v>0</v>
      </c>
      <c r="BH1569" s="200">
        <f>IF(N1569="sníž. přenesená",J1569,0)</f>
        <v>0</v>
      </c>
      <c r="BI1569" s="200">
        <f>IF(N1569="nulová",J1569,0)</f>
        <v>0</v>
      </c>
      <c r="BJ1569" s="19" t="s">
        <v>26</v>
      </c>
      <c r="BK1569" s="200">
        <f>ROUND(I1569*H1569,2)</f>
        <v>0</v>
      </c>
      <c r="BL1569" s="19" t="s">
        <v>258</v>
      </c>
      <c r="BM1569" s="199" t="s">
        <v>2101</v>
      </c>
    </row>
    <row r="1570" spans="1:65" s="2" customFormat="1" ht="10.199999999999999">
      <c r="A1570" s="36"/>
      <c r="B1570" s="37"/>
      <c r="C1570" s="38"/>
      <c r="D1570" s="201" t="s">
        <v>152</v>
      </c>
      <c r="E1570" s="38"/>
      <c r="F1570" s="202" t="s">
        <v>2100</v>
      </c>
      <c r="G1570" s="38"/>
      <c r="H1570" s="38"/>
      <c r="I1570" s="110"/>
      <c r="J1570" s="38"/>
      <c r="K1570" s="38"/>
      <c r="L1570" s="41"/>
      <c r="M1570" s="203"/>
      <c r="N1570" s="204"/>
      <c r="O1570" s="66"/>
      <c r="P1570" s="66"/>
      <c r="Q1570" s="66"/>
      <c r="R1570" s="66"/>
      <c r="S1570" s="66"/>
      <c r="T1570" s="67"/>
      <c r="U1570" s="36"/>
      <c r="V1570" s="36"/>
      <c r="W1570" s="36"/>
      <c r="X1570" s="36"/>
      <c r="Y1570" s="36"/>
      <c r="Z1570" s="36"/>
      <c r="AA1570" s="36"/>
      <c r="AB1570" s="36"/>
      <c r="AC1570" s="36"/>
      <c r="AD1570" s="36"/>
      <c r="AE1570" s="36"/>
      <c r="AT1570" s="19" t="s">
        <v>152</v>
      </c>
      <c r="AU1570" s="19" t="s">
        <v>80</v>
      </c>
    </row>
    <row r="1571" spans="1:65" s="2" customFormat="1" ht="16.5" customHeight="1">
      <c r="A1571" s="36"/>
      <c r="B1571" s="37"/>
      <c r="C1571" s="189" t="s">
        <v>2102</v>
      </c>
      <c r="D1571" s="189" t="s">
        <v>146</v>
      </c>
      <c r="E1571" s="190" t="s">
        <v>2103</v>
      </c>
      <c r="F1571" s="191" t="s">
        <v>2104</v>
      </c>
      <c r="G1571" s="192" t="s">
        <v>1365</v>
      </c>
      <c r="H1571" s="194"/>
      <c r="I1571" s="194"/>
      <c r="J1571" s="193">
        <f>ROUND(I1571*H1571,2)</f>
        <v>0</v>
      </c>
      <c r="K1571" s="191" t="s">
        <v>19</v>
      </c>
      <c r="L1571" s="41"/>
      <c r="M1571" s="195" t="s">
        <v>19</v>
      </c>
      <c r="N1571" s="196" t="s">
        <v>42</v>
      </c>
      <c r="O1571" s="66"/>
      <c r="P1571" s="197">
        <f>O1571*H1571</f>
        <v>0</v>
      </c>
      <c r="Q1571" s="197">
        <v>0</v>
      </c>
      <c r="R1571" s="197">
        <f>Q1571*H1571</f>
        <v>0</v>
      </c>
      <c r="S1571" s="197">
        <v>0</v>
      </c>
      <c r="T1571" s="198">
        <f>S1571*H1571</f>
        <v>0</v>
      </c>
      <c r="U1571" s="36"/>
      <c r="V1571" s="36"/>
      <c r="W1571" s="36"/>
      <c r="X1571" s="36"/>
      <c r="Y1571" s="36"/>
      <c r="Z1571" s="36"/>
      <c r="AA1571" s="36"/>
      <c r="AB1571" s="36"/>
      <c r="AC1571" s="36"/>
      <c r="AD1571" s="36"/>
      <c r="AE1571" s="36"/>
      <c r="AR1571" s="199" t="s">
        <v>258</v>
      </c>
      <c r="AT1571" s="199" t="s">
        <v>146</v>
      </c>
      <c r="AU1571" s="199" t="s">
        <v>80</v>
      </c>
      <c r="AY1571" s="19" t="s">
        <v>144</v>
      </c>
      <c r="BE1571" s="200">
        <f>IF(N1571="základní",J1571,0)</f>
        <v>0</v>
      </c>
      <c r="BF1571" s="200">
        <f>IF(N1571="snížená",J1571,0)</f>
        <v>0</v>
      </c>
      <c r="BG1571" s="200">
        <f>IF(N1571="zákl. přenesená",J1571,0)</f>
        <v>0</v>
      </c>
      <c r="BH1571" s="200">
        <f>IF(N1571="sníž. přenesená",J1571,0)</f>
        <v>0</v>
      </c>
      <c r="BI1571" s="200">
        <f>IF(N1571="nulová",J1571,0)</f>
        <v>0</v>
      </c>
      <c r="BJ1571" s="19" t="s">
        <v>26</v>
      </c>
      <c r="BK1571" s="200">
        <f>ROUND(I1571*H1571,2)</f>
        <v>0</v>
      </c>
      <c r="BL1571" s="19" t="s">
        <v>258</v>
      </c>
      <c r="BM1571" s="199" t="s">
        <v>2105</v>
      </c>
    </row>
    <row r="1572" spans="1:65" s="2" customFormat="1" ht="10.199999999999999">
      <c r="A1572" s="36"/>
      <c r="B1572" s="37"/>
      <c r="C1572" s="38"/>
      <c r="D1572" s="201" t="s">
        <v>152</v>
      </c>
      <c r="E1572" s="38"/>
      <c r="F1572" s="202" t="s">
        <v>2104</v>
      </c>
      <c r="G1572" s="38"/>
      <c r="H1572" s="38"/>
      <c r="I1572" s="110"/>
      <c r="J1572" s="38"/>
      <c r="K1572" s="38"/>
      <c r="L1572" s="41"/>
      <c r="M1572" s="203"/>
      <c r="N1572" s="204"/>
      <c r="O1572" s="66"/>
      <c r="P1572" s="66"/>
      <c r="Q1572" s="66"/>
      <c r="R1572" s="66"/>
      <c r="S1572" s="66"/>
      <c r="T1572" s="67"/>
      <c r="U1572" s="36"/>
      <c r="V1572" s="36"/>
      <c r="W1572" s="36"/>
      <c r="X1572" s="36"/>
      <c r="Y1572" s="36"/>
      <c r="Z1572" s="36"/>
      <c r="AA1572" s="36"/>
      <c r="AB1572" s="36"/>
      <c r="AC1572" s="36"/>
      <c r="AD1572" s="36"/>
      <c r="AE1572" s="36"/>
      <c r="AT1572" s="19" t="s">
        <v>152</v>
      </c>
      <c r="AU1572" s="19" t="s">
        <v>80</v>
      </c>
    </row>
    <row r="1573" spans="1:65" s="2" customFormat="1" ht="16.5" customHeight="1">
      <c r="A1573" s="36"/>
      <c r="B1573" s="37"/>
      <c r="C1573" s="189" t="s">
        <v>2106</v>
      </c>
      <c r="D1573" s="189" t="s">
        <v>146</v>
      </c>
      <c r="E1573" s="190" t="s">
        <v>2107</v>
      </c>
      <c r="F1573" s="191" t="s">
        <v>2108</v>
      </c>
      <c r="G1573" s="192" t="s">
        <v>149</v>
      </c>
      <c r="H1573" s="193">
        <v>210</v>
      </c>
      <c r="I1573" s="194"/>
      <c r="J1573" s="193">
        <f>ROUND(I1573*H1573,2)</f>
        <v>0</v>
      </c>
      <c r="K1573" s="191" t="s">
        <v>19</v>
      </c>
      <c r="L1573" s="41"/>
      <c r="M1573" s="195" t="s">
        <v>19</v>
      </c>
      <c r="N1573" s="196" t="s">
        <v>42</v>
      </c>
      <c r="O1573" s="66"/>
      <c r="P1573" s="197">
        <f>O1573*H1573</f>
        <v>0</v>
      </c>
      <c r="Q1573" s="197">
        <v>0</v>
      </c>
      <c r="R1573" s="197">
        <f>Q1573*H1573</f>
        <v>0</v>
      </c>
      <c r="S1573" s="197">
        <v>0</v>
      </c>
      <c r="T1573" s="198">
        <f>S1573*H1573</f>
        <v>0</v>
      </c>
      <c r="U1573" s="36"/>
      <c r="V1573" s="36"/>
      <c r="W1573" s="36"/>
      <c r="X1573" s="36"/>
      <c r="Y1573" s="36"/>
      <c r="Z1573" s="36"/>
      <c r="AA1573" s="36"/>
      <c r="AB1573" s="36"/>
      <c r="AC1573" s="36"/>
      <c r="AD1573" s="36"/>
      <c r="AE1573" s="36"/>
      <c r="AR1573" s="199" t="s">
        <v>258</v>
      </c>
      <c r="AT1573" s="199" t="s">
        <v>146</v>
      </c>
      <c r="AU1573" s="199" t="s">
        <v>80</v>
      </c>
      <c r="AY1573" s="19" t="s">
        <v>144</v>
      </c>
      <c r="BE1573" s="200">
        <f>IF(N1573="základní",J1573,0)</f>
        <v>0</v>
      </c>
      <c r="BF1573" s="200">
        <f>IF(N1573="snížená",J1573,0)</f>
        <v>0</v>
      </c>
      <c r="BG1573" s="200">
        <f>IF(N1573="zákl. přenesená",J1573,0)</f>
        <v>0</v>
      </c>
      <c r="BH1573" s="200">
        <f>IF(N1573="sníž. přenesená",J1573,0)</f>
        <v>0</v>
      </c>
      <c r="BI1573" s="200">
        <f>IF(N1573="nulová",J1573,0)</f>
        <v>0</v>
      </c>
      <c r="BJ1573" s="19" t="s">
        <v>26</v>
      </c>
      <c r="BK1573" s="200">
        <f>ROUND(I1573*H1573,2)</f>
        <v>0</v>
      </c>
      <c r="BL1573" s="19" t="s">
        <v>258</v>
      </c>
      <c r="BM1573" s="199" t="s">
        <v>2109</v>
      </c>
    </row>
    <row r="1574" spans="1:65" s="2" customFormat="1" ht="10.199999999999999">
      <c r="A1574" s="36"/>
      <c r="B1574" s="37"/>
      <c r="C1574" s="38"/>
      <c r="D1574" s="201" t="s">
        <v>152</v>
      </c>
      <c r="E1574" s="38"/>
      <c r="F1574" s="202" t="s">
        <v>2108</v>
      </c>
      <c r="G1574" s="38"/>
      <c r="H1574" s="38"/>
      <c r="I1574" s="110"/>
      <c r="J1574" s="38"/>
      <c r="K1574" s="38"/>
      <c r="L1574" s="41"/>
      <c r="M1574" s="203"/>
      <c r="N1574" s="204"/>
      <c r="O1574" s="66"/>
      <c r="P1574" s="66"/>
      <c r="Q1574" s="66"/>
      <c r="R1574" s="66"/>
      <c r="S1574" s="66"/>
      <c r="T1574" s="67"/>
      <c r="U1574" s="36"/>
      <c r="V1574" s="36"/>
      <c r="W1574" s="36"/>
      <c r="X1574" s="36"/>
      <c r="Y1574" s="36"/>
      <c r="Z1574" s="36"/>
      <c r="AA1574" s="36"/>
      <c r="AB1574" s="36"/>
      <c r="AC1574" s="36"/>
      <c r="AD1574" s="36"/>
      <c r="AE1574" s="36"/>
      <c r="AT1574" s="19" t="s">
        <v>152</v>
      </c>
      <c r="AU1574" s="19" t="s">
        <v>80</v>
      </c>
    </row>
    <row r="1575" spans="1:65" s="2" customFormat="1" ht="16.5" customHeight="1">
      <c r="A1575" s="36"/>
      <c r="B1575" s="37"/>
      <c r="C1575" s="189" t="s">
        <v>2110</v>
      </c>
      <c r="D1575" s="189" t="s">
        <v>146</v>
      </c>
      <c r="E1575" s="190" t="s">
        <v>2111</v>
      </c>
      <c r="F1575" s="191" t="s">
        <v>2112</v>
      </c>
      <c r="G1575" s="192" t="s">
        <v>1935</v>
      </c>
      <c r="H1575" s="193">
        <v>2</v>
      </c>
      <c r="I1575" s="194"/>
      <c r="J1575" s="193">
        <f>ROUND(I1575*H1575,2)</f>
        <v>0</v>
      </c>
      <c r="K1575" s="191" t="s">
        <v>19</v>
      </c>
      <c r="L1575" s="41"/>
      <c r="M1575" s="195" t="s">
        <v>19</v>
      </c>
      <c r="N1575" s="196" t="s">
        <v>42</v>
      </c>
      <c r="O1575" s="66"/>
      <c r="P1575" s="197">
        <f>O1575*H1575</f>
        <v>0</v>
      </c>
      <c r="Q1575" s="197">
        <v>0</v>
      </c>
      <c r="R1575" s="197">
        <f>Q1575*H1575</f>
        <v>0</v>
      </c>
      <c r="S1575" s="197">
        <v>0</v>
      </c>
      <c r="T1575" s="198">
        <f>S1575*H1575</f>
        <v>0</v>
      </c>
      <c r="U1575" s="36"/>
      <c r="V1575" s="36"/>
      <c r="W1575" s="36"/>
      <c r="X1575" s="36"/>
      <c r="Y1575" s="36"/>
      <c r="Z1575" s="36"/>
      <c r="AA1575" s="36"/>
      <c r="AB1575" s="36"/>
      <c r="AC1575" s="36"/>
      <c r="AD1575" s="36"/>
      <c r="AE1575" s="36"/>
      <c r="AR1575" s="199" t="s">
        <v>258</v>
      </c>
      <c r="AT1575" s="199" t="s">
        <v>146</v>
      </c>
      <c r="AU1575" s="199" t="s">
        <v>80</v>
      </c>
      <c r="AY1575" s="19" t="s">
        <v>144</v>
      </c>
      <c r="BE1575" s="200">
        <f>IF(N1575="základní",J1575,0)</f>
        <v>0</v>
      </c>
      <c r="BF1575" s="200">
        <f>IF(N1575="snížená",J1575,0)</f>
        <v>0</v>
      </c>
      <c r="BG1575" s="200">
        <f>IF(N1575="zákl. přenesená",J1575,0)</f>
        <v>0</v>
      </c>
      <c r="BH1575" s="200">
        <f>IF(N1575="sníž. přenesená",J1575,0)</f>
        <v>0</v>
      </c>
      <c r="BI1575" s="200">
        <f>IF(N1575="nulová",J1575,0)</f>
        <v>0</v>
      </c>
      <c r="BJ1575" s="19" t="s">
        <v>26</v>
      </c>
      <c r="BK1575" s="200">
        <f>ROUND(I1575*H1575,2)</f>
        <v>0</v>
      </c>
      <c r="BL1575" s="19" t="s">
        <v>258</v>
      </c>
      <c r="BM1575" s="199" t="s">
        <v>2113</v>
      </c>
    </row>
    <row r="1576" spans="1:65" s="2" customFormat="1" ht="10.199999999999999">
      <c r="A1576" s="36"/>
      <c r="B1576" s="37"/>
      <c r="C1576" s="38"/>
      <c r="D1576" s="201" t="s">
        <v>152</v>
      </c>
      <c r="E1576" s="38"/>
      <c r="F1576" s="202" t="s">
        <v>2112</v>
      </c>
      <c r="G1576" s="38"/>
      <c r="H1576" s="38"/>
      <c r="I1576" s="110"/>
      <c r="J1576" s="38"/>
      <c r="K1576" s="38"/>
      <c r="L1576" s="41"/>
      <c r="M1576" s="203"/>
      <c r="N1576" s="204"/>
      <c r="O1576" s="66"/>
      <c r="P1576" s="66"/>
      <c r="Q1576" s="66"/>
      <c r="R1576" s="66"/>
      <c r="S1576" s="66"/>
      <c r="T1576" s="67"/>
      <c r="U1576" s="36"/>
      <c r="V1576" s="36"/>
      <c r="W1576" s="36"/>
      <c r="X1576" s="36"/>
      <c r="Y1576" s="36"/>
      <c r="Z1576" s="36"/>
      <c r="AA1576" s="36"/>
      <c r="AB1576" s="36"/>
      <c r="AC1576" s="36"/>
      <c r="AD1576" s="36"/>
      <c r="AE1576" s="36"/>
      <c r="AT1576" s="19" t="s">
        <v>152</v>
      </c>
      <c r="AU1576" s="19" t="s">
        <v>80</v>
      </c>
    </row>
    <row r="1577" spans="1:65" s="2" customFormat="1" ht="16.5" customHeight="1">
      <c r="A1577" s="36"/>
      <c r="B1577" s="37"/>
      <c r="C1577" s="189" t="s">
        <v>2114</v>
      </c>
      <c r="D1577" s="189" t="s">
        <v>146</v>
      </c>
      <c r="E1577" s="190" t="s">
        <v>2115</v>
      </c>
      <c r="F1577" s="191" t="s">
        <v>2116</v>
      </c>
      <c r="G1577" s="192" t="s">
        <v>1935</v>
      </c>
      <c r="H1577" s="193">
        <v>2</v>
      </c>
      <c r="I1577" s="194"/>
      <c r="J1577" s="193">
        <f>ROUND(I1577*H1577,2)</f>
        <v>0</v>
      </c>
      <c r="K1577" s="191" t="s">
        <v>19</v>
      </c>
      <c r="L1577" s="41"/>
      <c r="M1577" s="195" t="s">
        <v>19</v>
      </c>
      <c r="N1577" s="196" t="s">
        <v>42</v>
      </c>
      <c r="O1577" s="66"/>
      <c r="P1577" s="197">
        <f>O1577*H1577</f>
        <v>0</v>
      </c>
      <c r="Q1577" s="197">
        <v>0</v>
      </c>
      <c r="R1577" s="197">
        <f>Q1577*H1577</f>
        <v>0</v>
      </c>
      <c r="S1577" s="197">
        <v>0</v>
      </c>
      <c r="T1577" s="198">
        <f>S1577*H1577</f>
        <v>0</v>
      </c>
      <c r="U1577" s="36"/>
      <c r="V1577" s="36"/>
      <c r="W1577" s="36"/>
      <c r="X1577" s="36"/>
      <c r="Y1577" s="36"/>
      <c r="Z1577" s="36"/>
      <c r="AA1577" s="36"/>
      <c r="AB1577" s="36"/>
      <c r="AC1577" s="36"/>
      <c r="AD1577" s="36"/>
      <c r="AE1577" s="36"/>
      <c r="AR1577" s="199" t="s">
        <v>258</v>
      </c>
      <c r="AT1577" s="199" t="s">
        <v>146</v>
      </c>
      <c r="AU1577" s="199" t="s">
        <v>80</v>
      </c>
      <c r="AY1577" s="19" t="s">
        <v>144</v>
      </c>
      <c r="BE1577" s="200">
        <f>IF(N1577="základní",J1577,0)</f>
        <v>0</v>
      </c>
      <c r="BF1577" s="200">
        <f>IF(N1577="snížená",J1577,0)</f>
        <v>0</v>
      </c>
      <c r="BG1577" s="200">
        <f>IF(N1577="zákl. přenesená",J1577,0)</f>
        <v>0</v>
      </c>
      <c r="BH1577" s="200">
        <f>IF(N1577="sníž. přenesená",J1577,0)</f>
        <v>0</v>
      </c>
      <c r="BI1577" s="200">
        <f>IF(N1577="nulová",J1577,0)</f>
        <v>0</v>
      </c>
      <c r="BJ1577" s="19" t="s">
        <v>26</v>
      </c>
      <c r="BK1577" s="200">
        <f>ROUND(I1577*H1577,2)</f>
        <v>0</v>
      </c>
      <c r="BL1577" s="19" t="s">
        <v>258</v>
      </c>
      <c r="BM1577" s="199" t="s">
        <v>2117</v>
      </c>
    </row>
    <row r="1578" spans="1:65" s="2" customFormat="1" ht="10.199999999999999">
      <c r="A1578" s="36"/>
      <c r="B1578" s="37"/>
      <c r="C1578" s="38"/>
      <c r="D1578" s="201" t="s">
        <v>152</v>
      </c>
      <c r="E1578" s="38"/>
      <c r="F1578" s="202" t="s">
        <v>2116</v>
      </c>
      <c r="G1578" s="38"/>
      <c r="H1578" s="38"/>
      <c r="I1578" s="110"/>
      <c r="J1578" s="38"/>
      <c r="K1578" s="38"/>
      <c r="L1578" s="41"/>
      <c r="M1578" s="203"/>
      <c r="N1578" s="204"/>
      <c r="O1578" s="66"/>
      <c r="P1578" s="66"/>
      <c r="Q1578" s="66"/>
      <c r="R1578" s="66"/>
      <c r="S1578" s="66"/>
      <c r="T1578" s="67"/>
      <c r="U1578" s="36"/>
      <c r="V1578" s="36"/>
      <c r="W1578" s="36"/>
      <c r="X1578" s="36"/>
      <c r="Y1578" s="36"/>
      <c r="Z1578" s="36"/>
      <c r="AA1578" s="36"/>
      <c r="AB1578" s="36"/>
      <c r="AC1578" s="36"/>
      <c r="AD1578" s="36"/>
      <c r="AE1578" s="36"/>
      <c r="AT1578" s="19" t="s">
        <v>152</v>
      </c>
      <c r="AU1578" s="19" t="s">
        <v>80</v>
      </c>
    </row>
    <row r="1579" spans="1:65" s="2" customFormat="1" ht="16.5" customHeight="1">
      <c r="A1579" s="36"/>
      <c r="B1579" s="37"/>
      <c r="C1579" s="189" t="s">
        <v>2118</v>
      </c>
      <c r="D1579" s="189" t="s">
        <v>146</v>
      </c>
      <c r="E1579" s="190" t="s">
        <v>2119</v>
      </c>
      <c r="F1579" s="191" t="s">
        <v>2120</v>
      </c>
      <c r="G1579" s="192" t="s">
        <v>1935</v>
      </c>
      <c r="H1579" s="193">
        <v>2</v>
      </c>
      <c r="I1579" s="194"/>
      <c r="J1579" s="193">
        <f>ROUND(I1579*H1579,2)</f>
        <v>0</v>
      </c>
      <c r="K1579" s="191" t="s">
        <v>19</v>
      </c>
      <c r="L1579" s="41"/>
      <c r="M1579" s="195" t="s">
        <v>19</v>
      </c>
      <c r="N1579" s="196" t="s">
        <v>42</v>
      </c>
      <c r="O1579" s="66"/>
      <c r="P1579" s="197">
        <f>O1579*H1579</f>
        <v>0</v>
      </c>
      <c r="Q1579" s="197">
        <v>0</v>
      </c>
      <c r="R1579" s="197">
        <f>Q1579*H1579</f>
        <v>0</v>
      </c>
      <c r="S1579" s="197">
        <v>0</v>
      </c>
      <c r="T1579" s="198">
        <f>S1579*H1579</f>
        <v>0</v>
      </c>
      <c r="U1579" s="36"/>
      <c r="V1579" s="36"/>
      <c r="W1579" s="36"/>
      <c r="X1579" s="36"/>
      <c r="Y1579" s="36"/>
      <c r="Z1579" s="36"/>
      <c r="AA1579" s="36"/>
      <c r="AB1579" s="36"/>
      <c r="AC1579" s="36"/>
      <c r="AD1579" s="36"/>
      <c r="AE1579" s="36"/>
      <c r="AR1579" s="199" t="s">
        <v>258</v>
      </c>
      <c r="AT1579" s="199" t="s">
        <v>146</v>
      </c>
      <c r="AU1579" s="199" t="s">
        <v>80</v>
      </c>
      <c r="AY1579" s="19" t="s">
        <v>144</v>
      </c>
      <c r="BE1579" s="200">
        <f>IF(N1579="základní",J1579,0)</f>
        <v>0</v>
      </c>
      <c r="BF1579" s="200">
        <f>IF(N1579="snížená",J1579,0)</f>
        <v>0</v>
      </c>
      <c r="BG1579" s="200">
        <f>IF(N1579="zákl. přenesená",J1579,0)</f>
        <v>0</v>
      </c>
      <c r="BH1579" s="200">
        <f>IF(N1579="sníž. přenesená",J1579,0)</f>
        <v>0</v>
      </c>
      <c r="BI1579" s="200">
        <f>IF(N1579="nulová",J1579,0)</f>
        <v>0</v>
      </c>
      <c r="BJ1579" s="19" t="s">
        <v>26</v>
      </c>
      <c r="BK1579" s="200">
        <f>ROUND(I1579*H1579,2)</f>
        <v>0</v>
      </c>
      <c r="BL1579" s="19" t="s">
        <v>258</v>
      </c>
      <c r="BM1579" s="199" t="s">
        <v>2121</v>
      </c>
    </row>
    <row r="1580" spans="1:65" s="2" customFormat="1" ht="10.199999999999999">
      <c r="A1580" s="36"/>
      <c r="B1580" s="37"/>
      <c r="C1580" s="38"/>
      <c r="D1580" s="201" t="s">
        <v>152</v>
      </c>
      <c r="E1580" s="38"/>
      <c r="F1580" s="202" t="s">
        <v>2120</v>
      </c>
      <c r="G1580" s="38"/>
      <c r="H1580" s="38"/>
      <c r="I1580" s="110"/>
      <c r="J1580" s="38"/>
      <c r="K1580" s="38"/>
      <c r="L1580" s="41"/>
      <c r="M1580" s="203"/>
      <c r="N1580" s="204"/>
      <c r="O1580" s="66"/>
      <c r="P1580" s="66"/>
      <c r="Q1580" s="66"/>
      <c r="R1580" s="66"/>
      <c r="S1580" s="66"/>
      <c r="T1580" s="67"/>
      <c r="U1580" s="36"/>
      <c r="V1580" s="36"/>
      <c r="W1580" s="36"/>
      <c r="X1580" s="36"/>
      <c r="Y1580" s="36"/>
      <c r="Z1580" s="36"/>
      <c r="AA1580" s="36"/>
      <c r="AB1580" s="36"/>
      <c r="AC1580" s="36"/>
      <c r="AD1580" s="36"/>
      <c r="AE1580" s="36"/>
      <c r="AT1580" s="19" t="s">
        <v>152</v>
      </c>
      <c r="AU1580" s="19" t="s">
        <v>80</v>
      </c>
    </row>
    <row r="1581" spans="1:65" s="2" customFormat="1" ht="16.5" customHeight="1">
      <c r="A1581" s="36"/>
      <c r="B1581" s="37"/>
      <c r="C1581" s="189" t="s">
        <v>2122</v>
      </c>
      <c r="D1581" s="189" t="s">
        <v>146</v>
      </c>
      <c r="E1581" s="190" t="s">
        <v>2123</v>
      </c>
      <c r="F1581" s="191" t="s">
        <v>2124</v>
      </c>
      <c r="G1581" s="192" t="s">
        <v>1935</v>
      </c>
      <c r="H1581" s="193">
        <v>1</v>
      </c>
      <c r="I1581" s="194"/>
      <c r="J1581" s="193">
        <f>ROUND(I1581*H1581,2)</f>
        <v>0</v>
      </c>
      <c r="K1581" s="191" t="s">
        <v>19</v>
      </c>
      <c r="L1581" s="41"/>
      <c r="M1581" s="195" t="s">
        <v>19</v>
      </c>
      <c r="N1581" s="196" t="s">
        <v>42</v>
      </c>
      <c r="O1581" s="66"/>
      <c r="P1581" s="197">
        <f>O1581*H1581</f>
        <v>0</v>
      </c>
      <c r="Q1581" s="197">
        <v>0</v>
      </c>
      <c r="R1581" s="197">
        <f>Q1581*H1581</f>
        <v>0</v>
      </c>
      <c r="S1581" s="197">
        <v>0</v>
      </c>
      <c r="T1581" s="198">
        <f>S1581*H1581</f>
        <v>0</v>
      </c>
      <c r="U1581" s="36"/>
      <c r="V1581" s="36"/>
      <c r="W1581" s="36"/>
      <c r="X1581" s="36"/>
      <c r="Y1581" s="36"/>
      <c r="Z1581" s="36"/>
      <c r="AA1581" s="36"/>
      <c r="AB1581" s="36"/>
      <c r="AC1581" s="36"/>
      <c r="AD1581" s="36"/>
      <c r="AE1581" s="36"/>
      <c r="AR1581" s="199" t="s">
        <v>258</v>
      </c>
      <c r="AT1581" s="199" t="s">
        <v>146</v>
      </c>
      <c r="AU1581" s="199" t="s">
        <v>80</v>
      </c>
      <c r="AY1581" s="19" t="s">
        <v>144</v>
      </c>
      <c r="BE1581" s="200">
        <f>IF(N1581="základní",J1581,0)</f>
        <v>0</v>
      </c>
      <c r="BF1581" s="200">
        <f>IF(N1581="snížená",J1581,0)</f>
        <v>0</v>
      </c>
      <c r="BG1581" s="200">
        <f>IF(N1581="zákl. přenesená",J1581,0)</f>
        <v>0</v>
      </c>
      <c r="BH1581" s="200">
        <f>IF(N1581="sníž. přenesená",J1581,0)</f>
        <v>0</v>
      </c>
      <c r="BI1581" s="200">
        <f>IF(N1581="nulová",J1581,0)</f>
        <v>0</v>
      </c>
      <c r="BJ1581" s="19" t="s">
        <v>26</v>
      </c>
      <c r="BK1581" s="200">
        <f>ROUND(I1581*H1581,2)</f>
        <v>0</v>
      </c>
      <c r="BL1581" s="19" t="s">
        <v>258</v>
      </c>
      <c r="BM1581" s="199" t="s">
        <v>2125</v>
      </c>
    </row>
    <row r="1582" spans="1:65" s="2" customFormat="1" ht="10.199999999999999">
      <c r="A1582" s="36"/>
      <c r="B1582" s="37"/>
      <c r="C1582" s="38"/>
      <c r="D1582" s="201" t="s">
        <v>152</v>
      </c>
      <c r="E1582" s="38"/>
      <c r="F1582" s="202" t="s">
        <v>2124</v>
      </c>
      <c r="G1582" s="38"/>
      <c r="H1582" s="38"/>
      <c r="I1582" s="110"/>
      <c r="J1582" s="38"/>
      <c r="K1582" s="38"/>
      <c r="L1582" s="41"/>
      <c r="M1582" s="203"/>
      <c r="N1582" s="204"/>
      <c r="O1582" s="66"/>
      <c r="P1582" s="66"/>
      <c r="Q1582" s="66"/>
      <c r="R1582" s="66"/>
      <c r="S1582" s="66"/>
      <c r="T1582" s="67"/>
      <c r="U1582" s="36"/>
      <c r="V1582" s="36"/>
      <c r="W1582" s="36"/>
      <c r="X1582" s="36"/>
      <c r="Y1582" s="36"/>
      <c r="Z1582" s="36"/>
      <c r="AA1582" s="36"/>
      <c r="AB1582" s="36"/>
      <c r="AC1582" s="36"/>
      <c r="AD1582" s="36"/>
      <c r="AE1582" s="36"/>
      <c r="AT1582" s="19" t="s">
        <v>152</v>
      </c>
      <c r="AU1582" s="19" t="s">
        <v>80</v>
      </c>
    </row>
    <row r="1583" spans="1:65" s="2" customFormat="1" ht="16.5" customHeight="1">
      <c r="A1583" s="36"/>
      <c r="B1583" s="37"/>
      <c r="C1583" s="189" t="s">
        <v>2126</v>
      </c>
      <c r="D1583" s="189" t="s">
        <v>146</v>
      </c>
      <c r="E1583" s="190" t="s">
        <v>2127</v>
      </c>
      <c r="F1583" s="191" t="s">
        <v>2116</v>
      </c>
      <c r="G1583" s="192" t="s">
        <v>1935</v>
      </c>
      <c r="H1583" s="193">
        <v>1</v>
      </c>
      <c r="I1583" s="194"/>
      <c r="J1583" s="193">
        <f>ROUND(I1583*H1583,2)</f>
        <v>0</v>
      </c>
      <c r="K1583" s="191" t="s">
        <v>19</v>
      </c>
      <c r="L1583" s="41"/>
      <c r="M1583" s="195" t="s">
        <v>19</v>
      </c>
      <c r="N1583" s="196" t="s">
        <v>42</v>
      </c>
      <c r="O1583" s="66"/>
      <c r="P1583" s="197">
        <f>O1583*H1583</f>
        <v>0</v>
      </c>
      <c r="Q1583" s="197">
        <v>0</v>
      </c>
      <c r="R1583" s="197">
        <f>Q1583*H1583</f>
        <v>0</v>
      </c>
      <c r="S1583" s="197">
        <v>0</v>
      </c>
      <c r="T1583" s="198">
        <f>S1583*H1583</f>
        <v>0</v>
      </c>
      <c r="U1583" s="36"/>
      <c r="V1583" s="36"/>
      <c r="W1583" s="36"/>
      <c r="X1583" s="36"/>
      <c r="Y1583" s="36"/>
      <c r="Z1583" s="36"/>
      <c r="AA1583" s="36"/>
      <c r="AB1583" s="36"/>
      <c r="AC1583" s="36"/>
      <c r="AD1583" s="36"/>
      <c r="AE1583" s="36"/>
      <c r="AR1583" s="199" t="s">
        <v>258</v>
      </c>
      <c r="AT1583" s="199" t="s">
        <v>146</v>
      </c>
      <c r="AU1583" s="199" t="s">
        <v>80</v>
      </c>
      <c r="AY1583" s="19" t="s">
        <v>144</v>
      </c>
      <c r="BE1583" s="200">
        <f>IF(N1583="základní",J1583,0)</f>
        <v>0</v>
      </c>
      <c r="BF1583" s="200">
        <f>IF(N1583="snížená",J1583,0)</f>
        <v>0</v>
      </c>
      <c r="BG1583" s="200">
        <f>IF(N1583="zákl. přenesená",J1583,0)</f>
        <v>0</v>
      </c>
      <c r="BH1583" s="200">
        <f>IF(N1583="sníž. přenesená",J1583,0)</f>
        <v>0</v>
      </c>
      <c r="BI1583" s="200">
        <f>IF(N1583="nulová",J1583,0)</f>
        <v>0</v>
      </c>
      <c r="BJ1583" s="19" t="s">
        <v>26</v>
      </c>
      <c r="BK1583" s="200">
        <f>ROUND(I1583*H1583,2)</f>
        <v>0</v>
      </c>
      <c r="BL1583" s="19" t="s">
        <v>258</v>
      </c>
      <c r="BM1583" s="199" t="s">
        <v>2128</v>
      </c>
    </row>
    <row r="1584" spans="1:65" s="2" customFormat="1" ht="10.199999999999999">
      <c r="A1584" s="36"/>
      <c r="B1584" s="37"/>
      <c r="C1584" s="38"/>
      <c r="D1584" s="201" t="s">
        <v>152</v>
      </c>
      <c r="E1584" s="38"/>
      <c r="F1584" s="202" t="s">
        <v>2116</v>
      </c>
      <c r="G1584" s="38"/>
      <c r="H1584" s="38"/>
      <c r="I1584" s="110"/>
      <c r="J1584" s="38"/>
      <c r="K1584" s="38"/>
      <c r="L1584" s="41"/>
      <c r="M1584" s="203"/>
      <c r="N1584" s="204"/>
      <c r="O1584" s="66"/>
      <c r="P1584" s="66"/>
      <c r="Q1584" s="66"/>
      <c r="R1584" s="66"/>
      <c r="S1584" s="66"/>
      <c r="T1584" s="67"/>
      <c r="U1584" s="36"/>
      <c r="V1584" s="36"/>
      <c r="W1584" s="36"/>
      <c r="X1584" s="36"/>
      <c r="Y1584" s="36"/>
      <c r="Z1584" s="36"/>
      <c r="AA1584" s="36"/>
      <c r="AB1584" s="36"/>
      <c r="AC1584" s="36"/>
      <c r="AD1584" s="36"/>
      <c r="AE1584" s="36"/>
      <c r="AT1584" s="19" t="s">
        <v>152</v>
      </c>
      <c r="AU1584" s="19" t="s">
        <v>80</v>
      </c>
    </row>
    <row r="1585" spans="1:65" s="2" customFormat="1" ht="16.5" customHeight="1">
      <c r="A1585" s="36"/>
      <c r="B1585" s="37"/>
      <c r="C1585" s="189" t="s">
        <v>2129</v>
      </c>
      <c r="D1585" s="189" t="s">
        <v>146</v>
      </c>
      <c r="E1585" s="190" t="s">
        <v>2130</v>
      </c>
      <c r="F1585" s="191" t="s">
        <v>2131</v>
      </c>
      <c r="G1585" s="192" t="s">
        <v>1935</v>
      </c>
      <c r="H1585" s="193">
        <v>1</v>
      </c>
      <c r="I1585" s="194"/>
      <c r="J1585" s="193">
        <f>ROUND(I1585*H1585,2)</f>
        <v>0</v>
      </c>
      <c r="K1585" s="191" t="s">
        <v>19</v>
      </c>
      <c r="L1585" s="41"/>
      <c r="M1585" s="195" t="s">
        <v>19</v>
      </c>
      <c r="N1585" s="196" t="s">
        <v>42</v>
      </c>
      <c r="O1585" s="66"/>
      <c r="P1585" s="197">
        <f>O1585*H1585</f>
        <v>0</v>
      </c>
      <c r="Q1585" s="197">
        <v>0</v>
      </c>
      <c r="R1585" s="197">
        <f>Q1585*H1585</f>
        <v>0</v>
      </c>
      <c r="S1585" s="197">
        <v>0</v>
      </c>
      <c r="T1585" s="198">
        <f>S1585*H1585</f>
        <v>0</v>
      </c>
      <c r="U1585" s="36"/>
      <c r="V1585" s="36"/>
      <c r="W1585" s="36"/>
      <c r="X1585" s="36"/>
      <c r="Y1585" s="36"/>
      <c r="Z1585" s="36"/>
      <c r="AA1585" s="36"/>
      <c r="AB1585" s="36"/>
      <c r="AC1585" s="36"/>
      <c r="AD1585" s="36"/>
      <c r="AE1585" s="36"/>
      <c r="AR1585" s="199" t="s">
        <v>258</v>
      </c>
      <c r="AT1585" s="199" t="s">
        <v>146</v>
      </c>
      <c r="AU1585" s="199" t="s">
        <v>80</v>
      </c>
      <c r="AY1585" s="19" t="s">
        <v>144</v>
      </c>
      <c r="BE1585" s="200">
        <f>IF(N1585="základní",J1585,0)</f>
        <v>0</v>
      </c>
      <c r="BF1585" s="200">
        <f>IF(N1585="snížená",J1585,0)</f>
        <v>0</v>
      </c>
      <c r="BG1585" s="200">
        <f>IF(N1585="zákl. přenesená",J1585,0)</f>
        <v>0</v>
      </c>
      <c r="BH1585" s="200">
        <f>IF(N1585="sníž. přenesená",J1585,0)</f>
        <v>0</v>
      </c>
      <c r="BI1585" s="200">
        <f>IF(N1585="nulová",J1585,0)</f>
        <v>0</v>
      </c>
      <c r="BJ1585" s="19" t="s">
        <v>26</v>
      </c>
      <c r="BK1585" s="200">
        <f>ROUND(I1585*H1585,2)</f>
        <v>0</v>
      </c>
      <c r="BL1585" s="19" t="s">
        <v>258</v>
      </c>
      <c r="BM1585" s="199" t="s">
        <v>2132</v>
      </c>
    </row>
    <row r="1586" spans="1:65" s="2" customFormat="1" ht="10.199999999999999">
      <c r="A1586" s="36"/>
      <c r="B1586" s="37"/>
      <c r="C1586" s="38"/>
      <c r="D1586" s="201" t="s">
        <v>152</v>
      </c>
      <c r="E1586" s="38"/>
      <c r="F1586" s="202" t="s">
        <v>2131</v>
      </c>
      <c r="G1586" s="38"/>
      <c r="H1586" s="38"/>
      <c r="I1586" s="110"/>
      <c r="J1586" s="38"/>
      <c r="K1586" s="38"/>
      <c r="L1586" s="41"/>
      <c r="M1586" s="203"/>
      <c r="N1586" s="204"/>
      <c r="O1586" s="66"/>
      <c r="P1586" s="66"/>
      <c r="Q1586" s="66"/>
      <c r="R1586" s="66"/>
      <c r="S1586" s="66"/>
      <c r="T1586" s="67"/>
      <c r="U1586" s="36"/>
      <c r="V1586" s="36"/>
      <c r="W1586" s="36"/>
      <c r="X1586" s="36"/>
      <c r="Y1586" s="36"/>
      <c r="Z1586" s="36"/>
      <c r="AA1586" s="36"/>
      <c r="AB1586" s="36"/>
      <c r="AC1586" s="36"/>
      <c r="AD1586" s="36"/>
      <c r="AE1586" s="36"/>
      <c r="AT1586" s="19" t="s">
        <v>152</v>
      </c>
      <c r="AU1586" s="19" t="s">
        <v>80</v>
      </c>
    </row>
    <row r="1587" spans="1:65" s="2" customFormat="1" ht="16.5" customHeight="1">
      <c r="A1587" s="36"/>
      <c r="B1587" s="37"/>
      <c r="C1587" s="189" t="s">
        <v>2133</v>
      </c>
      <c r="D1587" s="189" t="s">
        <v>146</v>
      </c>
      <c r="E1587" s="190" t="s">
        <v>2134</v>
      </c>
      <c r="F1587" s="191" t="s">
        <v>2135</v>
      </c>
      <c r="G1587" s="192" t="s">
        <v>1935</v>
      </c>
      <c r="H1587" s="193">
        <v>1</v>
      </c>
      <c r="I1587" s="194"/>
      <c r="J1587" s="193">
        <f>ROUND(I1587*H1587,2)</f>
        <v>0</v>
      </c>
      <c r="K1587" s="191" t="s">
        <v>19</v>
      </c>
      <c r="L1587" s="41"/>
      <c r="M1587" s="195" t="s">
        <v>19</v>
      </c>
      <c r="N1587" s="196" t="s">
        <v>42</v>
      </c>
      <c r="O1587" s="66"/>
      <c r="P1587" s="197">
        <f>O1587*H1587</f>
        <v>0</v>
      </c>
      <c r="Q1587" s="197">
        <v>0</v>
      </c>
      <c r="R1587" s="197">
        <f>Q1587*H1587</f>
        <v>0</v>
      </c>
      <c r="S1587" s="197">
        <v>0</v>
      </c>
      <c r="T1587" s="198">
        <f>S1587*H1587</f>
        <v>0</v>
      </c>
      <c r="U1587" s="36"/>
      <c r="V1587" s="36"/>
      <c r="W1587" s="36"/>
      <c r="X1587" s="36"/>
      <c r="Y1587" s="36"/>
      <c r="Z1587" s="36"/>
      <c r="AA1587" s="36"/>
      <c r="AB1587" s="36"/>
      <c r="AC1587" s="36"/>
      <c r="AD1587" s="36"/>
      <c r="AE1587" s="36"/>
      <c r="AR1587" s="199" t="s">
        <v>258</v>
      </c>
      <c r="AT1587" s="199" t="s">
        <v>146</v>
      </c>
      <c r="AU1587" s="199" t="s">
        <v>80</v>
      </c>
      <c r="AY1587" s="19" t="s">
        <v>144</v>
      </c>
      <c r="BE1587" s="200">
        <f>IF(N1587="základní",J1587,0)</f>
        <v>0</v>
      </c>
      <c r="BF1587" s="200">
        <f>IF(N1587="snížená",J1587,0)</f>
        <v>0</v>
      </c>
      <c r="BG1587" s="200">
        <f>IF(N1587="zákl. přenesená",J1587,0)</f>
        <v>0</v>
      </c>
      <c r="BH1587" s="200">
        <f>IF(N1587="sníž. přenesená",J1587,0)</f>
        <v>0</v>
      </c>
      <c r="BI1587" s="200">
        <f>IF(N1587="nulová",J1587,0)</f>
        <v>0</v>
      </c>
      <c r="BJ1587" s="19" t="s">
        <v>26</v>
      </c>
      <c r="BK1587" s="200">
        <f>ROUND(I1587*H1587,2)</f>
        <v>0</v>
      </c>
      <c r="BL1587" s="19" t="s">
        <v>258</v>
      </c>
      <c r="BM1587" s="199" t="s">
        <v>2136</v>
      </c>
    </row>
    <row r="1588" spans="1:65" s="2" customFormat="1" ht="10.199999999999999">
      <c r="A1588" s="36"/>
      <c r="B1588" s="37"/>
      <c r="C1588" s="38"/>
      <c r="D1588" s="201" t="s">
        <v>152</v>
      </c>
      <c r="E1588" s="38"/>
      <c r="F1588" s="202" t="s">
        <v>2135</v>
      </c>
      <c r="G1588" s="38"/>
      <c r="H1588" s="38"/>
      <c r="I1588" s="110"/>
      <c r="J1588" s="38"/>
      <c r="K1588" s="38"/>
      <c r="L1588" s="41"/>
      <c r="M1588" s="203"/>
      <c r="N1588" s="204"/>
      <c r="O1588" s="66"/>
      <c r="P1588" s="66"/>
      <c r="Q1588" s="66"/>
      <c r="R1588" s="66"/>
      <c r="S1588" s="66"/>
      <c r="T1588" s="67"/>
      <c r="U1588" s="36"/>
      <c r="V1588" s="36"/>
      <c r="W1588" s="36"/>
      <c r="X1588" s="36"/>
      <c r="Y1588" s="36"/>
      <c r="Z1588" s="36"/>
      <c r="AA1588" s="36"/>
      <c r="AB1588" s="36"/>
      <c r="AC1588" s="36"/>
      <c r="AD1588" s="36"/>
      <c r="AE1588" s="36"/>
      <c r="AT1588" s="19" t="s">
        <v>152</v>
      </c>
      <c r="AU1588" s="19" t="s">
        <v>80</v>
      </c>
    </row>
    <row r="1589" spans="1:65" s="2" customFormat="1" ht="16.5" customHeight="1">
      <c r="A1589" s="36"/>
      <c r="B1589" s="37"/>
      <c r="C1589" s="189" t="s">
        <v>2137</v>
      </c>
      <c r="D1589" s="189" t="s">
        <v>146</v>
      </c>
      <c r="E1589" s="190" t="s">
        <v>2138</v>
      </c>
      <c r="F1589" s="191" t="s">
        <v>2139</v>
      </c>
      <c r="G1589" s="192" t="s">
        <v>2140</v>
      </c>
      <c r="H1589" s="193">
        <v>2</v>
      </c>
      <c r="I1589" s="194"/>
      <c r="J1589" s="193">
        <f>ROUND(I1589*H1589,2)</f>
        <v>0</v>
      </c>
      <c r="K1589" s="191" t="s">
        <v>19</v>
      </c>
      <c r="L1589" s="41"/>
      <c r="M1589" s="195" t="s">
        <v>19</v>
      </c>
      <c r="N1589" s="196" t="s">
        <v>42</v>
      </c>
      <c r="O1589" s="66"/>
      <c r="P1589" s="197">
        <f>O1589*H1589</f>
        <v>0</v>
      </c>
      <c r="Q1589" s="197">
        <v>0</v>
      </c>
      <c r="R1589" s="197">
        <f>Q1589*H1589</f>
        <v>0</v>
      </c>
      <c r="S1589" s="197">
        <v>0</v>
      </c>
      <c r="T1589" s="198">
        <f>S1589*H1589</f>
        <v>0</v>
      </c>
      <c r="U1589" s="36"/>
      <c r="V1589" s="36"/>
      <c r="W1589" s="36"/>
      <c r="X1589" s="36"/>
      <c r="Y1589" s="36"/>
      <c r="Z1589" s="36"/>
      <c r="AA1589" s="36"/>
      <c r="AB1589" s="36"/>
      <c r="AC1589" s="36"/>
      <c r="AD1589" s="36"/>
      <c r="AE1589" s="36"/>
      <c r="AR1589" s="199" t="s">
        <v>258</v>
      </c>
      <c r="AT1589" s="199" t="s">
        <v>146</v>
      </c>
      <c r="AU1589" s="199" t="s">
        <v>80</v>
      </c>
      <c r="AY1589" s="19" t="s">
        <v>144</v>
      </c>
      <c r="BE1589" s="200">
        <f>IF(N1589="základní",J1589,0)</f>
        <v>0</v>
      </c>
      <c r="BF1589" s="200">
        <f>IF(N1589="snížená",J1589,0)</f>
        <v>0</v>
      </c>
      <c r="BG1589" s="200">
        <f>IF(N1589="zákl. přenesená",J1589,0)</f>
        <v>0</v>
      </c>
      <c r="BH1589" s="200">
        <f>IF(N1589="sníž. přenesená",J1589,0)</f>
        <v>0</v>
      </c>
      <c r="BI1589" s="200">
        <f>IF(N1589="nulová",J1589,0)</f>
        <v>0</v>
      </c>
      <c r="BJ1589" s="19" t="s">
        <v>26</v>
      </c>
      <c r="BK1589" s="200">
        <f>ROUND(I1589*H1589,2)</f>
        <v>0</v>
      </c>
      <c r="BL1589" s="19" t="s">
        <v>258</v>
      </c>
      <c r="BM1589" s="199" t="s">
        <v>2141</v>
      </c>
    </row>
    <row r="1590" spans="1:65" s="2" customFormat="1" ht="10.199999999999999">
      <c r="A1590" s="36"/>
      <c r="B1590" s="37"/>
      <c r="C1590" s="38"/>
      <c r="D1590" s="201" t="s">
        <v>152</v>
      </c>
      <c r="E1590" s="38"/>
      <c r="F1590" s="202" t="s">
        <v>2139</v>
      </c>
      <c r="G1590" s="38"/>
      <c r="H1590" s="38"/>
      <c r="I1590" s="110"/>
      <c r="J1590" s="38"/>
      <c r="K1590" s="38"/>
      <c r="L1590" s="41"/>
      <c r="M1590" s="203"/>
      <c r="N1590" s="204"/>
      <c r="O1590" s="66"/>
      <c r="P1590" s="66"/>
      <c r="Q1590" s="66"/>
      <c r="R1590" s="66"/>
      <c r="S1590" s="66"/>
      <c r="T1590" s="67"/>
      <c r="U1590" s="36"/>
      <c r="V1590" s="36"/>
      <c r="W1590" s="36"/>
      <c r="X1590" s="36"/>
      <c r="Y1590" s="36"/>
      <c r="Z1590" s="36"/>
      <c r="AA1590" s="36"/>
      <c r="AB1590" s="36"/>
      <c r="AC1590" s="36"/>
      <c r="AD1590" s="36"/>
      <c r="AE1590" s="36"/>
      <c r="AT1590" s="19" t="s">
        <v>152</v>
      </c>
      <c r="AU1590" s="19" t="s">
        <v>80</v>
      </c>
    </row>
    <row r="1591" spans="1:65" s="2" customFormat="1" ht="16.5" customHeight="1">
      <c r="A1591" s="36"/>
      <c r="B1591" s="37"/>
      <c r="C1591" s="189" t="s">
        <v>2142</v>
      </c>
      <c r="D1591" s="189" t="s">
        <v>146</v>
      </c>
      <c r="E1591" s="190" t="s">
        <v>2143</v>
      </c>
      <c r="F1591" s="191" t="s">
        <v>2144</v>
      </c>
      <c r="G1591" s="192" t="s">
        <v>1935</v>
      </c>
      <c r="H1591" s="193">
        <v>32</v>
      </c>
      <c r="I1591" s="194"/>
      <c r="J1591" s="193">
        <f>ROUND(I1591*H1591,2)</f>
        <v>0</v>
      </c>
      <c r="K1591" s="191" t="s">
        <v>19</v>
      </c>
      <c r="L1591" s="41"/>
      <c r="M1591" s="195" t="s">
        <v>19</v>
      </c>
      <c r="N1591" s="196" t="s">
        <v>42</v>
      </c>
      <c r="O1591" s="66"/>
      <c r="P1591" s="197">
        <f>O1591*H1591</f>
        <v>0</v>
      </c>
      <c r="Q1591" s="197">
        <v>0</v>
      </c>
      <c r="R1591" s="197">
        <f>Q1591*H1591</f>
        <v>0</v>
      </c>
      <c r="S1591" s="197">
        <v>0</v>
      </c>
      <c r="T1591" s="198">
        <f>S1591*H1591</f>
        <v>0</v>
      </c>
      <c r="U1591" s="36"/>
      <c r="V1591" s="36"/>
      <c r="W1591" s="36"/>
      <c r="X1591" s="36"/>
      <c r="Y1591" s="36"/>
      <c r="Z1591" s="36"/>
      <c r="AA1591" s="36"/>
      <c r="AB1591" s="36"/>
      <c r="AC1591" s="36"/>
      <c r="AD1591" s="36"/>
      <c r="AE1591" s="36"/>
      <c r="AR1591" s="199" t="s">
        <v>258</v>
      </c>
      <c r="AT1591" s="199" t="s">
        <v>146</v>
      </c>
      <c r="AU1591" s="199" t="s">
        <v>80</v>
      </c>
      <c r="AY1591" s="19" t="s">
        <v>144</v>
      </c>
      <c r="BE1591" s="200">
        <f>IF(N1591="základní",J1591,0)</f>
        <v>0</v>
      </c>
      <c r="BF1591" s="200">
        <f>IF(N1591="snížená",J1591,0)</f>
        <v>0</v>
      </c>
      <c r="BG1591" s="200">
        <f>IF(N1591="zákl. přenesená",J1591,0)</f>
        <v>0</v>
      </c>
      <c r="BH1591" s="200">
        <f>IF(N1591="sníž. přenesená",J1591,0)</f>
        <v>0</v>
      </c>
      <c r="BI1591" s="200">
        <f>IF(N1591="nulová",J1591,0)</f>
        <v>0</v>
      </c>
      <c r="BJ1591" s="19" t="s">
        <v>26</v>
      </c>
      <c r="BK1591" s="200">
        <f>ROUND(I1591*H1591,2)</f>
        <v>0</v>
      </c>
      <c r="BL1591" s="19" t="s">
        <v>258</v>
      </c>
      <c r="BM1591" s="199" t="s">
        <v>2145</v>
      </c>
    </row>
    <row r="1592" spans="1:65" s="2" customFormat="1" ht="10.199999999999999">
      <c r="A1592" s="36"/>
      <c r="B1592" s="37"/>
      <c r="C1592" s="38"/>
      <c r="D1592" s="201" t="s">
        <v>152</v>
      </c>
      <c r="E1592" s="38"/>
      <c r="F1592" s="202" t="s">
        <v>2144</v>
      </c>
      <c r="G1592" s="38"/>
      <c r="H1592" s="38"/>
      <c r="I1592" s="110"/>
      <c r="J1592" s="38"/>
      <c r="K1592" s="38"/>
      <c r="L1592" s="41"/>
      <c r="M1592" s="203"/>
      <c r="N1592" s="204"/>
      <c r="O1592" s="66"/>
      <c r="P1592" s="66"/>
      <c r="Q1592" s="66"/>
      <c r="R1592" s="66"/>
      <c r="S1592" s="66"/>
      <c r="T1592" s="67"/>
      <c r="U1592" s="36"/>
      <c r="V1592" s="36"/>
      <c r="W1592" s="36"/>
      <c r="X1592" s="36"/>
      <c r="Y1592" s="36"/>
      <c r="Z1592" s="36"/>
      <c r="AA1592" s="36"/>
      <c r="AB1592" s="36"/>
      <c r="AC1592" s="36"/>
      <c r="AD1592" s="36"/>
      <c r="AE1592" s="36"/>
      <c r="AT1592" s="19" t="s">
        <v>152</v>
      </c>
      <c r="AU1592" s="19" t="s">
        <v>80</v>
      </c>
    </row>
    <row r="1593" spans="1:65" s="2" customFormat="1" ht="16.5" customHeight="1">
      <c r="A1593" s="36"/>
      <c r="B1593" s="37"/>
      <c r="C1593" s="189" t="s">
        <v>2146</v>
      </c>
      <c r="D1593" s="189" t="s">
        <v>146</v>
      </c>
      <c r="E1593" s="190" t="s">
        <v>2147</v>
      </c>
      <c r="F1593" s="191" t="s">
        <v>2148</v>
      </c>
      <c r="G1593" s="192" t="s">
        <v>1935</v>
      </c>
      <c r="H1593" s="193">
        <v>4</v>
      </c>
      <c r="I1593" s="194"/>
      <c r="J1593" s="193">
        <f>ROUND(I1593*H1593,2)</f>
        <v>0</v>
      </c>
      <c r="K1593" s="191" t="s">
        <v>19</v>
      </c>
      <c r="L1593" s="41"/>
      <c r="M1593" s="195" t="s">
        <v>19</v>
      </c>
      <c r="N1593" s="196" t="s">
        <v>42</v>
      </c>
      <c r="O1593" s="66"/>
      <c r="P1593" s="197">
        <f>O1593*H1593</f>
        <v>0</v>
      </c>
      <c r="Q1593" s="197">
        <v>0</v>
      </c>
      <c r="R1593" s="197">
        <f>Q1593*H1593</f>
        <v>0</v>
      </c>
      <c r="S1593" s="197">
        <v>0</v>
      </c>
      <c r="T1593" s="198">
        <f>S1593*H1593</f>
        <v>0</v>
      </c>
      <c r="U1593" s="36"/>
      <c r="V1593" s="36"/>
      <c r="W1593" s="36"/>
      <c r="X1593" s="36"/>
      <c r="Y1593" s="36"/>
      <c r="Z1593" s="36"/>
      <c r="AA1593" s="36"/>
      <c r="AB1593" s="36"/>
      <c r="AC1593" s="36"/>
      <c r="AD1593" s="36"/>
      <c r="AE1593" s="36"/>
      <c r="AR1593" s="199" t="s">
        <v>258</v>
      </c>
      <c r="AT1593" s="199" t="s">
        <v>146</v>
      </c>
      <c r="AU1593" s="199" t="s">
        <v>80</v>
      </c>
      <c r="AY1593" s="19" t="s">
        <v>144</v>
      </c>
      <c r="BE1593" s="200">
        <f>IF(N1593="základní",J1593,0)</f>
        <v>0</v>
      </c>
      <c r="BF1593" s="200">
        <f>IF(N1593="snížená",J1593,0)</f>
        <v>0</v>
      </c>
      <c r="BG1593" s="200">
        <f>IF(N1593="zákl. přenesená",J1593,0)</f>
        <v>0</v>
      </c>
      <c r="BH1593" s="200">
        <f>IF(N1593="sníž. přenesená",J1593,0)</f>
        <v>0</v>
      </c>
      <c r="BI1593" s="200">
        <f>IF(N1593="nulová",J1593,0)</f>
        <v>0</v>
      </c>
      <c r="BJ1593" s="19" t="s">
        <v>26</v>
      </c>
      <c r="BK1593" s="200">
        <f>ROUND(I1593*H1593,2)</f>
        <v>0</v>
      </c>
      <c r="BL1593" s="19" t="s">
        <v>258</v>
      </c>
      <c r="BM1593" s="199" t="s">
        <v>2149</v>
      </c>
    </row>
    <row r="1594" spans="1:65" s="2" customFormat="1" ht="10.199999999999999">
      <c r="A1594" s="36"/>
      <c r="B1594" s="37"/>
      <c r="C1594" s="38"/>
      <c r="D1594" s="201" t="s">
        <v>152</v>
      </c>
      <c r="E1594" s="38"/>
      <c r="F1594" s="202" t="s">
        <v>2148</v>
      </c>
      <c r="G1594" s="38"/>
      <c r="H1594" s="38"/>
      <c r="I1594" s="110"/>
      <c r="J1594" s="38"/>
      <c r="K1594" s="38"/>
      <c r="L1594" s="41"/>
      <c r="M1594" s="203"/>
      <c r="N1594" s="204"/>
      <c r="O1594" s="66"/>
      <c r="P1594" s="66"/>
      <c r="Q1594" s="66"/>
      <c r="R1594" s="66"/>
      <c r="S1594" s="66"/>
      <c r="T1594" s="67"/>
      <c r="U1594" s="36"/>
      <c r="V1594" s="36"/>
      <c r="W1594" s="36"/>
      <c r="X1594" s="36"/>
      <c r="Y1594" s="36"/>
      <c r="Z1594" s="36"/>
      <c r="AA1594" s="36"/>
      <c r="AB1594" s="36"/>
      <c r="AC1594" s="36"/>
      <c r="AD1594" s="36"/>
      <c r="AE1594" s="36"/>
      <c r="AT1594" s="19" t="s">
        <v>152</v>
      </c>
      <c r="AU1594" s="19" t="s">
        <v>80</v>
      </c>
    </row>
    <row r="1595" spans="1:65" s="2" customFormat="1" ht="16.5" customHeight="1">
      <c r="A1595" s="36"/>
      <c r="B1595" s="37"/>
      <c r="C1595" s="189" t="s">
        <v>2150</v>
      </c>
      <c r="D1595" s="189" t="s">
        <v>146</v>
      </c>
      <c r="E1595" s="190" t="s">
        <v>2151</v>
      </c>
      <c r="F1595" s="191" t="s">
        <v>2152</v>
      </c>
      <c r="G1595" s="192" t="s">
        <v>1935</v>
      </c>
      <c r="H1595" s="193">
        <v>5</v>
      </c>
      <c r="I1595" s="194"/>
      <c r="J1595" s="193">
        <f>ROUND(I1595*H1595,2)</f>
        <v>0</v>
      </c>
      <c r="K1595" s="191" t="s">
        <v>19</v>
      </c>
      <c r="L1595" s="41"/>
      <c r="M1595" s="195" t="s">
        <v>19</v>
      </c>
      <c r="N1595" s="196" t="s">
        <v>42</v>
      </c>
      <c r="O1595" s="66"/>
      <c r="P1595" s="197">
        <f>O1595*H1595</f>
        <v>0</v>
      </c>
      <c r="Q1595" s="197">
        <v>0</v>
      </c>
      <c r="R1595" s="197">
        <f>Q1595*H1595</f>
        <v>0</v>
      </c>
      <c r="S1595" s="197">
        <v>0</v>
      </c>
      <c r="T1595" s="198">
        <f>S1595*H1595</f>
        <v>0</v>
      </c>
      <c r="U1595" s="36"/>
      <c r="V1595" s="36"/>
      <c r="W1595" s="36"/>
      <c r="X1595" s="36"/>
      <c r="Y1595" s="36"/>
      <c r="Z1595" s="36"/>
      <c r="AA1595" s="36"/>
      <c r="AB1595" s="36"/>
      <c r="AC1595" s="36"/>
      <c r="AD1595" s="36"/>
      <c r="AE1595" s="36"/>
      <c r="AR1595" s="199" t="s">
        <v>258</v>
      </c>
      <c r="AT1595" s="199" t="s">
        <v>146</v>
      </c>
      <c r="AU1595" s="199" t="s">
        <v>80</v>
      </c>
      <c r="AY1595" s="19" t="s">
        <v>144</v>
      </c>
      <c r="BE1595" s="200">
        <f>IF(N1595="základní",J1595,0)</f>
        <v>0</v>
      </c>
      <c r="BF1595" s="200">
        <f>IF(N1595="snížená",J1595,0)</f>
        <v>0</v>
      </c>
      <c r="BG1595" s="200">
        <f>IF(N1595="zákl. přenesená",J1595,0)</f>
        <v>0</v>
      </c>
      <c r="BH1595" s="200">
        <f>IF(N1595="sníž. přenesená",J1595,0)</f>
        <v>0</v>
      </c>
      <c r="BI1595" s="200">
        <f>IF(N1595="nulová",J1595,0)</f>
        <v>0</v>
      </c>
      <c r="BJ1595" s="19" t="s">
        <v>26</v>
      </c>
      <c r="BK1595" s="200">
        <f>ROUND(I1595*H1595,2)</f>
        <v>0</v>
      </c>
      <c r="BL1595" s="19" t="s">
        <v>258</v>
      </c>
      <c r="BM1595" s="199" t="s">
        <v>2153</v>
      </c>
    </row>
    <row r="1596" spans="1:65" s="2" customFormat="1" ht="10.199999999999999">
      <c r="A1596" s="36"/>
      <c r="B1596" s="37"/>
      <c r="C1596" s="38"/>
      <c r="D1596" s="201" t="s">
        <v>152</v>
      </c>
      <c r="E1596" s="38"/>
      <c r="F1596" s="202" t="s">
        <v>2152</v>
      </c>
      <c r="G1596" s="38"/>
      <c r="H1596" s="38"/>
      <c r="I1596" s="110"/>
      <c r="J1596" s="38"/>
      <c r="K1596" s="38"/>
      <c r="L1596" s="41"/>
      <c r="M1596" s="203"/>
      <c r="N1596" s="204"/>
      <c r="O1596" s="66"/>
      <c r="P1596" s="66"/>
      <c r="Q1596" s="66"/>
      <c r="R1596" s="66"/>
      <c r="S1596" s="66"/>
      <c r="T1596" s="67"/>
      <c r="U1596" s="36"/>
      <c r="V1596" s="36"/>
      <c r="W1596" s="36"/>
      <c r="X1596" s="36"/>
      <c r="Y1596" s="36"/>
      <c r="Z1596" s="36"/>
      <c r="AA1596" s="36"/>
      <c r="AB1596" s="36"/>
      <c r="AC1596" s="36"/>
      <c r="AD1596" s="36"/>
      <c r="AE1596" s="36"/>
      <c r="AT1596" s="19" t="s">
        <v>152</v>
      </c>
      <c r="AU1596" s="19" t="s">
        <v>80</v>
      </c>
    </row>
    <row r="1597" spans="1:65" s="2" customFormat="1" ht="16.5" customHeight="1">
      <c r="A1597" s="36"/>
      <c r="B1597" s="37"/>
      <c r="C1597" s="189" t="s">
        <v>2154</v>
      </c>
      <c r="D1597" s="189" t="s">
        <v>146</v>
      </c>
      <c r="E1597" s="190" t="s">
        <v>2155</v>
      </c>
      <c r="F1597" s="191" t="s">
        <v>2156</v>
      </c>
      <c r="G1597" s="192" t="s">
        <v>1935</v>
      </c>
      <c r="H1597" s="193">
        <v>4</v>
      </c>
      <c r="I1597" s="194"/>
      <c r="J1597" s="193">
        <f>ROUND(I1597*H1597,2)</f>
        <v>0</v>
      </c>
      <c r="K1597" s="191" t="s">
        <v>19</v>
      </c>
      <c r="L1597" s="41"/>
      <c r="M1597" s="195" t="s">
        <v>19</v>
      </c>
      <c r="N1597" s="196" t="s">
        <v>42</v>
      </c>
      <c r="O1597" s="66"/>
      <c r="P1597" s="197">
        <f>O1597*H1597</f>
        <v>0</v>
      </c>
      <c r="Q1597" s="197">
        <v>0</v>
      </c>
      <c r="R1597" s="197">
        <f>Q1597*H1597</f>
        <v>0</v>
      </c>
      <c r="S1597" s="197">
        <v>0</v>
      </c>
      <c r="T1597" s="198">
        <f>S1597*H1597</f>
        <v>0</v>
      </c>
      <c r="U1597" s="36"/>
      <c r="V1597" s="36"/>
      <c r="W1597" s="36"/>
      <c r="X1597" s="36"/>
      <c r="Y1597" s="36"/>
      <c r="Z1597" s="36"/>
      <c r="AA1597" s="36"/>
      <c r="AB1597" s="36"/>
      <c r="AC1597" s="36"/>
      <c r="AD1597" s="36"/>
      <c r="AE1597" s="36"/>
      <c r="AR1597" s="199" t="s">
        <v>258</v>
      </c>
      <c r="AT1597" s="199" t="s">
        <v>146</v>
      </c>
      <c r="AU1597" s="199" t="s">
        <v>80</v>
      </c>
      <c r="AY1597" s="19" t="s">
        <v>144</v>
      </c>
      <c r="BE1597" s="200">
        <f>IF(N1597="základní",J1597,0)</f>
        <v>0</v>
      </c>
      <c r="BF1597" s="200">
        <f>IF(N1597="snížená",J1597,0)</f>
        <v>0</v>
      </c>
      <c r="BG1597" s="200">
        <f>IF(N1597="zákl. přenesená",J1597,0)</f>
        <v>0</v>
      </c>
      <c r="BH1597" s="200">
        <f>IF(N1597="sníž. přenesená",J1597,0)</f>
        <v>0</v>
      </c>
      <c r="BI1597" s="200">
        <f>IF(N1597="nulová",J1597,0)</f>
        <v>0</v>
      </c>
      <c r="BJ1597" s="19" t="s">
        <v>26</v>
      </c>
      <c r="BK1597" s="200">
        <f>ROUND(I1597*H1597,2)</f>
        <v>0</v>
      </c>
      <c r="BL1597" s="19" t="s">
        <v>258</v>
      </c>
      <c r="BM1597" s="199" t="s">
        <v>2157</v>
      </c>
    </row>
    <row r="1598" spans="1:65" s="2" customFormat="1" ht="10.199999999999999">
      <c r="A1598" s="36"/>
      <c r="B1598" s="37"/>
      <c r="C1598" s="38"/>
      <c r="D1598" s="201" t="s">
        <v>152</v>
      </c>
      <c r="E1598" s="38"/>
      <c r="F1598" s="202" t="s">
        <v>2156</v>
      </c>
      <c r="G1598" s="38"/>
      <c r="H1598" s="38"/>
      <c r="I1598" s="110"/>
      <c r="J1598" s="38"/>
      <c r="K1598" s="38"/>
      <c r="L1598" s="41"/>
      <c r="M1598" s="203"/>
      <c r="N1598" s="204"/>
      <c r="O1598" s="66"/>
      <c r="P1598" s="66"/>
      <c r="Q1598" s="66"/>
      <c r="R1598" s="66"/>
      <c r="S1598" s="66"/>
      <c r="T1598" s="67"/>
      <c r="U1598" s="36"/>
      <c r="V1598" s="36"/>
      <c r="W1598" s="36"/>
      <c r="X1598" s="36"/>
      <c r="Y1598" s="36"/>
      <c r="Z1598" s="36"/>
      <c r="AA1598" s="36"/>
      <c r="AB1598" s="36"/>
      <c r="AC1598" s="36"/>
      <c r="AD1598" s="36"/>
      <c r="AE1598" s="36"/>
      <c r="AT1598" s="19" t="s">
        <v>152</v>
      </c>
      <c r="AU1598" s="19" t="s">
        <v>80</v>
      </c>
    </row>
    <row r="1599" spans="1:65" s="2" customFormat="1" ht="16.5" customHeight="1">
      <c r="A1599" s="36"/>
      <c r="B1599" s="37"/>
      <c r="C1599" s="189" t="s">
        <v>2158</v>
      </c>
      <c r="D1599" s="189" t="s">
        <v>146</v>
      </c>
      <c r="E1599" s="190" t="s">
        <v>2159</v>
      </c>
      <c r="F1599" s="191" t="s">
        <v>2160</v>
      </c>
      <c r="G1599" s="192" t="s">
        <v>1935</v>
      </c>
      <c r="H1599" s="193">
        <v>12</v>
      </c>
      <c r="I1599" s="194"/>
      <c r="J1599" s="193">
        <f>ROUND(I1599*H1599,2)</f>
        <v>0</v>
      </c>
      <c r="K1599" s="191" t="s">
        <v>19</v>
      </c>
      <c r="L1599" s="41"/>
      <c r="M1599" s="195" t="s">
        <v>19</v>
      </c>
      <c r="N1599" s="196" t="s">
        <v>42</v>
      </c>
      <c r="O1599" s="66"/>
      <c r="P1599" s="197">
        <f>O1599*H1599</f>
        <v>0</v>
      </c>
      <c r="Q1599" s="197">
        <v>0</v>
      </c>
      <c r="R1599" s="197">
        <f>Q1599*H1599</f>
        <v>0</v>
      </c>
      <c r="S1599" s="197">
        <v>0</v>
      </c>
      <c r="T1599" s="198">
        <f>S1599*H1599</f>
        <v>0</v>
      </c>
      <c r="U1599" s="36"/>
      <c r="V1599" s="36"/>
      <c r="W1599" s="36"/>
      <c r="X1599" s="36"/>
      <c r="Y1599" s="36"/>
      <c r="Z1599" s="36"/>
      <c r="AA1599" s="36"/>
      <c r="AB1599" s="36"/>
      <c r="AC1599" s="36"/>
      <c r="AD1599" s="36"/>
      <c r="AE1599" s="36"/>
      <c r="AR1599" s="199" t="s">
        <v>258</v>
      </c>
      <c r="AT1599" s="199" t="s">
        <v>146</v>
      </c>
      <c r="AU1599" s="199" t="s">
        <v>80</v>
      </c>
      <c r="AY1599" s="19" t="s">
        <v>144</v>
      </c>
      <c r="BE1599" s="200">
        <f>IF(N1599="základní",J1599,0)</f>
        <v>0</v>
      </c>
      <c r="BF1599" s="200">
        <f>IF(N1599="snížená",J1599,0)</f>
        <v>0</v>
      </c>
      <c r="BG1599" s="200">
        <f>IF(N1599="zákl. přenesená",J1599,0)</f>
        <v>0</v>
      </c>
      <c r="BH1599" s="200">
        <f>IF(N1599="sníž. přenesená",J1599,0)</f>
        <v>0</v>
      </c>
      <c r="BI1599" s="200">
        <f>IF(N1599="nulová",J1599,0)</f>
        <v>0</v>
      </c>
      <c r="BJ1599" s="19" t="s">
        <v>26</v>
      </c>
      <c r="BK1599" s="200">
        <f>ROUND(I1599*H1599,2)</f>
        <v>0</v>
      </c>
      <c r="BL1599" s="19" t="s">
        <v>258</v>
      </c>
      <c r="BM1599" s="199" t="s">
        <v>2161</v>
      </c>
    </row>
    <row r="1600" spans="1:65" s="2" customFormat="1" ht="10.199999999999999">
      <c r="A1600" s="36"/>
      <c r="B1600" s="37"/>
      <c r="C1600" s="38"/>
      <c r="D1600" s="201" t="s">
        <v>152</v>
      </c>
      <c r="E1600" s="38"/>
      <c r="F1600" s="202" t="s">
        <v>2160</v>
      </c>
      <c r="G1600" s="38"/>
      <c r="H1600" s="38"/>
      <c r="I1600" s="110"/>
      <c r="J1600" s="38"/>
      <c r="K1600" s="38"/>
      <c r="L1600" s="41"/>
      <c r="M1600" s="203"/>
      <c r="N1600" s="204"/>
      <c r="O1600" s="66"/>
      <c r="P1600" s="66"/>
      <c r="Q1600" s="66"/>
      <c r="R1600" s="66"/>
      <c r="S1600" s="66"/>
      <c r="T1600" s="67"/>
      <c r="U1600" s="36"/>
      <c r="V1600" s="36"/>
      <c r="W1600" s="36"/>
      <c r="X1600" s="36"/>
      <c r="Y1600" s="36"/>
      <c r="Z1600" s="36"/>
      <c r="AA1600" s="36"/>
      <c r="AB1600" s="36"/>
      <c r="AC1600" s="36"/>
      <c r="AD1600" s="36"/>
      <c r="AE1600" s="36"/>
      <c r="AT1600" s="19" t="s">
        <v>152</v>
      </c>
      <c r="AU1600" s="19" t="s">
        <v>80</v>
      </c>
    </row>
    <row r="1601" spans="1:65" s="2" customFormat="1" ht="16.5" customHeight="1">
      <c r="A1601" s="36"/>
      <c r="B1601" s="37"/>
      <c r="C1601" s="189" t="s">
        <v>2162</v>
      </c>
      <c r="D1601" s="189" t="s">
        <v>146</v>
      </c>
      <c r="E1601" s="190" t="s">
        <v>2163</v>
      </c>
      <c r="F1601" s="191" t="s">
        <v>2164</v>
      </c>
      <c r="G1601" s="192" t="s">
        <v>1935</v>
      </c>
      <c r="H1601" s="193">
        <v>4</v>
      </c>
      <c r="I1601" s="194"/>
      <c r="J1601" s="193">
        <f>ROUND(I1601*H1601,2)</f>
        <v>0</v>
      </c>
      <c r="K1601" s="191" t="s">
        <v>19</v>
      </c>
      <c r="L1601" s="41"/>
      <c r="M1601" s="195" t="s">
        <v>19</v>
      </c>
      <c r="N1601" s="196" t="s">
        <v>42</v>
      </c>
      <c r="O1601" s="66"/>
      <c r="P1601" s="197">
        <f>O1601*H1601</f>
        <v>0</v>
      </c>
      <c r="Q1601" s="197">
        <v>0</v>
      </c>
      <c r="R1601" s="197">
        <f>Q1601*H1601</f>
        <v>0</v>
      </c>
      <c r="S1601" s="197">
        <v>0</v>
      </c>
      <c r="T1601" s="198">
        <f>S1601*H1601</f>
        <v>0</v>
      </c>
      <c r="U1601" s="36"/>
      <c r="V1601" s="36"/>
      <c r="W1601" s="36"/>
      <c r="X1601" s="36"/>
      <c r="Y1601" s="36"/>
      <c r="Z1601" s="36"/>
      <c r="AA1601" s="36"/>
      <c r="AB1601" s="36"/>
      <c r="AC1601" s="36"/>
      <c r="AD1601" s="36"/>
      <c r="AE1601" s="36"/>
      <c r="AR1601" s="199" t="s">
        <v>258</v>
      </c>
      <c r="AT1601" s="199" t="s">
        <v>146</v>
      </c>
      <c r="AU1601" s="199" t="s">
        <v>80</v>
      </c>
      <c r="AY1601" s="19" t="s">
        <v>144</v>
      </c>
      <c r="BE1601" s="200">
        <f>IF(N1601="základní",J1601,0)</f>
        <v>0</v>
      </c>
      <c r="BF1601" s="200">
        <f>IF(N1601="snížená",J1601,0)</f>
        <v>0</v>
      </c>
      <c r="BG1601" s="200">
        <f>IF(N1601="zákl. přenesená",J1601,0)</f>
        <v>0</v>
      </c>
      <c r="BH1601" s="200">
        <f>IF(N1601="sníž. přenesená",J1601,0)</f>
        <v>0</v>
      </c>
      <c r="BI1601" s="200">
        <f>IF(N1601="nulová",J1601,0)</f>
        <v>0</v>
      </c>
      <c r="BJ1601" s="19" t="s">
        <v>26</v>
      </c>
      <c r="BK1601" s="200">
        <f>ROUND(I1601*H1601,2)</f>
        <v>0</v>
      </c>
      <c r="BL1601" s="19" t="s">
        <v>258</v>
      </c>
      <c r="BM1601" s="199" t="s">
        <v>2165</v>
      </c>
    </row>
    <row r="1602" spans="1:65" s="2" customFormat="1" ht="10.199999999999999">
      <c r="A1602" s="36"/>
      <c r="B1602" s="37"/>
      <c r="C1602" s="38"/>
      <c r="D1602" s="201" t="s">
        <v>152</v>
      </c>
      <c r="E1602" s="38"/>
      <c r="F1602" s="202" t="s">
        <v>2164</v>
      </c>
      <c r="G1602" s="38"/>
      <c r="H1602" s="38"/>
      <c r="I1602" s="110"/>
      <c r="J1602" s="38"/>
      <c r="K1602" s="38"/>
      <c r="L1602" s="41"/>
      <c r="M1602" s="203"/>
      <c r="N1602" s="204"/>
      <c r="O1602" s="66"/>
      <c r="P1602" s="66"/>
      <c r="Q1602" s="66"/>
      <c r="R1602" s="66"/>
      <c r="S1602" s="66"/>
      <c r="T1602" s="67"/>
      <c r="U1602" s="36"/>
      <c r="V1602" s="36"/>
      <c r="W1602" s="36"/>
      <c r="X1602" s="36"/>
      <c r="Y1602" s="36"/>
      <c r="Z1602" s="36"/>
      <c r="AA1602" s="36"/>
      <c r="AB1602" s="36"/>
      <c r="AC1602" s="36"/>
      <c r="AD1602" s="36"/>
      <c r="AE1602" s="36"/>
      <c r="AT1602" s="19" t="s">
        <v>152</v>
      </c>
      <c r="AU1602" s="19" t="s">
        <v>80</v>
      </c>
    </row>
    <row r="1603" spans="1:65" s="2" customFormat="1" ht="16.5" customHeight="1">
      <c r="A1603" s="36"/>
      <c r="B1603" s="37"/>
      <c r="C1603" s="189" t="s">
        <v>2166</v>
      </c>
      <c r="D1603" s="189" t="s">
        <v>146</v>
      </c>
      <c r="E1603" s="190" t="s">
        <v>2167</v>
      </c>
      <c r="F1603" s="191" t="s">
        <v>2168</v>
      </c>
      <c r="G1603" s="192" t="s">
        <v>1935</v>
      </c>
      <c r="H1603" s="193">
        <v>5</v>
      </c>
      <c r="I1603" s="194"/>
      <c r="J1603" s="193">
        <f>ROUND(I1603*H1603,2)</f>
        <v>0</v>
      </c>
      <c r="K1603" s="191" t="s">
        <v>19</v>
      </c>
      <c r="L1603" s="41"/>
      <c r="M1603" s="195" t="s">
        <v>19</v>
      </c>
      <c r="N1603" s="196" t="s">
        <v>42</v>
      </c>
      <c r="O1603" s="66"/>
      <c r="P1603" s="197">
        <f>O1603*H1603</f>
        <v>0</v>
      </c>
      <c r="Q1603" s="197">
        <v>0</v>
      </c>
      <c r="R1603" s="197">
        <f>Q1603*H1603</f>
        <v>0</v>
      </c>
      <c r="S1603" s="197">
        <v>0</v>
      </c>
      <c r="T1603" s="198">
        <f>S1603*H1603</f>
        <v>0</v>
      </c>
      <c r="U1603" s="36"/>
      <c r="V1603" s="36"/>
      <c r="W1603" s="36"/>
      <c r="X1603" s="36"/>
      <c r="Y1603" s="36"/>
      <c r="Z1603" s="36"/>
      <c r="AA1603" s="36"/>
      <c r="AB1603" s="36"/>
      <c r="AC1603" s="36"/>
      <c r="AD1603" s="36"/>
      <c r="AE1603" s="36"/>
      <c r="AR1603" s="199" t="s">
        <v>258</v>
      </c>
      <c r="AT1603" s="199" t="s">
        <v>146</v>
      </c>
      <c r="AU1603" s="199" t="s">
        <v>80</v>
      </c>
      <c r="AY1603" s="19" t="s">
        <v>144</v>
      </c>
      <c r="BE1603" s="200">
        <f>IF(N1603="základní",J1603,0)</f>
        <v>0</v>
      </c>
      <c r="BF1603" s="200">
        <f>IF(N1603="snížená",J1603,0)</f>
        <v>0</v>
      </c>
      <c r="BG1603" s="200">
        <f>IF(N1603="zákl. přenesená",J1603,0)</f>
        <v>0</v>
      </c>
      <c r="BH1603" s="200">
        <f>IF(N1603="sníž. přenesená",J1603,0)</f>
        <v>0</v>
      </c>
      <c r="BI1603" s="200">
        <f>IF(N1603="nulová",J1603,0)</f>
        <v>0</v>
      </c>
      <c r="BJ1603" s="19" t="s">
        <v>26</v>
      </c>
      <c r="BK1603" s="200">
        <f>ROUND(I1603*H1603,2)</f>
        <v>0</v>
      </c>
      <c r="BL1603" s="19" t="s">
        <v>258</v>
      </c>
      <c r="BM1603" s="199" t="s">
        <v>2169</v>
      </c>
    </row>
    <row r="1604" spans="1:65" s="2" customFormat="1" ht="10.199999999999999">
      <c r="A1604" s="36"/>
      <c r="B1604" s="37"/>
      <c r="C1604" s="38"/>
      <c r="D1604" s="201" t="s">
        <v>152</v>
      </c>
      <c r="E1604" s="38"/>
      <c r="F1604" s="202" t="s">
        <v>2168</v>
      </c>
      <c r="G1604" s="38"/>
      <c r="H1604" s="38"/>
      <c r="I1604" s="110"/>
      <c r="J1604" s="38"/>
      <c r="K1604" s="38"/>
      <c r="L1604" s="41"/>
      <c r="M1604" s="203"/>
      <c r="N1604" s="204"/>
      <c r="O1604" s="66"/>
      <c r="P1604" s="66"/>
      <c r="Q1604" s="66"/>
      <c r="R1604" s="66"/>
      <c r="S1604" s="66"/>
      <c r="T1604" s="67"/>
      <c r="U1604" s="36"/>
      <c r="V1604" s="36"/>
      <c r="W1604" s="36"/>
      <c r="X1604" s="36"/>
      <c r="Y1604" s="36"/>
      <c r="Z1604" s="36"/>
      <c r="AA1604" s="36"/>
      <c r="AB1604" s="36"/>
      <c r="AC1604" s="36"/>
      <c r="AD1604" s="36"/>
      <c r="AE1604" s="36"/>
      <c r="AT1604" s="19" t="s">
        <v>152</v>
      </c>
      <c r="AU1604" s="19" t="s">
        <v>80</v>
      </c>
    </row>
    <row r="1605" spans="1:65" s="2" customFormat="1" ht="16.5" customHeight="1">
      <c r="A1605" s="36"/>
      <c r="B1605" s="37"/>
      <c r="C1605" s="189" t="s">
        <v>2170</v>
      </c>
      <c r="D1605" s="189" t="s">
        <v>146</v>
      </c>
      <c r="E1605" s="190" t="s">
        <v>2171</v>
      </c>
      <c r="F1605" s="191" t="s">
        <v>2172</v>
      </c>
      <c r="G1605" s="192" t="s">
        <v>1935</v>
      </c>
      <c r="H1605" s="193">
        <v>1</v>
      </c>
      <c r="I1605" s="194"/>
      <c r="J1605" s="193">
        <f>ROUND(I1605*H1605,2)</f>
        <v>0</v>
      </c>
      <c r="K1605" s="191" t="s">
        <v>19</v>
      </c>
      <c r="L1605" s="41"/>
      <c r="M1605" s="195" t="s">
        <v>19</v>
      </c>
      <c r="N1605" s="196" t="s">
        <v>42</v>
      </c>
      <c r="O1605" s="66"/>
      <c r="P1605" s="197">
        <f>O1605*H1605</f>
        <v>0</v>
      </c>
      <c r="Q1605" s="197">
        <v>0</v>
      </c>
      <c r="R1605" s="197">
        <f>Q1605*H1605</f>
        <v>0</v>
      </c>
      <c r="S1605" s="197">
        <v>0</v>
      </c>
      <c r="T1605" s="198">
        <f>S1605*H1605</f>
        <v>0</v>
      </c>
      <c r="U1605" s="36"/>
      <c r="V1605" s="36"/>
      <c r="W1605" s="36"/>
      <c r="X1605" s="36"/>
      <c r="Y1605" s="36"/>
      <c r="Z1605" s="36"/>
      <c r="AA1605" s="36"/>
      <c r="AB1605" s="36"/>
      <c r="AC1605" s="36"/>
      <c r="AD1605" s="36"/>
      <c r="AE1605" s="36"/>
      <c r="AR1605" s="199" t="s">
        <v>258</v>
      </c>
      <c r="AT1605" s="199" t="s">
        <v>146</v>
      </c>
      <c r="AU1605" s="199" t="s">
        <v>80</v>
      </c>
      <c r="AY1605" s="19" t="s">
        <v>144</v>
      </c>
      <c r="BE1605" s="200">
        <f>IF(N1605="základní",J1605,0)</f>
        <v>0</v>
      </c>
      <c r="BF1605" s="200">
        <f>IF(N1605="snížená",J1605,0)</f>
        <v>0</v>
      </c>
      <c r="BG1605" s="200">
        <f>IF(N1605="zákl. přenesená",J1605,0)</f>
        <v>0</v>
      </c>
      <c r="BH1605" s="200">
        <f>IF(N1605="sníž. přenesená",J1605,0)</f>
        <v>0</v>
      </c>
      <c r="BI1605" s="200">
        <f>IF(N1605="nulová",J1605,0)</f>
        <v>0</v>
      </c>
      <c r="BJ1605" s="19" t="s">
        <v>26</v>
      </c>
      <c r="BK1605" s="200">
        <f>ROUND(I1605*H1605,2)</f>
        <v>0</v>
      </c>
      <c r="BL1605" s="19" t="s">
        <v>258</v>
      </c>
      <c r="BM1605" s="199" t="s">
        <v>2173</v>
      </c>
    </row>
    <row r="1606" spans="1:65" s="2" customFormat="1" ht="10.199999999999999">
      <c r="A1606" s="36"/>
      <c r="B1606" s="37"/>
      <c r="C1606" s="38"/>
      <c r="D1606" s="201" t="s">
        <v>152</v>
      </c>
      <c r="E1606" s="38"/>
      <c r="F1606" s="202" t="s">
        <v>2172</v>
      </c>
      <c r="G1606" s="38"/>
      <c r="H1606" s="38"/>
      <c r="I1606" s="110"/>
      <c r="J1606" s="38"/>
      <c r="K1606" s="38"/>
      <c r="L1606" s="41"/>
      <c r="M1606" s="203"/>
      <c r="N1606" s="204"/>
      <c r="O1606" s="66"/>
      <c r="P1606" s="66"/>
      <c r="Q1606" s="66"/>
      <c r="R1606" s="66"/>
      <c r="S1606" s="66"/>
      <c r="T1606" s="67"/>
      <c r="U1606" s="36"/>
      <c r="V1606" s="36"/>
      <c r="W1606" s="36"/>
      <c r="X1606" s="36"/>
      <c r="Y1606" s="36"/>
      <c r="Z1606" s="36"/>
      <c r="AA1606" s="36"/>
      <c r="AB1606" s="36"/>
      <c r="AC1606" s="36"/>
      <c r="AD1606" s="36"/>
      <c r="AE1606" s="36"/>
      <c r="AT1606" s="19" t="s">
        <v>152</v>
      </c>
      <c r="AU1606" s="19" t="s">
        <v>80</v>
      </c>
    </row>
    <row r="1607" spans="1:65" s="2" customFormat="1" ht="16.5" customHeight="1">
      <c r="A1607" s="36"/>
      <c r="B1607" s="37"/>
      <c r="C1607" s="189" t="s">
        <v>2174</v>
      </c>
      <c r="D1607" s="189" t="s">
        <v>146</v>
      </c>
      <c r="E1607" s="190" t="s">
        <v>2175</v>
      </c>
      <c r="F1607" s="191" t="s">
        <v>2104</v>
      </c>
      <c r="G1607" s="192" t="s">
        <v>1365</v>
      </c>
      <c r="H1607" s="194"/>
      <c r="I1607" s="194"/>
      <c r="J1607" s="193">
        <f>ROUND(I1607*H1607,2)</f>
        <v>0</v>
      </c>
      <c r="K1607" s="191" t="s">
        <v>19</v>
      </c>
      <c r="L1607" s="41"/>
      <c r="M1607" s="195" t="s">
        <v>19</v>
      </c>
      <c r="N1607" s="196" t="s">
        <v>42</v>
      </c>
      <c r="O1607" s="66"/>
      <c r="P1607" s="197">
        <f>O1607*H1607</f>
        <v>0</v>
      </c>
      <c r="Q1607" s="197">
        <v>0</v>
      </c>
      <c r="R1607" s="197">
        <f>Q1607*H1607</f>
        <v>0</v>
      </c>
      <c r="S1607" s="197">
        <v>0</v>
      </c>
      <c r="T1607" s="198">
        <f>S1607*H1607</f>
        <v>0</v>
      </c>
      <c r="U1607" s="36"/>
      <c r="V1607" s="36"/>
      <c r="W1607" s="36"/>
      <c r="X1607" s="36"/>
      <c r="Y1607" s="36"/>
      <c r="Z1607" s="36"/>
      <c r="AA1607" s="36"/>
      <c r="AB1607" s="36"/>
      <c r="AC1607" s="36"/>
      <c r="AD1607" s="36"/>
      <c r="AE1607" s="36"/>
      <c r="AR1607" s="199" t="s">
        <v>258</v>
      </c>
      <c r="AT1607" s="199" t="s">
        <v>146</v>
      </c>
      <c r="AU1607" s="199" t="s">
        <v>80</v>
      </c>
      <c r="AY1607" s="19" t="s">
        <v>144</v>
      </c>
      <c r="BE1607" s="200">
        <f>IF(N1607="základní",J1607,0)</f>
        <v>0</v>
      </c>
      <c r="BF1607" s="200">
        <f>IF(N1607="snížená",J1607,0)</f>
        <v>0</v>
      </c>
      <c r="BG1607" s="200">
        <f>IF(N1607="zákl. přenesená",J1607,0)</f>
        <v>0</v>
      </c>
      <c r="BH1607" s="200">
        <f>IF(N1607="sníž. přenesená",J1607,0)</f>
        <v>0</v>
      </c>
      <c r="BI1607" s="200">
        <f>IF(N1607="nulová",J1607,0)</f>
        <v>0</v>
      </c>
      <c r="BJ1607" s="19" t="s">
        <v>26</v>
      </c>
      <c r="BK1607" s="200">
        <f>ROUND(I1607*H1607,2)</f>
        <v>0</v>
      </c>
      <c r="BL1607" s="19" t="s">
        <v>258</v>
      </c>
      <c r="BM1607" s="199" t="s">
        <v>2176</v>
      </c>
    </row>
    <row r="1608" spans="1:65" s="2" customFormat="1" ht="10.199999999999999">
      <c r="A1608" s="36"/>
      <c r="B1608" s="37"/>
      <c r="C1608" s="38"/>
      <c r="D1608" s="201" t="s">
        <v>152</v>
      </c>
      <c r="E1608" s="38"/>
      <c r="F1608" s="202" t="s">
        <v>2104</v>
      </c>
      <c r="G1608" s="38"/>
      <c r="H1608" s="38"/>
      <c r="I1608" s="110"/>
      <c r="J1608" s="38"/>
      <c r="K1608" s="38"/>
      <c r="L1608" s="41"/>
      <c r="M1608" s="203"/>
      <c r="N1608" s="204"/>
      <c r="O1608" s="66"/>
      <c r="P1608" s="66"/>
      <c r="Q1608" s="66"/>
      <c r="R1608" s="66"/>
      <c r="S1608" s="66"/>
      <c r="T1608" s="67"/>
      <c r="U1608" s="36"/>
      <c r="V1608" s="36"/>
      <c r="W1608" s="36"/>
      <c r="X1608" s="36"/>
      <c r="Y1608" s="36"/>
      <c r="Z1608" s="36"/>
      <c r="AA1608" s="36"/>
      <c r="AB1608" s="36"/>
      <c r="AC1608" s="36"/>
      <c r="AD1608" s="36"/>
      <c r="AE1608" s="36"/>
      <c r="AT1608" s="19" t="s">
        <v>152</v>
      </c>
      <c r="AU1608" s="19" t="s">
        <v>80</v>
      </c>
    </row>
    <row r="1609" spans="1:65" s="2" customFormat="1" ht="21.75" customHeight="1">
      <c r="A1609" s="36"/>
      <c r="B1609" s="37"/>
      <c r="C1609" s="189" t="s">
        <v>2177</v>
      </c>
      <c r="D1609" s="189" t="s">
        <v>146</v>
      </c>
      <c r="E1609" s="190" t="s">
        <v>2178</v>
      </c>
      <c r="F1609" s="191" t="s">
        <v>2179</v>
      </c>
      <c r="G1609" s="192" t="s">
        <v>2180</v>
      </c>
      <c r="H1609" s="193">
        <v>8</v>
      </c>
      <c r="I1609" s="194"/>
      <c r="J1609" s="193">
        <f>ROUND(I1609*H1609,2)</f>
        <v>0</v>
      </c>
      <c r="K1609" s="191" t="s">
        <v>19</v>
      </c>
      <c r="L1609" s="41"/>
      <c r="M1609" s="195" t="s">
        <v>19</v>
      </c>
      <c r="N1609" s="196" t="s">
        <v>42</v>
      </c>
      <c r="O1609" s="66"/>
      <c r="P1609" s="197">
        <f>O1609*H1609</f>
        <v>0</v>
      </c>
      <c r="Q1609" s="197">
        <v>0</v>
      </c>
      <c r="R1609" s="197">
        <f>Q1609*H1609</f>
        <v>0</v>
      </c>
      <c r="S1609" s="197">
        <v>0</v>
      </c>
      <c r="T1609" s="198">
        <f>S1609*H1609</f>
        <v>0</v>
      </c>
      <c r="U1609" s="36"/>
      <c r="V1609" s="36"/>
      <c r="W1609" s="36"/>
      <c r="X1609" s="36"/>
      <c r="Y1609" s="36"/>
      <c r="Z1609" s="36"/>
      <c r="AA1609" s="36"/>
      <c r="AB1609" s="36"/>
      <c r="AC1609" s="36"/>
      <c r="AD1609" s="36"/>
      <c r="AE1609" s="36"/>
      <c r="AR1609" s="199" t="s">
        <v>258</v>
      </c>
      <c r="AT1609" s="199" t="s">
        <v>146</v>
      </c>
      <c r="AU1609" s="199" t="s">
        <v>80</v>
      </c>
      <c r="AY1609" s="19" t="s">
        <v>144</v>
      </c>
      <c r="BE1609" s="200">
        <f>IF(N1609="základní",J1609,0)</f>
        <v>0</v>
      </c>
      <c r="BF1609" s="200">
        <f>IF(N1609="snížená",J1609,0)</f>
        <v>0</v>
      </c>
      <c r="BG1609" s="200">
        <f>IF(N1609="zákl. přenesená",J1609,0)</f>
        <v>0</v>
      </c>
      <c r="BH1609" s="200">
        <f>IF(N1609="sníž. přenesená",J1609,0)</f>
        <v>0</v>
      </c>
      <c r="BI1609" s="200">
        <f>IF(N1609="nulová",J1609,0)</f>
        <v>0</v>
      </c>
      <c r="BJ1609" s="19" t="s">
        <v>26</v>
      </c>
      <c r="BK1609" s="200">
        <f>ROUND(I1609*H1609,2)</f>
        <v>0</v>
      </c>
      <c r="BL1609" s="19" t="s">
        <v>258</v>
      </c>
      <c r="BM1609" s="199" t="s">
        <v>2181</v>
      </c>
    </row>
    <row r="1610" spans="1:65" s="2" customFormat="1" ht="19.2">
      <c r="A1610" s="36"/>
      <c r="B1610" s="37"/>
      <c r="C1610" s="38"/>
      <c r="D1610" s="201" t="s">
        <v>152</v>
      </c>
      <c r="E1610" s="38"/>
      <c r="F1610" s="202" t="s">
        <v>2179</v>
      </c>
      <c r="G1610" s="38"/>
      <c r="H1610" s="38"/>
      <c r="I1610" s="110"/>
      <c r="J1610" s="38"/>
      <c r="K1610" s="38"/>
      <c r="L1610" s="41"/>
      <c r="M1610" s="203"/>
      <c r="N1610" s="204"/>
      <c r="O1610" s="66"/>
      <c r="P1610" s="66"/>
      <c r="Q1610" s="66"/>
      <c r="R1610" s="66"/>
      <c r="S1610" s="66"/>
      <c r="T1610" s="67"/>
      <c r="U1610" s="36"/>
      <c r="V1610" s="36"/>
      <c r="W1610" s="36"/>
      <c r="X1610" s="36"/>
      <c r="Y1610" s="36"/>
      <c r="Z1610" s="36"/>
      <c r="AA1610" s="36"/>
      <c r="AB1610" s="36"/>
      <c r="AC1610" s="36"/>
      <c r="AD1610" s="36"/>
      <c r="AE1610" s="36"/>
      <c r="AT1610" s="19" t="s">
        <v>152</v>
      </c>
      <c r="AU1610" s="19" t="s">
        <v>80</v>
      </c>
    </row>
    <row r="1611" spans="1:65" s="2" customFormat="1" ht="33" customHeight="1">
      <c r="A1611" s="36"/>
      <c r="B1611" s="37"/>
      <c r="C1611" s="189" t="s">
        <v>2182</v>
      </c>
      <c r="D1611" s="189" t="s">
        <v>146</v>
      </c>
      <c r="E1611" s="190" t="s">
        <v>2183</v>
      </c>
      <c r="F1611" s="191" t="s">
        <v>2184</v>
      </c>
      <c r="G1611" s="192" t="s">
        <v>2180</v>
      </c>
      <c r="H1611" s="193">
        <v>4</v>
      </c>
      <c r="I1611" s="194"/>
      <c r="J1611" s="193">
        <f>ROUND(I1611*H1611,2)</f>
        <v>0</v>
      </c>
      <c r="K1611" s="191" t="s">
        <v>19</v>
      </c>
      <c r="L1611" s="41"/>
      <c r="M1611" s="195" t="s">
        <v>19</v>
      </c>
      <c r="N1611" s="196" t="s">
        <v>42</v>
      </c>
      <c r="O1611" s="66"/>
      <c r="P1611" s="197">
        <f>O1611*H1611</f>
        <v>0</v>
      </c>
      <c r="Q1611" s="197">
        <v>0</v>
      </c>
      <c r="R1611" s="197">
        <f>Q1611*H1611</f>
        <v>0</v>
      </c>
      <c r="S1611" s="197">
        <v>0</v>
      </c>
      <c r="T1611" s="198">
        <f>S1611*H1611</f>
        <v>0</v>
      </c>
      <c r="U1611" s="36"/>
      <c r="V1611" s="36"/>
      <c r="W1611" s="36"/>
      <c r="X1611" s="36"/>
      <c r="Y1611" s="36"/>
      <c r="Z1611" s="36"/>
      <c r="AA1611" s="36"/>
      <c r="AB1611" s="36"/>
      <c r="AC1611" s="36"/>
      <c r="AD1611" s="36"/>
      <c r="AE1611" s="36"/>
      <c r="AR1611" s="199" t="s">
        <v>258</v>
      </c>
      <c r="AT1611" s="199" t="s">
        <v>146</v>
      </c>
      <c r="AU1611" s="199" t="s">
        <v>80</v>
      </c>
      <c r="AY1611" s="19" t="s">
        <v>144</v>
      </c>
      <c r="BE1611" s="200">
        <f>IF(N1611="základní",J1611,0)</f>
        <v>0</v>
      </c>
      <c r="BF1611" s="200">
        <f>IF(N1611="snížená",J1611,0)</f>
        <v>0</v>
      </c>
      <c r="BG1611" s="200">
        <f>IF(N1611="zákl. přenesená",J1611,0)</f>
        <v>0</v>
      </c>
      <c r="BH1611" s="200">
        <f>IF(N1611="sníž. přenesená",J1611,0)</f>
        <v>0</v>
      </c>
      <c r="BI1611" s="200">
        <f>IF(N1611="nulová",J1611,0)</f>
        <v>0</v>
      </c>
      <c r="BJ1611" s="19" t="s">
        <v>26</v>
      </c>
      <c r="BK1611" s="200">
        <f>ROUND(I1611*H1611,2)</f>
        <v>0</v>
      </c>
      <c r="BL1611" s="19" t="s">
        <v>258</v>
      </c>
      <c r="BM1611" s="199" t="s">
        <v>2185</v>
      </c>
    </row>
    <row r="1612" spans="1:65" s="2" customFormat="1" ht="28.8">
      <c r="A1612" s="36"/>
      <c r="B1612" s="37"/>
      <c r="C1612" s="38"/>
      <c r="D1612" s="201" t="s">
        <v>152</v>
      </c>
      <c r="E1612" s="38"/>
      <c r="F1612" s="202" t="s">
        <v>2186</v>
      </c>
      <c r="G1612" s="38"/>
      <c r="H1612" s="38"/>
      <c r="I1612" s="110"/>
      <c r="J1612" s="38"/>
      <c r="K1612" s="38"/>
      <c r="L1612" s="41"/>
      <c r="M1612" s="203"/>
      <c r="N1612" s="204"/>
      <c r="O1612" s="66"/>
      <c r="P1612" s="66"/>
      <c r="Q1612" s="66"/>
      <c r="R1612" s="66"/>
      <c r="S1612" s="66"/>
      <c r="T1612" s="67"/>
      <c r="U1612" s="36"/>
      <c r="V1612" s="36"/>
      <c r="W1612" s="36"/>
      <c r="X1612" s="36"/>
      <c r="Y1612" s="36"/>
      <c r="Z1612" s="36"/>
      <c r="AA1612" s="36"/>
      <c r="AB1612" s="36"/>
      <c r="AC1612" s="36"/>
      <c r="AD1612" s="36"/>
      <c r="AE1612" s="36"/>
      <c r="AT1612" s="19" t="s">
        <v>152</v>
      </c>
      <c r="AU1612" s="19" t="s">
        <v>80</v>
      </c>
    </row>
    <row r="1613" spans="1:65" s="2" customFormat="1" ht="16.5" customHeight="1">
      <c r="A1613" s="36"/>
      <c r="B1613" s="37"/>
      <c r="C1613" s="189" t="s">
        <v>2187</v>
      </c>
      <c r="D1613" s="189" t="s">
        <v>146</v>
      </c>
      <c r="E1613" s="190" t="s">
        <v>2188</v>
      </c>
      <c r="F1613" s="191" t="s">
        <v>2189</v>
      </c>
      <c r="G1613" s="192" t="s">
        <v>2180</v>
      </c>
      <c r="H1613" s="193">
        <v>72</v>
      </c>
      <c r="I1613" s="194"/>
      <c r="J1613" s="193">
        <f>ROUND(I1613*H1613,2)</f>
        <v>0</v>
      </c>
      <c r="K1613" s="191" t="s">
        <v>19</v>
      </c>
      <c r="L1613" s="41"/>
      <c r="M1613" s="195" t="s">
        <v>19</v>
      </c>
      <c r="N1613" s="196" t="s">
        <v>42</v>
      </c>
      <c r="O1613" s="66"/>
      <c r="P1613" s="197">
        <f>O1613*H1613</f>
        <v>0</v>
      </c>
      <c r="Q1613" s="197">
        <v>0</v>
      </c>
      <c r="R1613" s="197">
        <f>Q1613*H1613</f>
        <v>0</v>
      </c>
      <c r="S1613" s="197">
        <v>0</v>
      </c>
      <c r="T1613" s="198">
        <f>S1613*H1613</f>
        <v>0</v>
      </c>
      <c r="U1613" s="36"/>
      <c r="V1613" s="36"/>
      <c r="W1613" s="36"/>
      <c r="X1613" s="36"/>
      <c r="Y1613" s="36"/>
      <c r="Z1613" s="36"/>
      <c r="AA1613" s="36"/>
      <c r="AB1613" s="36"/>
      <c r="AC1613" s="36"/>
      <c r="AD1613" s="36"/>
      <c r="AE1613" s="36"/>
      <c r="AR1613" s="199" t="s">
        <v>258</v>
      </c>
      <c r="AT1613" s="199" t="s">
        <v>146</v>
      </c>
      <c r="AU1613" s="199" t="s">
        <v>80</v>
      </c>
      <c r="AY1613" s="19" t="s">
        <v>144</v>
      </c>
      <c r="BE1613" s="200">
        <f>IF(N1613="základní",J1613,0)</f>
        <v>0</v>
      </c>
      <c r="BF1613" s="200">
        <f>IF(N1613="snížená",J1613,0)</f>
        <v>0</v>
      </c>
      <c r="BG1613" s="200">
        <f>IF(N1613="zákl. přenesená",J1613,0)</f>
        <v>0</v>
      </c>
      <c r="BH1613" s="200">
        <f>IF(N1613="sníž. přenesená",J1613,0)</f>
        <v>0</v>
      </c>
      <c r="BI1613" s="200">
        <f>IF(N1613="nulová",J1613,0)</f>
        <v>0</v>
      </c>
      <c r="BJ1613" s="19" t="s">
        <v>26</v>
      </c>
      <c r="BK1613" s="200">
        <f>ROUND(I1613*H1613,2)</f>
        <v>0</v>
      </c>
      <c r="BL1613" s="19" t="s">
        <v>258</v>
      </c>
      <c r="BM1613" s="199" t="s">
        <v>2190</v>
      </c>
    </row>
    <row r="1614" spans="1:65" s="2" customFormat="1" ht="10.199999999999999">
      <c r="A1614" s="36"/>
      <c r="B1614" s="37"/>
      <c r="C1614" s="38"/>
      <c r="D1614" s="201" t="s">
        <v>152</v>
      </c>
      <c r="E1614" s="38"/>
      <c r="F1614" s="202" t="s">
        <v>2189</v>
      </c>
      <c r="G1614" s="38"/>
      <c r="H1614" s="38"/>
      <c r="I1614" s="110"/>
      <c r="J1614" s="38"/>
      <c r="K1614" s="38"/>
      <c r="L1614" s="41"/>
      <c r="M1614" s="203"/>
      <c r="N1614" s="204"/>
      <c r="O1614" s="66"/>
      <c r="P1614" s="66"/>
      <c r="Q1614" s="66"/>
      <c r="R1614" s="66"/>
      <c r="S1614" s="66"/>
      <c r="T1614" s="67"/>
      <c r="U1614" s="36"/>
      <c r="V1614" s="36"/>
      <c r="W1614" s="36"/>
      <c r="X1614" s="36"/>
      <c r="Y1614" s="36"/>
      <c r="Z1614" s="36"/>
      <c r="AA1614" s="36"/>
      <c r="AB1614" s="36"/>
      <c r="AC1614" s="36"/>
      <c r="AD1614" s="36"/>
      <c r="AE1614" s="36"/>
      <c r="AT1614" s="19" t="s">
        <v>152</v>
      </c>
      <c r="AU1614" s="19" t="s">
        <v>80</v>
      </c>
    </row>
    <row r="1615" spans="1:65" s="2" customFormat="1" ht="16.5" customHeight="1">
      <c r="A1615" s="36"/>
      <c r="B1615" s="37"/>
      <c r="C1615" s="189" t="s">
        <v>2191</v>
      </c>
      <c r="D1615" s="189" t="s">
        <v>146</v>
      </c>
      <c r="E1615" s="190" t="s">
        <v>2192</v>
      </c>
      <c r="F1615" s="191" t="s">
        <v>2193</v>
      </c>
      <c r="G1615" s="192" t="s">
        <v>2180</v>
      </c>
      <c r="H1615" s="193">
        <v>16</v>
      </c>
      <c r="I1615" s="194"/>
      <c r="J1615" s="193">
        <f>ROUND(I1615*H1615,2)</f>
        <v>0</v>
      </c>
      <c r="K1615" s="191" t="s">
        <v>19</v>
      </c>
      <c r="L1615" s="41"/>
      <c r="M1615" s="195" t="s">
        <v>19</v>
      </c>
      <c r="N1615" s="196" t="s">
        <v>42</v>
      </c>
      <c r="O1615" s="66"/>
      <c r="P1615" s="197">
        <f>O1615*H1615</f>
        <v>0</v>
      </c>
      <c r="Q1615" s="197">
        <v>0</v>
      </c>
      <c r="R1615" s="197">
        <f>Q1615*H1615</f>
        <v>0</v>
      </c>
      <c r="S1615" s="197">
        <v>0</v>
      </c>
      <c r="T1615" s="198">
        <f>S1615*H1615</f>
        <v>0</v>
      </c>
      <c r="U1615" s="36"/>
      <c r="V1615" s="36"/>
      <c r="W1615" s="36"/>
      <c r="X1615" s="36"/>
      <c r="Y1615" s="36"/>
      <c r="Z1615" s="36"/>
      <c r="AA1615" s="36"/>
      <c r="AB1615" s="36"/>
      <c r="AC1615" s="36"/>
      <c r="AD1615" s="36"/>
      <c r="AE1615" s="36"/>
      <c r="AR1615" s="199" t="s">
        <v>258</v>
      </c>
      <c r="AT1615" s="199" t="s">
        <v>146</v>
      </c>
      <c r="AU1615" s="199" t="s">
        <v>80</v>
      </c>
      <c r="AY1615" s="19" t="s">
        <v>144</v>
      </c>
      <c r="BE1615" s="200">
        <f>IF(N1615="základní",J1615,0)</f>
        <v>0</v>
      </c>
      <c r="BF1615" s="200">
        <f>IF(N1615="snížená",J1615,0)</f>
        <v>0</v>
      </c>
      <c r="BG1615" s="200">
        <f>IF(N1615="zákl. přenesená",J1615,0)</f>
        <v>0</v>
      </c>
      <c r="BH1615" s="200">
        <f>IF(N1615="sníž. přenesená",J1615,0)</f>
        <v>0</v>
      </c>
      <c r="BI1615" s="200">
        <f>IF(N1615="nulová",J1615,0)</f>
        <v>0</v>
      </c>
      <c r="BJ1615" s="19" t="s">
        <v>26</v>
      </c>
      <c r="BK1615" s="200">
        <f>ROUND(I1615*H1615,2)</f>
        <v>0</v>
      </c>
      <c r="BL1615" s="19" t="s">
        <v>258</v>
      </c>
      <c r="BM1615" s="199" t="s">
        <v>2194</v>
      </c>
    </row>
    <row r="1616" spans="1:65" s="2" customFormat="1" ht="10.199999999999999">
      <c r="A1616" s="36"/>
      <c r="B1616" s="37"/>
      <c r="C1616" s="38"/>
      <c r="D1616" s="201" t="s">
        <v>152</v>
      </c>
      <c r="E1616" s="38"/>
      <c r="F1616" s="202" t="s">
        <v>2195</v>
      </c>
      <c r="G1616" s="38"/>
      <c r="H1616" s="38"/>
      <c r="I1616" s="110"/>
      <c r="J1616" s="38"/>
      <c r="K1616" s="38"/>
      <c r="L1616" s="41"/>
      <c r="M1616" s="203"/>
      <c r="N1616" s="204"/>
      <c r="O1616" s="66"/>
      <c r="P1616" s="66"/>
      <c r="Q1616" s="66"/>
      <c r="R1616" s="66"/>
      <c r="S1616" s="66"/>
      <c r="T1616" s="67"/>
      <c r="U1616" s="36"/>
      <c r="V1616" s="36"/>
      <c r="W1616" s="36"/>
      <c r="X1616" s="36"/>
      <c r="Y1616" s="36"/>
      <c r="Z1616" s="36"/>
      <c r="AA1616" s="36"/>
      <c r="AB1616" s="36"/>
      <c r="AC1616" s="36"/>
      <c r="AD1616" s="36"/>
      <c r="AE1616" s="36"/>
      <c r="AT1616" s="19" t="s">
        <v>152</v>
      </c>
      <c r="AU1616" s="19" t="s">
        <v>80</v>
      </c>
    </row>
    <row r="1617" spans="1:65" s="2" customFormat="1" ht="33" customHeight="1">
      <c r="A1617" s="36"/>
      <c r="B1617" s="37"/>
      <c r="C1617" s="189" t="s">
        <v>2196</v>
      </c>
      <c r="D1617" s="189" t="s">
        <v>146</v>
      </c>
      <c r="E1617" s="190" t="s">
        <v>2197</v>
      </c>
      <c r="F1617" s="191" t="s">
        <v>2198</v>
      </c>
      <c r="G1617" s="192" t="s">
        <v>1935</v>
      </c>
      <c r="H1617" s="193">
        <v>1</v>
      </c>
      <c r="I1617" s="194"/>
      <c r="J1617" s="193">
        <f>ROUND(I1617*H1617,2)</f>
        <v>0</v>
      </c>
      <c r="K1617" s="191" t="s">
        <v>19</v>
      </c>
      <c r="L1617" s="41"/>
      <c r="M1617" s="195" t="s">
        <v>19</v>
      </c>
      <c r="N1617" s="196" t="s">
        <v>42</v>
      </c>
      <c r="O1617" s="66"/>
      <c r="P1617" s="197">
        <f>O1617*H1617</f>
        <v>0</v>
      </c>
      <c r="Q1617" s="197">
        <v>0</v>
      </c>
      <c r="R1617" s="197">
        <f>Q1617*H1617</f>
        <v>0</v>
      </c>
      <c r="S1617" s="197">
        <v>0</v>
      </c>
      <c r="T1617" s="198">
        <f>S1617*H1617</f>
        <v>0</v>
      </c>
      <c r="U1617" s="36"/>
      <c r="V1617" s="36"/>
      <c r="W1617" s="36"/>
      <c r="X1617" s="36"/>
      <c r="Y1617" s="36"/>
      <c r="Z1617" s="36"/>
      <c r="AA1617" s="36"/>
      <c r="AB1617" s="36"/>
      <c r="AC1617" s="36"/>
      <c r="AD1617" s="36"/>
      <c r="AE1617" s="36"/>
      <c r="AR1617" s="199" t="s">
        <v>258</v>
      </c>
      <c r="AT1617" s="199" t="s">
        <v>146</v>
      </c>
      <c r="AU1617" s="199" t="s">
        <v>80</v>
      </c>
      <c r="AY1617" s="19" t="s">
        <v>144</v>
      </c>
      <c r="BE1617" s="200">
        <f>IF(N1617="základní",J1617,0)</f>
        <v>0</v>
      </c>
      <c r="BF1617" s="200">
        <f>IF(N1617="snížená",J1617,0)</f>
        <v>0</v>
      </c>
      <c r="BG1617" s="200">
        <f>IF(N1617="zákl. přenesená",J1617,0)</f>
        <v>0</v>
      </c>
      <c r="BH1617" s="200">
        <f>IF(N1617="sníž. přenesená",J1617,0)</f>
        <v>0</v>
      </c>
      <c r="BI1617" s="200">
        <f>IF(N1617="nulová",J1617,0)</f>
        <v>0</v>
      </c>
      <c r="BJ1617" s="19" t="s">
        <v>26</v>
      </c>
      <c r="BK1617" s="200">
        <f>ROUND(I1617*H1617,2)</f>
        <v>0</v>
      </c>
      <c r="BL1617" s="19" t="s">
        <v>258</v>
      </c>
      <c r="BM1617" s="199" t="s">
        <v>2199</v>
      </c>
    </row>
    <row r="1618" spans="1:65" s="2" customFormat="1" ht="28.8">
      <c r="A1618" s="36"/>
      <c r="B1618" s="37"/>
      <c r="C1618" s="38"/>
      <c r="D1618" s="201" t="s">
        <v>152</v>
      </c>
      <c r="E1618" s="38"/>
      <c r="F1618" s="202" t="s">
        <v>2198</v>
      </c>
      <c r="G1618" s="38"/>
      <c r="H1618" s="38"/>
      <c r="I1618" s="110"/>
      <c r="J1618" s="38"/>
      <c r="K1618" s="38"/>
      <c r="L1618" s="41"/>
      <c r="M1618" s="203"/>
      <c r="N1618" s="204"/>
      <c r="O1618" s="66"/>
      <c r="P1618" s="66"/>
      <c r="Q1618" s="66"/>
      <c r="R1618" s="66"/>
      <c r="S1618" s="66"/>
      <c r="T1618" s="67"/>
      <c r="U1618" s="36"/>
      <c r="V1618" s="36"/>
      <c r="W1618" s="36"/>
      <c r="X1618" s="36"/>
      <c r="Y1618" s="36"/>
      <c r="Z1618" s="36"/>
      <c r="AA1618" s="36"/>
      <c r="AB1618" s="36"/>
      <c r="AC1618" s="36"/>
      <c r="AD1618" s="36"/>
      <c r="AE1618" s="36"/>
      <c r="AT1618" s="19" t="s">
        <v>152</v>
      </c>
      <c r="AU1618" s="19" t="s">
        <v>80</v>
      </c>
    </row>
    <row r="1619" spans="1:65" s="2" customFormat="1" ht="21.75" customHeight="1">
      <c r="A1619" s="36"/>
      <c r="B1619" s="37"/>
      <c r="C1619" s="189" t="s">
        <v>2200</v>
      </c>
      <c r="D1619" s="189" t="s">
        <v>146</v>
      </c>
      <c r="E1619" s="190" t="s">
        <v>2201</v>
      </c>
      <c r="F1619" s="191" t="s">
        <v>2202</v>
      </c>
      <c r="G1619" s="192" t="s">
        <v>1365</v>
      </c>
      <c r="H1619" s="194"/>
      <c r="I1619" s="194"/>
      <c r="J1619" s="193">
        <f>ROUND(I1619*H1619,2)</f>
        <v>0</v>
      </c>
      <c r="K1619" s="191" t="s">
        <v>19</v>
      </c>
      <c r="L1619" s="41"/>
      <c r="M1619" s="195" t="s">
        <v>19</v>
      </c>
      <c r="N1619" s="196" t="s">
        <v>42</v>
      </c>
      <c r="O1619" s="66"/>
      <c r="P1619" s="197">
        <f>O1619*H1619</f>
        <v>0</v>
      </c>
      <c r="Q1619" s="197">
        <v>0</v>
      </c>
      <c r="R1619" s="197">
        <f>Q1619*H1619</f>
        <v>0</v>
      </c>
      <c r="S1619" s="197">
        <v>0</v>
      </c>
      <c r="T1619" s="198">
        <f>S1619*H1619</f>
        <v>0</v>
      </c>
      <c r="U1619" s="36"/>
      <c r="V1619" s="36"/>
      <c r="W1619" s="36"/>
      <c r="X1619" s="36"/>
      <c r="Y1619" s="36"/>
      <c r="Z1619" s="36"/>
      <c r="AA1619" s="36"/>
      <c r="AB1619" s="36"/>
      <c r="AC1619" s="36"/>
      <c r="AD1619" s="36"/>
      <c r="AE1619" s="36"/>
      <c r="AR1619" s="199" t="s">
        <v>258</v>
      </c>
      <c r="AT1619" s="199" t="s">
        <v>146</v>
      </c>
      <c r="AU1619" s="199" t="s">
        <v>80</v>
      </c>
      <c r="AY1619" s="19" t="s">
        <v>144</v>
      </c>
      <c r="BE1619" s="200">
        <f>IF(N1619="základní",J1619,0)</f>
        <v>0</v>
      </c>
      <c r="BF1619" s="200">
        <f>IF(N1619="snížená",J1619,0)</f>
        <v>0</v>
      </c>
      <c r="BG1619" s="200">
        <f>IF(N1619="zákl. přenesená",J1619,0)</f>
        <v>0</v>
      </c>
      <c r="BH1619" s="200">
        <f>IF(N1619="sníž. přenesená",J1619,0)</f>
        <v>0</v>
      </c>
      <c r="BI1619" s="200">
        <f>IF(N1619="nulová",J1619,0)</f>
        <v>0</v>
      </c>
      <c r="BJ1619" s="19" t="s">
        <v>26</v>
      </c>
      <c r="BK1619" s="200">
        <f>ROUND(I1619*H1619,2)</f>
        <v>0</v>
      </c>
      <c r="BL1619" s="19" t="s">
        <v>258</v>
      </c>
      <c r="BM1619" s="199" t="s">
        <v>2203</v>
      </c>
    </row>
    <row r="1620" spans="1:65" s="2" customFormat="1" ht="10.199999999999999">
      <c r="A1620" s="36"/>
      <c r="B1620" s="37"/>
      <c r="C1620" s="38"/>
      <c r="D1620" s="201" t="s">
        <v>152</v>
      </c>
      <c r="E1620" s="38"/>
      <c r="F1620" s="202" t="s">
        <v>2204</v>
      </c>
      <c r="G1620" s="38"/>
      <c r="H1620" s="38"/>
      <c r="I1620" s="110"/>
      <c r="J1620" s="38"/>
      <c r="K1620" s="38"/>
      <c r="L1620" s="41"/>
      <c r="M1620" s="203"/>
      <c r="N1620" s="204"/>
      <c r="O1620" s="66"/>
      <c r="P1620" s="66"/>
      <c r="Q1620" s="66"/>
      <c r="R1620" s="66"/>
      <c r="S1620" s="66"/>
      <c r="T1620" s="67"/>
      <c r="U1620" s="36"/>
      <c r="V1620" s="36"/>
      <c r="W1620" s="36"/>
      <c r="X1620" s="36"/>
      <c r="Y1620" s="36"/>
      <c r="Z1620" s="36"/>
      <c r="AA1620" s="36"/>
      <c r="AB1620" s="36"/>
      <c r="AC1620" s="36"/>
      <c r="AD1620" s="36"/>
      <c r="AE1620" s="36"/>
      <c r="AT1620" s="19" t="s">
        <v>152</v>
      </c>
      <c r="AU1620" s="19" t="s">
        <v>80</v>
      </c>
    </row>
    <row r="1621" spans="1:65" s="2" customFormat="1" ht="21.75" customHeight="1">
      <c r="A1621" s="36"/>
      <c r="B1621" s="37"/>
      <c r="C1621" s="189" t="s">
        <v>2205</v>
      </c>
      <c r="D1621" s="189" t="s">
        <v>146</v>
      </c>
      <c r="E1621" s="190" t="s">
        <v>2206</v>
      </c>
      <c r="F1621" s="191" t="s">
        <v>2207</v>
      </c>
      <c r="G1621" s="192" t="s">
        <v>1365</v>
      </c>
      <c r="H1621" s="194"/>
      <c r="I1621" s="194"/>
      <c r="J1621" s="193">
        <f>ROUND(I1621*H1621,2)</f>
        <v>0</v>
      </c>
      <c r="K1621" s="191" t="s">
        <v>19</v>
      </c>
      <c r="L1621" s="41"/>
      <c r="M1621" s="195" t="s">
        <v>19</v>
      </c>
      <c r="N1621" s="196" t="s">
        <v>42</v>
      </c>
      <c r="O1621" s="66"/>
      <c r="P1621" s="197">
        <f>O1621*H1621</f>
        <v>0</v>
      </c>
      <c r="Q1621" s="197">
        <v>0</v>
      </c>
      <c r="R1621" s="197">
        <f>Q1621*H1621</f>
        <v>0</v>
      </c>
      <c r="S1621" s="197">
        <v>0</v>
      </c>
      <c r="T1621" s="198">
        <f>S1621*H1621</f>
        <v>0</v>
      </c>
      <c r="U1621" s="36"/>
      <c r="V1621" s="36"/>
      <c r="W1621" s="36"/>
      <c r="X1621" s="36"/>
      <c r="Y1621" s="36"/>
      <c r="Z1621" s="36"/>
      <c r="AA1621" s="36"/>
      <c r="AB1621" s="36"/>
      <c r="AC1621" s="36"/>
      <c r="AD1621" s="36"/>
      <c r="AE1621" s="36"/>
      <c r="AR1621" s="199" t="s">
        <v>258</v>
      </c>
      <c r="AT1621" s="199" t="s">
        <v>146</v>
      </c>
      <c r="AU1621" s="199" t="s">
        <v>80</v>
      </c>
      <c r="AY1621" s="19" t="s">
        <v>144</v>
      </c>
      <c r="BE1621" s="200">
        <f>IF(N1621="základní",J1621,0)</f>
        <v>0</v>
      </c>
      <c r="BF1621" s="200">
        <f>IF(N1621="snížená",J1621,0)</f>
        <v>0</v>
      </c>
      <c r="BG1621" s="200">
        <f>IF(N1621="zákl. přenesená",J1621,0)</f>
        <v>0</v>
      </c>
      <c r="BH1621" s="200">
        <f>IF(N1621="sníž. přenesená",J1621,0)</f>
        <v>0</v>
      </c>
      <c r="BI1621" s="200">
        <f>IF(N1621="nulová",J1621,0)</f>
        <v>0</v>
      </c>
      <c r="BJ1621" s="19" t="s">
        <v>26</v>
      </c>
      <c r="BK1621" s="200">
        <f>ROUND(I1621*H1621,2)</f>
        <v>0</v>
      </c>
      <c r="BL1621" s="19" t="s">
        <v>258</v>
      </c>
      <c r="BM1621" s="199" t="s">
        <v>2208</v>
      </c>
    </row>
    <row r="1622" spans="1:65" s="2" customFormat="1" ht="19.2">
      <c r="A1622" s="36"/>
      <c r="B1622" s="37"/>
      <c r="C1622" s="38"/>
      <c r="D1622" s="201" t="s">
        <v>152</v>
      </c>
      <c r="E1622" s="38"/>
      <c r="F1622" s="202" t="s">
        <v>2207</v>
      </c>
      <c r="G1622" s="38"/>
      <c r="H1622" s="38"/>
      <c r="I1622" s="110"/>
      <c r="J1622" s="38"/>
      <c r="K1622" s="38"/>
      <c r="L1622" s="41"/>
      <c r="M1622" s="203"/>
      <c r="N1622" s="204"/>
      <c r="O1622" s="66"/>
      <c r="P1622" s="66"/>
      <c r="Q1622" s="66"/>
      <c r="R1622" s="66"/>
      <c r="S1622" s="66"/>
      <c r="T1622" s="67"/>
      <c r="U1622" s="36"/>
      <c r="V1622" s="36"/>
      <c r="W1622" s="36"/>
      <c r="X1622" s="36"/>
      <c r="Y1622" s="36"/>
      <c r="Z1622" s="36"/>
      <c r="AA1622" s="36"/>
      <c r="AB1622" s="36"/>
      <c r="AC1622" s="36"/>
      <c r="AD1622" s="36"/>
      <c r="AE1622" s="36"/>
      <c r="AT1622" s="19" t="s">
        <v>152</v>
      </c>
      <c r="AU1622" s="19" t="s">
        <v>80</v>
      </c>
    </row>
    <row r="1623" spans="1:65" s="2" customFormat="1" ht="33" customHeight="1">
      <c r="A1623" s="36"/>
      <c r="B1623" s="37"/>
      <c r="C1623" s="189" t="s">
        <v>2209</v>
      </c>
      <c r="D1623" s="189" t="s">
        <v>146</v>
      </c>
      <c r="E1623" s="190" t="s">
        <v>2210</v>
      </c>
      <c r="F1623" s="191" t="s">
        <v>2211</v>
      </c>
      <c r="G1623" s="192" t="s">
        <v>1935</v>
      </c>
      <c r="H1623" s="193">
        <v>1</v>
      </c>
      <c r="I1623" s="194"/>
      <c r="J1623" s="193">
        <f>ROUND(I1623*H1623,2)</f>
        <v>0</v>
      </c>
      <c r="K1623" s="191" t="s">
        <v>19</v>
      </c>
      <c r="L1623" s="41"/>
      <c r="M1623" s="195" t="s">
        <v>19</v>
      </c>
      <c r="N1623" s="196" t="s">
        <v>42</v>
      </c>
      <c r="O1623" s="66"/>
      <c r="P1623" s="197">
        <f>O1623*H1623</f>
        <v>0</v>
      </c>
      <c r="Q1623" s="197">
        <v>0</v>
      </c>
      <c r="R1623" s="197">
        <f>Q1623*H1623</f>
        <v>0</v>
      </c>
      <c r="S1623" s="197">
        <v>0</v>
      </c>
      <c r="T1623" s="198">
        <f>S1623*H1623</f>
        <v>0</v>
      </c>
      <c r="U1623" s="36"/>
      <c r="V1623" s="36"/>
      <c r="W1623" s="36"/>
      <c r="X1623" s="36"/>
      <c r="Y1623" s="36"/>
      <c r="Z1623" s="36"/>
      <c r="AA1623" s="36"/>
      <c r="AB1623" s="36"/>
      <c r="AC1623" s="36"/>
      <c r="AD1623" s="36"/>
      <c r="AE1623" s="36"/>
      <c r="AR1623" s="199" t="s">
        <v>258</v>
      </c>
      <c r="AT1623" s="199" t="s">
        <v>146</v>
      </c>
      <c r="AU1623" s="199" t="s">
        <v>80</v>
      </c>
      <c r="AY1623" s="19" t="s">
        <v>144</v>
      </c>
      <c r="BE1623" s="200">
        <f>IF(N1623="základní",J1623,0)</f>
        <v>0</v>
      </c>
      <c r="BF1623" s="200">
        <f>IF(N1623="snížená",J1623,0)</f>
        <v>0</v>
      </c>
      <c r="BG1623" s="200">
        <f>IF(N1623="zákl. přenesená",J1623,0)</f>
        <v>0</v>
      </c>
      <c r="BH1623" s="200">
        <f>IF(N1623="sníž. přenesená",J1623,0)</f>
        <v>0</v>
      </c>
      <c r="BI1623" s="200">
        <f>IF(N1623="nulová",J1623,0)</f>
        <v>0</v>
      </c>
      <c r="BJ1623" s="19" t="s">
        <v>26</v>
      </c>
      <c r="BK1623" s="200">
        <f>ROUND(I1623*H1623,2)</f>
        <v>0</v>
      </c>
      <c r="BL1623" s="19" t="s">
        <v>258</v>
      </c>
      <c r="BM1623" s="199" t="s">
        <v>2212</v>
      </c>
    </row>
    <row r="1624" spans="1:65" s="2" customFormat="1" ht="19.2">
      <c r="A1624" s="36"/>
      <c r="B1624" s="37"/>
      <c r="C1624" s="38"/>
      <c r="D1624" s="201" t="s">
        <v>152</v>
      </c>
      <c r="E1624" s="38"/>
      <c r="F1624" s="202" t="s">
        <v>2211</v>
      </c>
      <c r="G1624" s="38"/>
      <c r="H1624" s="38"/>
      <c r="I1624" s="110"/>
      <c r="J1624" s="38"/>
      <c r="K1624" s="38"/>
      <c r="L1624" s="41"/>
      <c r="M1624" s="203"/>
      <c r="N1624" s="204"/>
      <c r="O1624" s="66"/>
      <c r="P1624" s="66"/>
      <c r="Q1624" s="66"/>
      <c r="R1624" s="66"/>
      <c r="S1624" s="66"/>
      <c r="T1624" s="67"/>
      <c r="U1624" s="36"/>
      <c r="V1624" s="36"/>
      <c r="W1624" s="36"/>
      <c r="X1624" s="36"/>
      <c r="Y1624" s="36"/>
      <c r="Z1624" s="36"/>
      <c r="AA1624" s="36"/>
      <c r="AB1624" s="36"/>
      <c r="AC1624" s="36"/>
      <c r="AD1624" s="36"/>
      <c r="AE1624" s="36"/>
      <c r="AT1624" s="19" t="s">
        <v>152</v>
      </c>
      <c r="AU1624" s="19" t="s">
        <v>80</v>
      </c>
    </row>
    <row r="1625" spans="1:65" s="2" customFormat="1" ht="21.75" customHeight="1">
      <c r="A1625" s="36"/>
      <c r="B1625" s="37"/>
      <c r="C1625" s="189" t="s">
        <v>2213</v>
      </c>
      <c r="D1625" s="189" t="s">
        <v>146</v>
      </c>
      <c r="E1625" s="190" t="s">
        <v>2214</v>
      </c>
      <c r="F1625" s="191" t="s">
        <v>2215</v>
      </c>
      <c r="G1625" s="192" t="s">
        <v>1935</v>
      </c>
      <c r="H1625" s="193">
        <v>1</v>
      </c>
      <c r="I1625" s="194"/>
      <c r="J1625" s="193">
        <f>ROUND(I1625*H1625,2)</f>
        <v>0</v>
      </c>
      <c r="K1625" s="191" t="s">
        <v>19</v>
      </c>
      <c r="L1625" s="41"/>
      <c r="M1625" s="195" t="s">
        <v>19</v>
      </c>
      <c r="N1625" s="196" t="s">
        <v>42</v>
      </c>
      <c r="O1625" s="66"/>
      <c r="P1625" s="197">
        <f>O1625*H1625</f>
        <v>0</v>
      </c>
      <c r="Q1625" s="197">
        <v>0</v>
      </c>
      <c r="R1625" s="197">
        <f>Q1625*H1625</f>
        <v>0</v>
      </c>
      <c r="S1625" s="197">
        <v>0</v>
      </c>
      <c r="T1625" s="198">
        <f>S1625*H1625</f>
        <v>0</v>
      </c>
      <c r="U1625" s="36"/>
      <c r="V1625" s="36"/>
      <c r="W1625" s="36"/>
      <c r="X1625" s="36"/>
      <c r="Y1625" s="36"/>
      <c r="Z1625" s="36"/>
      <c r="AA1625" s="36"/>
      <c r="AB1625" s="36"/>
      <c r="AC1625" s="36"/>
      <c r="AD1625" s="36"/>
      <c r="AE1625" s="36"/>
      <c r="AR1625" s="199" t="s">
        <v>258</v>
      </c>
      <c r="AT1625" s="199" t="s">
        <v>146</v>
      </c>
      <c r="AU1625" s="199" t="s">
        <v>80</v>
      </c>
      <c r="AY1625" s="19" t="s">
        <v>144</v>
      </c>
      <c r="BE1625" s="200">
        <f>IF(N1625="základní",J1625,0)</f>
        <v>0</v>
      </c>
      <c r="BF1625" s="200">
        <f>IF(N1625="snížená",J1625,0)</f>
        <v>0</v>
      </c>
      <c r="BG1625" s="200">
        <f>IF(N1625="zákl. přenesená",J1625,0)</f>
        <v>0</v>
      </c>
      <c r="BH1625" s="200">
        <f>IF(N1625="sníž. přenesená",J1625,0)</f>
        <v>0</v>
      </c>
      <c r="BI1625" s="200">
        <f>IF(N1625="nulová",J1625,0)</f>
        <v>0</v>
      </c>
      <c r="BJ1625" s="19" t="s">
        <v>26</v>
      </c>
      <c r="BK1625" s="200">
        <f>ROUND(I1625*H1625,2)</f>
        <v>0</v>
      </c>
      <c r="BL1625" s="19" t="s">
        <v>258</v>
      </c>
      <c r="BM1625" s="199" t="s">
        <v>2216</v>
      </c>
    </row>
    <row r="1626" spans="1:65" s="2" customFormat="1" ht="19.2">
      <c r="A1626" s="36"/>
      <c r="B1626" s="37"/>
      <c r="C1626" s="38"/>
      <c r="D1626" s="201" t="s">
        <v>152</v>
      </c>
      <c r="E1626" s="38"/>
      <c r="F1626" s="202" t="s">
        <v>2215</v>
      </c>
      <c r="G1626" s="38"/>
      <c r="H1626" s="38"/>
      <c r="I1626" s="110"/>
      <c r="J1626" s="38"/>
      <c r="K1626" s="38"/>
      <c r="L1626" s="41"/>
      <c r="M1626" s="203"/>
      <c r="N1626" s="204"/>
      <c r="O1626" s="66"/>
      <c r="P1626" s="66"/>
      <c r="Q1626" s="66"/>
      <c r="R1626" s="66"/>
      <c r="S1626" s="66"/>
      <c r="T1626" s="67"/>
      <c r="U1626" s="36"/>
      <c r="V1626" s="36"/>
      <c r="W1626" s="36"/>
      <c r="X1626" s="36"/>
      <c r="Y1626" s="36"/>
      <c r="Z1626" s="36"/>
      <c r="AA1626" s="36"/>
      <c r="AB1626" s="36"/>
      <c r="AC1626" s="36"/>
      <c r="AD1626" s="36"/>
      <c r="AE1626" s="36"/>
      <c r="AT1626" s="19" t="s">
        <v>152</v>
      </c>
      <c r="AU1626" s="19" t="s">
        <v>80</v>
      </c>
    </row>
    <row r="1627" spans="1:65" s="2" customFormat="1" ht="21.75" customHeight="1">
      <c r="A1627" s="36"/>
      <c r="B1627" s="37"/>
      <c r="C1627" s="189" t="s">
        <v>2217</v>
      </c>
      <c r="D1627" s="189" t="s">
        <v>146</v>
      </c>
      <c r="E1627" s="190" t="s">
        <v>2218</v>
      </c>
      <c r="F1627" s="191" t="s">
        <v>2219</v>
      </c>
      <c r="G1627" s="192" t="s">
        <v>1935</v>
      </c>
      <c r="H1627" s="193">
        <v>1</v>
      </c>
      <c r="I1627" s="194"/>
      <c r="J1627" s="193">
        <f>ROUND(I1627*H1627,2)</f>
        <v>0</v>
      </c>
      <c r="K1627" s="191" t="s">
        <v>19</v>
      </c>
      <c r="L1627" s="41"/>
      <c r="M1627" s="195" t="s">
        <v>19</v>
      </c>
      <c r="N1627" s="196" t="s">
        <v>42</v>
      </c>
      <c r="O1627" s="66"/>
      <c r="P1627" s="197">
        <f>O1627*H1627</f>
        <v>0</v>
      </c>
      <c r="Q1627" s="197">
        <v>0</v>
      </c>
      <c r="R1627" s="197">
        <f>Q1627*H1627</f>
        <v>0</v>
      </c>
      <c r="S1627" s="197">
        <v>0</v>
      </c>
      <c r="T1627" s="198">
        <f>S1627*H1627</f>
        <v>0</v>
      </c>
      <c r="U1627" s="36"/>
      <c r="V1627" s="36"/>
      <c r="W1627" s="36"/>
      <c r="X1627" s="36"/>
      <c r="Y1627" s="36"/>
      <c r="Z1627" s="36"/>
      <c r="AA1627" s="36"/>
      <c r="AB1627" s="36"/>
      <c r="AC1627" s="36"/>
      <c r="AD1627" s="36"/>
      <c r="AE1627" s="36"/>
      <c r="AR1627" s="199" t="s">
        <v>258</v>
      </c>
      <c r="AT1627" s="199" t="s">
        <v>146</v>
      </c>
      <c r="AU1627" s="199" t="s">
        <v>80</v>
      </c>
      <c r="AY1627" s="19" t="s">
        <v>144</v>
      </c>
      <c r="BE1627" s="200">
        <f>IF(N1627="základní",J1627,0)</f>
        <v>0</v>
      </c>
      <c r="BF1627" s="200">
        <f>IF(N1627="snížená",J1627,0)</f>
        <v>0</v>
      </c>
      <c r="BG1627" s="200">
        <f>IF(N1627="zákl. přenesená",J1627,0)</f>
        <v>0</v>
      </c>
      <c r="BH1627" s="200">
        <f>IF(N1627="sníž. přenesená",J1627,0)</f>
        <v>0</v>
      </c>
      <c r="BI1627" s="200">
        <f>IF(N1627="nulová",J1627,0)</f>
        <v>0</v>
      </c>
      <c r="BJ1627" s="19" t="s">
        <v>26</v>
      </c>
      <c r="BK1627" s="200">
        <f>ROUND(I1627*H1627,2)</f>
        <v>0</v>
      </c>
      <c r="BL1627" s="19" t="s">
        <v>258</v>
      </c>
      <c r="BM1627" s="199" t="s">
        <v>2220</v>
      </c>
    </row>
    <row r="1628" spans="1:65" s="2" customFormat="1" ht="19.2">
      <c r="A1628" s="36"/>
      <c r="B1628" s="37"/>
      <c r="C1628" s="38"/>
      <c r="D1628" s="201" t="s">
        <v>152</v>
      </c>
      <c r="E1628" s="38"/>
      <c r="F1628" s="202" t="s">
        <v>2219</v>
      </c>
      <c r="G1628" s="38"/>
      <c r="H1628" s="38"/>
      <c r="I1628" s="110"/>
      <c r="J1628" s="38"/>
      <c r="K1628" s="38"/>
      <c r="L1628" s="41"/>
      <c r="M1628" s="203"/>
      <c r="N1628" s="204"/>
      <c r="O1628" s="66"/>
      <c r="P1628" s="66"/>
      <c r="Q1628" s="66"/>
      <c r="R1628" s="66"/>
      <c r="S1628" s="66"/>
      <c r="T1628" s="67"/>
      <c r="U1628" s="36"/>
      <c r="V1628" s="36"/>
      <c r="W1628" s="36"/>
      <c r="X1628" s="36"/>
      <c r="Y1628" s="36"/>
      <c r="Z1628" s="36"/>
      <c r="AA1628" s="36"/>
      <c r="AB1628" s="36"/>
      <c r="AC1628" s="36"/>
      <c r="AD1628" s="36"/>
      <c r="AE1628" s="36"/>
      <c r="AT1628" s="19" t="s">
        <v>152</v>
      </c>
      <c r="AU1628" s="19" t="s">
        <v>80</v>
      </c>
    </row>
    <row r="1629" spans="1:65" s="2" customFormat="1" ht="16.5" customHeight="1">
      <c r="A1629" s="36"/>
      <c r="B1629" s="37"/>
      <c r="C1629" s="189" t="s">
        <v>2221</v>
      </c>
      <c r="D1629" s="189" t="s">
        <v>146</v>
      </c>
      <c r="E1629" s="190" t="s">
        <v>2222</v>
      </c>
      <c r="F1629" s="191" t="s">
        <v>2223</v>
      </c>
      <c r="G1629" s="192" t="s">
        <v>1935</v>
      </c>
      <c r="H1629" s="193">
        <v>1</v>
      </c>
      <c r="I1629" s="194"/>
      <c r="J1629" s="193">
        <f>ROUND(I1629*H1629,2)</f>
        <v>0</v>
      </c>
      <c r="K1629" s="191" t="s">
        <v>19</v>
      </c>
      <c r="L1629" s="41"/>
      <c r="M1629" s="195" t="s">
        <v>19</v>
      </c>
      <c r="N1629" s="196" t="s">
        <v>42</v>
      </c>
      <c r="O1629" s="66"/>
      <c r="P1629" s="197">
        <f>O1629*H1629</f>
        <v>0</v>
      </c>
      <c r="Q1629" s="197">
        <v>0</v>
      </c>
      <c r="R1629" s="197">
        <f>Q1629*H1629</f>
        <v>0</v>
      </c>
      <c r="S1629" s="197">
        <v>0</v>
      </c>
      <c r="T1629" s="198">
        <f>S1629*H1629</f>
        <v>0</v>
      </c>
      <c r="U1629" s="36"/>
      <c r="V1629" s="36"/>
      <c r="W1629" s="36"/>
      <c r="X1629" s="36"/>
      <c r="Y1629" s="36"/>
      <c r="Z1629" s="36"/>
      <c r="AA1629" s="36"/>
      <c r="AB1629" s="36"/>
      <c r="AC1629" s="36"/>
      <c r="AD1629" s="36"/>
      <c r="AE1629" s="36"/>
      <c r="AR1629" s="199" t="s">
        <v>258</v>
      </c>
      <c r="AT1629" s="199" t="s">
        <v>146</v>
      </c>
      <c r="AU1629" s="199" t="s">
        <v>80</v>
      </c>
      <c r="AY1629" s="19" t="s">
        <v>144</v>
      </c>
      <c r="BE1629" s="200">
        <f>IF(N1629="základní",J1629,0)</f>
        <v>0</v>
      </c>
      <c r="BF1629" s="200">
        <f>IF(N1629="snížená",J1629,0)</f>
        <v>0</v>
      </c>
      <c r="BG1629" s="200">
        <f>IF(N1629="zákl. přenesená",J1629,0)</f>
        <v>0</v>
      </c>
      <c r="BH1629" s="200">
        <f>IF(N1629="sníž. přenesená",J1629,0)</f>
        <v>0</v>
      </c>
      <c r="BI1629" s="200">
        <f>IF(N1629="nulová",J1629,0)</f>
        <v>0</v>
      </c>
      <c r="BJ1629" s="19" t="s">
        <v>26</v>
      </c>
      <c r="BK1629" s="200">
        <f>ROUND(I1629*H1629,2)</f>
        <v>0</v>
      </c>
      <c r="BL1629" s="19" t="s">
        <v>258</v>
      </c>
      <c r="BM1629" s="199" t="s">
        <v>2224</v>
      </c>
    </row>
    <row r="1630" spans="1:65" s="2" customFormat="1" ht="10.199999999999999">
      <c r="A1630" s="36"/>
      <c r="B1630" s="37"/>
      <c r="C1630" s="38"/>
      <c r="D1630" s="201" t="s">
        <v>152</v>
      </c>
      <c r="E1630" s="38"/>
      <c r="F1630" s="202" t="s">
        <v>2223</v>
      </c>
      <c r="G1630" s="38"/>
      <c r="H1630" s="38"/>
      <c r="I1630" s="110"/>
      <c r="J1630" s="38"/>
      <c r="K1630" s="38"/>
      <c r="L1630" s="41"/>
      <c r="M1630" s="203"/>
      <c r="N1630" s="204"/>
      <c r="O1630" s="66"/>
      <c r="P1630" s="66"/>
      <c r="Q1630" s="66"/>
      <c r="R1630" s="66"/>
      <c r="S1630" s="66"/>
      <c r="T1630" s="67"/>
      <c r="U1630" s="36"/>
      <c r="V1630" s="36"/>
      <c r="W1630" s="36"/>
      <c r="X1630" s="36"/>
      <c r="Y1630" s="36"/>
      <c r="Z1630" s="36"/>
      <c r="AA1630" s="36"/>
      <c r="AB1630" s="36"/>
      <c r="AC1630" s="36"/>
      <c r="AD1630" s="36"/>
      <c r="AE1630" s="36"/>
      <c r="AT1630" s="19" t="s">
        <v>152</v>
      </c>
      <c r="AU1630" s="19" t="s">
        <v>80</v>
      </c>
    </row>
    <row r="1631" spans="1:65" s="2" customFormat="1" ht="16.5" customHeight="1">
      <c r="A1631" s="36"/>
      <c r="B1631" s="37"/>
      <c r="C1631" s="189" t="s">
        <v>2225</v>
      </c>
      <c r="D1631" s="189" t="s">
        <v>146</v>
      </c>
      <c r="E1631" s="190" t="s">
        <v>2226</v>
      </c>
      <c r="F1631" s="191" t="s">
        <v>2227</v>
      </c>
      <c r="G1631" s="192" t="s">
        <v>1365</v>
      </c>
      <c r="H1631" s="194"/>
      <c r="I1631" s="194"/>
      <c r="J1631" s="193">
        <f>ROUND(I1631*H1631,2)</f>
        <v>0</v>
      </c>
      <c r="K1631" s="191" t="s">
        <v>19</v>
      </c>
      <c r="L1631" s="41"/>
      <c r="M1631" s="195" t="s">
        <v>19</v>
      </c>
      <c r="N1631" s="196" t="s">
        <v>42</v>
      </c>
      <c r="O1631" s="66"/>
      <c r="P1631" s="197">
        <f>O1631*H1631</f>
        <v>0</v>
      </c>
      <c r="Q1631" s="197">
        <v>0</v>
      </c>
      <c r="R1631" s="197">
        <f>Q1631*H1631</f>
        <v>0</v>
      </c>
      <c r="S1631" s="197">
        <v>0</v>
      </c>
      <c r="T1631" s="198">
        <f>S1631*H1631</f>
        <v>0</v>
      </c>
      <c r="U1631" s="36"/>
      <c r="V1631" s="36"/>
      <c r="W1631" s="36"/>
      <c r="X1631" s="36"/>
      <c r="Y1631" s="36"/>
      <c r="Z1631" s="36"/>
      <c r="AA1631" s="36"/>
      <c r="AB1631" s="36"/>
      <c r="AC1631" s="36"/>
      <c r="AD1631" s="36"/>
      <c r="AE1631" s="36"/>
      <c r="AR1631" s="199" t="s">
        <v>258</v>
      </c>
      <c r="AT1631" s="199" t="s">
        <v>146</v>
      </c>
      <c r="AU1631" s="199" t="s">
        <v>80</v>
      </c>
      <c r="AY1631" s="19" t="s">
        <v>144</v>
      </c>
      <c r="BE1631" s="200">
        <f>IF(N1631="základní",J1631,0)</f>
        <v>0</v>
      </c>
      <c r="BF1631" s="200">
        <f>IF(N1631="snížená",J1631,0)</f>
        <v>0</v>
      </c>
      <c r="BG1631" s="200">
        <f>IF(N1631="zákl. přenesená",J1631,0)</f>
        <v>0</v>
      </c>
      <c r="BH1631" s="200">
        <f>IF(N1631="sníž. přenesená",J1631,0)</f>
        <v>0</v>
      </c>
      <c r="BI1631" s="200">
        <f>IF(N1631="nulová",J1631,0)</f>
        <v>0</v>
      </c>
      <c r="BJ1631" s="19" t="s">
        <v>26</v>
      </c>
      <c r="BK1631" s="200">
        <f>ROUND(I1631*H1631,2)</f>
        <v>0</v>
      </c>
      <c r="BL1631" s="19" t="s">
        <v>258</v>
      </c>
      <c r="BM1631" s="199" t="s">
        <v>2228</v>
      </c>
    </row>
    <row r="1632" spans="1:65" s="2" customFormat="1" ht="10.199999999999999">
      <c r="A1632" s="36"/>
      <c r="B1632" s="37"/>
      <c r="C1632" s="38"/>
      <c r="D1632" s="201" t="s">
        <v>152</v>
      </c>
      <c r="E1632" s="38"/>
      <c r="F1632" s="202" t="s">
        <v>2227</v>
      </c>
      <c r="G1632" s="38"/>
      <c r="H1632" s="38"/>
      <c r="I1632" s="110"/>
      <c r="J1632" s="38"/>
      <c r="K1632" s="38"/>
      <c r="L1632" s="41"/>
      <c r="M1632" s="203"/>
      <c r="N1632" s="204"/>
      <c r="O1632" s="66"/>
      <c r="P1632" s="66"/>
      <c r="Q1632" s="66"/>
      <c r="R1632" s="66"/>
      <c r="S1632" s="66"/>
      <c r="T1632" s="67"/>
      <c r="U1632" s="36"/>
      <c r="V1632" s="36"/>
      <c r="W1632" s="36"/>
      <c r="X1632" s="36"/>
      <c r="Y1632" s="36"/>
      <c r="Z1632" s="36"/>
      <c r="AA1632" s="36"/>
      <c r="AB1632" s="36"/>
      <c r="AC1632" s="36"/>
      <c r="AD1632" s="36"/>
      <c r="AE1632" s="36"/>
      <c r="AT1632" s="19" t="s">
        <v>152</v>
      </c>
      <c r="AU1632" s="19" t="s">
        <v>80</v>
      </c>
    </row>
    <row r="1633" spans="1:65" s="2" customFormat="1" ht="16.5" customHeight="1">
      <c r="A1633" s="36"/>
      <c r="B1633" s="37"/>
      <c r="C1633" s="189" t="s">
        <v>2229</v>
      </c>
      <c r="D1633" s="189" t="s">
        <v>146</v>
      </c>
      <c r="E1633" s="190" t="s">
        <v>2230</v>
      </c>
      <c r="F1633" s="191" t="s">
        <v>2231</v>
      </c>
      <c r="G1633" s="192" t="s">
        <v>1365</v>
      </c>
      <c r="H1633" s="194"/>
      <c r="I1633" s="194"/>
      <c r="J1633" s="193">
        <f>ROUND(I1633*H1633,2)</f>
        <v>0</v>
      </c>
      <c r="K1633" s="191" t="s">
        <v>19</v>
      </c>
      <c r="L1633" s="41"/>
      <c r="M1633" s="195" t="s">
        <v>19</v>
      </c>
      <c r="N1633" s="196" t="s">
        <v>42</v>
      </c>
      <c r="O1633" s="66"/>
      <c r="P1633" s="197">
        <f>O1633*H1633</f>
        <v>0</v>
      </c>
      <c r="Q1633" s="197">
        <v>0</v>
      </c>
      <c r="R1633" s="197">
        <f>Q1633*H1633</f>
        <v>0</v>
      </c>
      <c r="S1633" s="197">
        <v>0</v>
      </c>
      <c r="T1633" s="198">
        <f>S1633*H1633</f>
        <v>0</v>
      </c>
      <c r="U1633" s="36"/>
      <c r="V1633" s="36"/>
      <c r="W1633" s="36"/>
      <c r="X1633" s="36"/>
      <c r="Y1633" s="36"/>
      <c r="Z1633" s="36"/>
      <c r="AA1633" s="36"/>
      <c r="AB1633" s="36"/>
      <c r="AC1633" s="36"/>
      <c r="AD1633" s="36"/>
      <c r="AE1633" s="36"/>
      <c r="AR1633" s="199" t="s">
        <v>258</v>
      </c>
      <c r="AT1633" s="199" t="s">
        <v>146</v>
      </c>
      <c r="AU1633" s="199" t="s">
        <v>80</v>
      </c>
      <c r="AY1633" s="19" t="s">
        <v>144</v>
      </c>
      <c r="BE1633" s="200">
        <f>IF(N1633="základní",J1633,0)</f>
        <v>0</v>
      </c>
      <c r="BF1633" s="200">
        <f>IF(N1633="snížená",J1633,0)</f>
        <v>0</v>
      </c>
      <c r="BG1633" s="200">
        <f>IF(N1633="zákl. přenesená",J1633,0)</f>
        <v>0</v>
      </c>
      <c r="BH1633" s="200">
        <f>IF(N1633="sníž. přenesená",J1633,0)</f>
        <v>0</v>
      </c>
      <c r="BI1633" s="200">
        <f>IF(N1633="nulová",J1633,0)</f>
        <v>0</v>
      </c>
      <c r="BJ1633" s="19" t="s">
        <v>26</v>
      </c>
      <c r="BK1633" s="200">
        <f>ROUND(I1633*H1633,2)</f>
        <v>0</v>
      </c>
      <c r="BL1633" s="19" t="s">
        <v>258</v>
      </c>
      <c r="BM1633" s="199" t="s">
        <v>2232</v>
      </c>
    </row>
    <row r="1634" spans="1:65" s="2" customFormat="1" ht="10.199999999999999">
      <c r="A1634" s="36"/>
      <c r="B1634" s="37"/>
      <c r="C1634" s="38"/>
      <c r="D1634" s="201" t="s">
        <v>152</v>
      </c>
      <c r="E1634" s="38"/>
      <c r="F1634" s="202" t="s">
        <v>2231</v>
      </c>
      <c r="G1634" s="38"/>
      <c r="H1634" s="38"/>
      <c r="I1634" s="110"/>
      <c r="J1634" s="38"/>
      <c r="K1634" s="38"/>
      <c r="L1634" s="41"/>
      <c r="M1634" s="203"/>
      <c r="N1634" s="204"/>
      <c r="O1634" s="66"/>
      <c r="P1634" s="66"/>
      <c r="Q1634" s="66"/>
      <c r="R1634" s="66"/>
      <c r="S1634" s="66"/>
      <c r="T1634" s="67"/>
      <c r="U1634" s="36"/>
      <c r="V1634" s="36"/>
      <c r="W1634" s="36"/>
      <c r="X1634" s="36"/>
      <c r="Y1634" s="36"/>
      <c r="Z1634" s="36"/>
      <c r="AA1634" s="36"/>
      <c r="AB1634" s="36"/>
      <c r="AC1634" s="36"/>
      <c r="AD1634" s="36"/>
      <c r="AE1634" s="36"/>
      <c r="AT1634" s="19" t="s">
        <v>152</v>
      </c>
      <c r="AU1634" s="19" t="s">
        <v>80</v>
      </c>
    </row>
    <row r="1635" spans="1:65" s="12" customFormat="1" ht="22.8" customHeight="1">
      <c r="B1635" s="173"/>
      <c r="C1635" s="174"/>
      <c r="D1635" s="175" t="s">
        <v>70</v>
      </c>
      <c r="E1635" s="187" t="s">
        <v>2233</v>
      </c>
      <c r="F1635" s="187" t="s">
        <v>2234</v>
      </c>
      <c r="G1635" s="174"/>
      <c r="H1635" s="174"/>
      <c r="I1635" s="177"/>
      <c r="J1635" s="188">
        <f>BK1635</f>
        <v>0</v>
      </c>
      <c r="K1635" s="174"/>
      <c r="L1635" s="179"/>
      <c r="M1635" s="180"/>
      <c r="N1635" s="181"/>
      <c r="O1635" s="181"/>
      <c r="P1635" s="182">
        <f>SUM(P1636:P1977)</f>
        <v>0</v>
      </c>
      <c r="Q1635" s="181"/>
      <c r="R1635" s="182">
        <f>SUM(R1636:R1977)</f>
        <v>0</v>
      </c>
      <c r="S1635" s="181"/>
      <c r="T1635" s="183">
        <f>SUM(T1636:T1977)</f>
        <v>0</v>
      </c>
      <c r="AR1635" s="184" t="s">
        <v>80</v>
      </c>
      <c r="AT1635" s="185" t="s">
        <v>70</v>
      </c>
      <c r="AU1635" s="185" t="s">
        <v>26</v>
      </c>
      <c r="AY1635" s="184" t="s">
        <v>144</v>
      </c>
      <c r="BK1635" s="186">
        <f>SUM(BK1636:BK1977)</f>
        <v>0</v>
      </c>
    </row>
    <row r="1636" spans="1:65" s="2" customFormat="1" ht="21.75" customHeight="1">
      <c r="A1636" s="36"/>
      <c r="B1636" s="37"/>
      <c r="C1636" s="238" t="s">
        <v>2235</v>
      </c>
      <c r="D1636" s="238" t="s">
        <v>253</v>
      </c>
      <c r="E1636" s="239" t="s">
        <v>2236</v>
      </c>
      <c r="F1636" s="240" t="s">
        <v>2237</v>
      </c>
      <c r="G1636" s="241" t="s">
        <v>429</v>
      </c>
      <c r="H1636" s="242">
        <v>90</v>
      </c>
      <c r="I1636" s="243"/>
      <c r="J1636" s="242">
        <f>ROUND(I1636*H1636,2)</f>
        <v>0</v>
      </c>
      <c r="K1636" s="240" t="s">
        <v>19</v>
      </c>
      <c r="L1636" s="244"/>
      <c r="M1636" s="245" t="s">
        <v>19</v>
      </c>
      <c r="N1636" s="246" t="s">
        <v>42</v>
      </c>
      <c r="O1636" s="66"/>
      <c r="P1636" s="197">
        <f>O1636*H1636</f>
        <v>0</v>
      </c>
      <c r="Q1636" s="197">
        <v>0</v>
      </c>
      <c r="R1636" s="197">
        <f>Q1636*H1636</f>
        <v>0</v>
      </c>
      <c r="S1636" s="197">
        <v>0</v>
      </c>
      <c r="T1636" s="198">
        <f>S1636*H1636</f>
        <v>0</v>
      </c>
      <c r="U1636" s="36"/>
      <c r="V1636" s="36"/>
      <c r="W1636" s="36"/>
      <c r="X1636" s="36"/>
      <c r="Y1636" s="36"/>
      <c r="Z1636" s="36"/>
      <c r="AA1636" s="36"/>
      <c r="AB1636" s="36"/>
      <c r="AC1636" s="36"/>
      <c r="AD1636" s="36"/>
      <c r="AE1636" s="36"/>
      <c r="AR1636" s="199" t="s">
        <v>366</v>
      </c>
      <c r="AT1636" s="199" t="s">
        <v>253</v>
      </c>
      <c r="AU1636" s="199" t="s">
        <v>80</v>
      </c>
      <c r="AY1636" s="19" t="s">
        <v>144</v>
      </c>
      <c r="BE1636" s="200">
        <f>IF(N1636="základní",J1636,0)</f>
        <v>0</v>
      </c>
      <c r="BF1636" s="200">
        <f>IF(N1636="snížená",J1636,0)</f>
        <v>0</v>
      </c>
      <c r="BG1636" s="200">
        <f>IF(N1636="zákl. přenesená",J1636,0)</f>
        <v>0</v>
      </c>
      <c r="BH1636" s="200">
        <f>IF(N1636="sníž. přenesená",J1636,0)</f>
        <v>0</v>
      </c>
      <c r="BI1636" s="200">
        <f>IF(N1636="nulová",J1636,0)</f>
        <v>0</v>
      </c>
      <c r="BJ1636" s="19" t="s">
        <v>26</v>
      </c>
      <c r="BK1636" s="200">
        <f>ROUND(I1636*H1636,2)</f>
        <v>0</v>
      </c>
      <c r="BL1636" s="19" t="s">
        <v>258</v>
      </c>
      <c r="BM1636" s="199" t="s">
        <v>2238</v>
      </c>
    </row>
    <row r="1637" spans="1:65" s="2" customFormat="1" ht="19.2">
      <c r="A1637" s="36"/>
      <c r="B1637" s="37"/>
      <c r="C1637" s="38"/>
      <c r="D1637" s="201" t="s">
        <v>152</v>
      </c>
      <c r="E1637" s="38"/>
      <c r="F1637" s="202" t="s">
        <v>2237</v>
      </c>
      <c r="G1637" s="38"/>
      <c r="H1637" s="38"/>
      <c r="I1637" s="110"/>
      <c r="J1637" s="38"/>
      <c r="K1637" s="38"/>
      <c r="L1637" s="41"/>
      <c r="M1637" s="203"/>
      <c r="N1637" s="204"/>
      <c r="O1637" s="66"/>
      <c r="P1637" s="66"/>
      <c r="Q1637" s="66"/>
      <c r="R1637" s="66"/>
      <c r="S1637" s="66"/>
      <c r="T1637" s="67"/>
      <c r="U1637" s="36"/>
      <c r="V1637" s="36"/>
      <c r="W1637" s="36"/>
      <c r="X1637" s="36"/>
      <c r="Y1637" s="36"/>
      <c r="Z1637" s="36"/>
      <c r="AA1637" s="36"/>
      <c r="AB1637" s="36"/>
      <c r="AC1637" s="36"/>
      <c r="AD1637" s="36"/>
      <c r="AE1637" s="36"/>
      <c r="AT1637" s="19" t="s">
        <v>152</v>
      </c>
      <c r="AU1637" s="19" t="s">
        <v>80</v>
      </c>
    </row>
    <row r="1638" spans="1:65" s="2" customFormat="1" ht="21.75" customHeight="1">
      <c r="A1638" s="36"/>
      <c r="B1638" s="37"/>
      <c r="C1638" s="238" t="s">
        <v>2239</v>
      </c>
      <c r="D1638" s="238" t="s">
        <v>253</v>
      </c>
      <c r="E1638" s="239" t="s">
        <v>2240</v>
      </c>
      <c r="F1638" s="240" t="s">
        <v>2241</v>
      </c>
      <c r="G1638" s="241" t="s">
        <v>429</v>
      </c>
      <c r="H1638" s="242">
        <v>160</v>
      </c>
      <c r="I1638" s="243"/>
      <c r="J1638" s="242">
        <f>ROUND(I1638*H1638,2)</f>
        <v>0</v>
      </c>
      <c r="K1638" s="240" t="s">
        <v>19</v>
      </c>
      <c r="L1638" s="244"/>
      <c r="M1638" s="245" t="s">
        <v>19</v>
      </c>
      <c r="N1638" s="246" t="s">
        <v>42</v>
      </c>
      <c r="O1638" s="66"/>
      <c r="P1638" s="197">
        <f>O1638*H1638</f>
        <v>0</v>
      </c>
      <c r="Q1638" s="197">
        <v>0</v>
      </c>
      <c r="R1638" s="197">
        <f>Q1638*H1638</f>
        <v>0</v>
      </c>
      <c r="S1638" s="197">
        <v>0</v>
      </c>
      <c r="T1638" s="198">
        <f>S1638*H1638</f>
        <v>0</v>
      </c>
      <c r="U1638" s="36"/>
      <c r="V1638" s="36"/>
      <c r="W1638" s="36"/>
      <c r="X1638" s="36"/>
      <c r="Y1638" s="36"/>
      <c r="Z1638" s="36"/>
      <c r="AA1638" s="36"/>
      <c r="AB1638" s="36"/>
      <c r="AC1638" s="36"/>
      <c r="AD1638" s="36"/>
      <c r="AE1638" s="36"/>
      <c r="AR1638" s="199" t="s">
        <v>366</v>
      </c>
      <c r="AT1638" s="199" t="s">
        <v>253</v>
      </c>
      <c r="AU1638" s="199" t="s">
        <v>80</v>
      </c>
      <c r="AY1638" s="19" t="s">
        <v>144</v>
      </c>
      <c r="BE1638" s="200">
        <f>IF(N1638="základní",J1638,0)</f>
        <v>0</v>
      </c>
      <c r="BF1638" s="200">
        <f>IF(N1638="snížená",J1638,0)</f>
        <v>0</v>
      </c>
      <c r="BG1638" s="200">
        <f>IF(N1638="zákl. přenesená",J1638,0)</f>
        <v>0</v>
      </c>
      <c r="BH1638" s="200">
        <f>IF(N1638="sníž. přenesená",J1638,0)</f>
        <v>0</v>
      </c>
      <c r="BI1638" s="200">
        <f>IF(N1638="nulová",J1638,0)</f>
        <v>0</v>
      </c>
      <c r="BJ1638" s="19" t="s">
        <v>26</v>
      </c>
      <c r="BK1638" s="200">
        <f>ROUND(I1638*H1638,2)</f>
        <v>0</v>
      </c>
      <c r="BL1638" s="19" t="s">
        <v>258</v>
      </c>
      <c r="BM1638" s="199" t="s">
        <v>2242</v>
      </c>
    </row>
    <row r="1639" spans="1:65" s="2" customFormat="1" ht="19.2">
      <c r="A1639" s="36"/>
      <c r="B1639" s="37"/>
      <c r="C1639" s="38"/>
      <c r="D1639" s="201" t="s">
        <v>152</v>
      </c>
      <c r="E1639" s="38"/>
      <c r="F1639" s="202" t="s">
        <v>2241</v>
      </c>
      <c r="G1639" s="38"/>
      <c r="H1639" s="38"/>
      <c r="I1639" s="110"/>
      <c r="J1639" s="38"/>
      <c r="K1639" s="38"/>
      <c r="L1639" s="41"/>
      <c r="M1639" s="203"/>
      <c r="N1639" s="204"/>
      <c r="O1639" s="66"/>
      <c r="P1639" s="66"/>
      <c r="Q1639" s="66"/>
      <c r="R1639" s="66"/>
      <c r="S1639" s="66"/>
      <c r="T1639" s="67"/>
      <c r="U1639" s="36"/>
      <c r="V1639" s="36"/>
      <c r="W1639" s="36"/>
      <c r="X1639" s="36"/>
      <c r="Y1639" s="36"/>
      <c r="Z1639" s="36"/>
      <c r="AA1639" s="36"/>
      <c r="AB1639" s="36"/>
      <c r="AC1639" s="36"/>
      <c r="AD1639" s="36"/>
      <c r="AE1639" s="36"/>
      <c r="AT1639" s="19" t="s">
        <v>152</v>
      </c>
      <c r="AU1639" s="19" t="s">
        <v>80</v>
      </c>
    </row>
    <row r="1640" spans="1:65" s="2" customFormat="1" ht="21.75" customHeight="1">
      <c r="A1640" s="36"/>
      <c r="B1640" s="37"/>
      <c r="C1640" s="238" t="s">
        <v>2243</v>
      </c>
      <c r="D1640" s="238" t="s">
        <v>253</v>
      </c>
      <c r="E1640" s="239" t="s">
        <v>2244</v>
      </c>
      <c r="F1640" s="240" t="s">
        <v>2245</v>
      </c>
      <c r="G1640" s="241" t="s">
        <v>429</v>
      </c>
      <c r="H1640" s="242">
        <v>600</v>
      </c>
      <c r="I1640" s="243"/>
      <c r="J1640" s="242">
        <f>ROUND(I1640*H1640,2)</f>
        <v>0</v>
      </c>
      <c r="K1640" s="240" t="s">
        <v>19</v>
      </c>
      <c r="L1640" s="244"/>
      <c r="M1640" s="245" t="s">
        <v>19</v>
      </c>
      <c r="N1640" s="246" t="s">
        <v>42</v>
      </c>
      <c r="O1640" s="66"/>
      <c r="P1640" s="197">
        <f>O1640*H1640</f>
        <v>0</v>
      </c>
      <c r="Q1640" s="197">
        <v>0</v>
      </c>
      <c r="R1640" s="197">
        <f>Q1640*H1640</f>
        <v>0</v>
      </c>
      <c r="S1640" s="197">
        <v>0</v>
      </c>
      <c r="T1640" s="198">
        <f>S1640*H1640</f>
        <v>0</v>
      </c>
      <c r="U1640" s="36"/>
      <c r="V1640" s="36"/>
      <c r="W1640" s="36"/>
      <c r="X1640" s="36"/>
      <c r="Y1640" s="36"/>
      <c r="Z1640" s="36"/>
      <c r="AA1640" s="36"/>
      <c r="AB1640" s="36"/>
      <c r="AC1640" s="36"/>
      <c r="AD1640" s="36"/>
      <c r="AE1640" s="36"/>
      <c r="AR1640" s="199" t="s">
        <v>366</v>
      </c>
      <c r="AT1640" s="199" t="s">
        <v>253</v>
      </c>
      <c r="AU1640" s="199" t="s">
        <v>80</v>
      </c>
      <c r="AY1640" s="19" t="s">
        <v>144</v>
      </c>
      <c r="BE1640" s="200">
        <f>IF(N1640="základní",J1640,0)</f>
        <v>0</v>
      </c>
      <c r="BF1640" s="200">
        <f>IF(N1640="snížená",J1640,0)</f>
        <v>0</v>
      </c>
      <c r="BG1640" s="200">
        <f>IF(N1640="zákl. přenesená",J1640,0)</f>
        <v>0</v>
      </c>
      <c r="BH1640" s="200">
        <f>IF(N1640="sníž. přenesená",J1640,0)</f>
        <v>0</v>
      </c>
      <c r="BI1640" s="200">
        <f>IF(N1640="nulová",J1640,0)</f>
        <v>0</v>
      </c>
      <c r="BJ1640" s="19" t="s">
        <v>26</v>
      </c>
      <c r="BK1640" s="200">
        <f>ROUND(I1640*H1640,2)</f>
        <v>0</v>
      </c>
      <c r="BL1640" s="19" t="s">
        <v>258</v>
      </c>
      <c r="BM1640" s="199" t="s">
        <v>2246</v>
      </c>
    </row>
    <row r="1641" spans="1:65" s="2" customFormat="1" ht="19.2">
      <c r="A1641" s="36"/>
      <c r="B1641" s="37"/>
      <c r="C1641" s="38"/>
      <c r="D1641" s="201" t="s">
        <v>152</v>
      </c>
      <c r="E1641" s="38"/>
      <c r="F1641" s="202" t="s">
        <v>2245</v>
      </c>
      <c r="G1641" s="38"/>
      <c r="H1641" s="38"/>
      <c r="I1641" s="110"/>
      <c r="J1641" s="38"/>
      <c r="K1641" s="38"/>
      <c r="L1641" s="41"/>
      <c r="M1641" s="203"/>
      <c r="N1641" s="204"/>
      <c r="O1641" s="66"/>
      <c r="P1641" s="66"/>
      <c r="Q1641" s="66"/>
      <c r="R1641" s="66"/>
      <c r="S1641" s="66"/>
      <c r="T1641" s="67"/>
      <c r="U1641" s="36"/>
      <c r="V1641" s="36"/>
      <c r="W1641" s="36"/>
      <c r="X1641" s="36"/>
      <c r="Y1641" s="36"/>
      <c r="Z1641" s="36"/>
      <c r="AA1641" s="36"/>
      <c r="AB1641" s="36"/>
      <c r="AC1641" s="36"/>
      <c r="AD1641" s="36"/>
      <c r="AE1641" s="36"/>
      <c r="AT1641" s="19" t="s">
        <v>152</v>
      </c>
      <c r="AU1641" s="19" t="s">
        <v>80</v>
      </c>
    </row>
    <row r="1642" spans="1:65" s="2" customFormat="1" ht="21.75" customHeight="1">
      <c r="A1642" s="36"/>
      <c r="B1642" s="37"/>
      <c r="C1642" s="238" t="s">
        <v>2247</v>
      </c>
      <c r="D1642" s="238" t="s">
        <v>253</v>
      </c>
      <c r="E1642" s="239" t="s">
        <v>2248</v>
      </c>
      <c r="F1642" s="240" t="s">
        <v>2249</v>
      </c>
      <c r="G1642" s="241" t="s">
        <v>429</v>
      </c>
      <c r="H1642" s="242">
        <v>1300</v>
      </c>
      <c r="I1642" s="243"/>
      <c r="J1642" s="242">
        <f>ROUND(I1642*H1642,2)</f>
        <v>0</v>
      </c>
      <c r="K1642" s="240" t="s">
        <v>19</v>
      </c>
      <c r="L1642" s="244"/>
      <c r="M1642" s="245" t="s">
        <v>19</v>
      </c>
      <c r="N1642" s="246" t="s">
        <v>42</v>
      </c>
      <c r="O1642" s="66"/>
      <c r="P1642" s="197">
        <f>O1642*H1642</f>
        <v>0</v>
      </c>
      <c r="Q1642" s="197">
        <v>0</v>
      </c>
      <c r="R1642" s="197">
        <f>Q1642*H1642</f>
        <v>0</v>
      </c>
      <c r="S1642" s="197">
        <v>0</v>
      </c>
      <c r="T1642" s="198">
        <f>S1642*H1642</f>
        <v>0</v>
      </c>
      <c r="U1642" s="36"/>
      <c r="V1642" s="36"/>
      <c r="W1642" s="36"/>
      <c r="X1642" s="36"/>
      <c r="Y1642" s="36"/>
      <c r="Z1642" s="36"/>
      <c r="AA1642" s="36"/>
      <c r="AB1642" s="36"/>
      <c r="AC1642" s="36"/>
      <c r="AD1642" s="36"/>
      <c r="AE1642" s="36"/>
      <c r="AR1642" s="199" t="s">
        <v>366</v>
      </c>
      <c r="AT1642" s="199" t="s">
        <v>253</v>
      </c>
      <c r="AU1642" s="199" t="s">
        <v>80</v>
      </c>
      <c r="AY1642" s="19" t="s">
        <v>144</v>
      </c>
      <c r="BE1642" s="200">
        <f>IF(N1642="základní",J1642,0)</f>
        <v>0</v>
      </c>
      <c r="BF1642" s="200">
        <f>IF(N1642="snížená",J1642,0)</f>
        <v>0</v>
      </c>
      <c r="BG1642" s="200">
        <f>IF(N1642="zákl. přenesená",J1642,0)</f>
        <v>0</v>
      </c>
      <c r="BH1642" s="200">
        <f>IF(N1642="sníž. přenesená",J1642,0)</f>
        <v>0</v>
      </c>
      <c r="BI1642" s="200">
        <f>IF(N1642="nulová",J1642,0)</f>
        <v>0</v>
      </c>
      <c r="BJ1642" s="19" t="s">
        <v>26</v>
      </c>
      <c r="BK1642" s="200">
        <f>ROUND(I1642*H1642,2)</f>
        <v>0</v>
      </c>
      <c r="BL1642" s="19" t="s">
        <v>258</v>
      </c>
      <c r="BM1642" s="199" t="s">
        <v>2250</v>
      </c>
    </row>
    <row r="1643" spans="1:65" s="2" customFormat="1" ht="19.2">
      <c r="A1643" s="36"/>
      <c r="B1643" s="37"/>
      <c r="C1643" s="38"/>
      <c r="D1643" s="201" t="s">
        <v>152</v>
      </c>
      <c r="E1643" s="38"/>
      <c r="F1643" s="202" t="s">
        <v>2249</v>
      </c>
      <c r="G1643" s="38"/>
      <c r="H1643" s="38"/>
      <c r="I1643" s="110"/>
      <c r="J1643" s="38"/>
      <c r="K1643" s="38"/>
      <c r="L1643" s="41"/>
      <c r="M1643" s="203"/>
      <c r="N1643" s="204"/>
      <c r="O1643" s="66"/>
      <c r="P1643" s="66"/>
      <c r="Q1643" s="66"/>
      <c r="R1643" s="66"/>
      <c r="S1643" s="66"/>
      <c r="T1643" s="67"/>
      <c r="U1643" s="36"/>
      <c r="V1643" s="36"/>
      <c r="W1643" s="36"/>
      <c r="X1643" s="36"/>
      <c r="Y1643" s="36"/>
      <c r="Z1643" s="36"/>
      <c r="AA1643" s="36"/>
      <c r="AB1643" s="36"/>
      <c r="AC1643" s="36"/>
      <c r="AD1643" s="36"/>
      <c r="AE1643" s="36"/>
      <c r="AT1643" s="19" t="s">
        <v>152</v>
      </c>
      <c r="AU1643" s="19" t="s">
        <v>80</v>
      </c>
    </row>
    <row r="1644" spans="1:65" s="2" customFormat="1" ht="21.75" customHeight="1">
      <c r="A1644" s="36"/>
      <c r="B1644" s="37"/>
      <c r="C1644" s="238" t="s">
        <v>2251</v>
      </c>
      <c r="D1644" s="238" t="s">
        <v>253</v>
      </c>
      <c r="E1644" s="239" t="s">
        <v>2252</v>
      </c>
      <c r="F1644" s="240" t="s">
        <v>2253</v>
      </c>
      <c r="G1644" s="241" t="s">
        <v>429</v>
      </c>
      <c r="H1644" s="242">
        <v>60</v>
      </c>
      <c r="I1644" s="243"/>
      <c r="J1644" s="242">
        <f>ROUND(I1644*H1644,2)</f>
        <v>0</v>
      </c>
      <c r="K1644" s="240" t="s">
        <v>19</v>
      </c>
      <c r="L1644" s="244"/>
      <c r="M1644" s="245" t="s">
        <v>19</v>
      </c>
      <c r="N1644" s="246" t="s">
        <v>42</v>
      </c>
      <c r="O1644" s="66"/>
      <c r="P1644" s="197">
        <f>O1644*H1644</f>
        <v>0</v>
      </c>
      <c r="Q1644" s="197">
        <v>0</v>
      </c>
      <c r="R1644" s="197">
        <f>Q1644*H1644</f>
        <v>0</v>
      </c>
      <c r="S1644" s="197">
        <v>0</v>
      </c>
      <c r="T1644" s="198">
        <f>S1644*H1644</f>
        <v>0</v>
      </c>
      <c r="U1644" s="36"/>
      <c r="V1644" s="36"/>
      <c r="W1644" s="36"/>
      <c r="X1644" s="36"/>
      <c r="Y1644" s="36"/>
      <c r="Z1644" s="36"/>
      <c r="AA1644" s="36"/>
      <c r="AB1644" s="36"/>
      <c r="AC1644" s="36"/>
      <c r="AD1644" s="36"/>
      <c r="AE1644" s="36"/>
      <c r="AR1644" s="199" t="s">
        <v>366</v>
      </c>
      <c r="AT1644" s="199" t="s">
        <v>253</v>
      </c>
      <c r="AU1644" s="199" t="s">
        <v>80</v>
      </c>
      <c r="AY1644" s="19" t="s">
        <v>144</v>
      </c>
      <c r="BE1644" s="200">
        <f>IF(N1644="základní",J1644,0)</f>
        <v>0</v>
      </c>
      <c r="BF1644" s="200">
        <f>IF(N1644="snížená",J1644,0)</f>
        <v>0</v>
      </c>
      <c r="BG1644" s="200">
        <f>IF(N1644="zákl. přenesená",J1644,0)</f>
        <v>0</v>
      </c>
      <c r="BH1644" s="200">
        <f>IF(N1644="sníž. přenesená",J1644,0)</f>
        <v>0</v>
      </c>
      <c r="BI1644" s="200">
        <f>IF(N1644="nulová",J1644,0)</f>
        <v>0</v>
      </c>
      <c r="BJ1644" s="19" t="s">
        <v>26</v>
      </c>
      <c r="BK1644" s="200">
        <f>ROUND(I1644*H1644,2)</f>
        <v>0</v>
      </c>
      <c r="BL1644" s="19" t="s">
        <v>258</v>
      </c>
      <c r="BM1644" s="199" t="s">
        <v>2254</v>
      </c>
    </row>
    <row r="1645" spans="1:65" s="2" customFormat="1" ht="19.2">
      <c r="A1645" s="36"/>
      <c r="B1645" s="37"/>
      <c r="C1645" s="38"/>
      <c r="D1645" s="201" t="s">
        <v>152</v>
      </c>
      <c r="E1645" s="38"/>
      <c r="F1645" s="202" t="s">
        <v>2253</v>
      </c>
      <c r="G1645" s="38"/>
      <c r="H1645" s="38"/>
      <c r="I1645" s="110"/>
      <c r="J1645" s="38"/>
      <c r="K1645" s="38"/>
      <c r="L1645" s="41"/>
      <c r="M1645" s="203"/>
      <c r="N1645" s="204"/>
      <c r="O1645" s="66"/>
      <c r="P1645" s="66"/>
      <c r="Q1645" s="66"/>
      <c r="R1645" s="66"/>
      <c r="S1645" s="66"/>
      <c r="T1645" s="67"/>
      <c r="U1645" s="36"/>
      <c r="V1645" s="36"/>
      <c r="W1645" s="36"/>
      <c r="X1645" s="36"/>
      <c r="Y1645" s="36"/>
      <c r="Z1645" s="36"/>
      <c r="AA1645" s="36"/>
      <c r="AB1645" s="36"/>
      <c r="AC1645" s="36"/>
      <c r="AD1645" s="36"/>
      <c r="AE1645" s="36"/>
      <c r="AT1645" s="19" t="s">
        <v>152</v>
      </c>
      <c r="AU1645" s="19" t="s">
        <v>80</v>
      </c>
    </row>
    <row r="1646" spans="1:65" s="2" customFormat="1" ht="21.75" customHeight="1">
      <c r="A1646" s="36"/>
      <c r="B1646" s="37"/>
      <c r="C1646" s="238" t="s">
        <v>2255</v>
      </c>
      <c r="D1646" s="238" t="s">
        <v>253</v>
      </c>
      <c r="E1646" s="239" t="s">
        <v>2256</v>
      </c>
      <c r="F1646" s="240" t="s">
        <v>2257</v>
      </c>
      <c r="G1646" s="241" t="s">
        <v>429</v>
      </c>
      <c r="H1646" s="242">
        <v>60</v>
      </c>
      <c r="I1646" s="243"/>
      <c r="J1646" s="242">
        <f>ROUND(I1646*H1646,2)</f>
        <v>0</v>
      </c>
      <c r="K1646" s="240" t="s">
        <v>19</v>
      </c>
      <c r="L1646" s="244"/>
      <c r="M1646" s="245" t="s">
        <v>19</v>
      </c>
      <c r="N1646" s="246" t="s">
        <v>42</v>
      </c>
      <c r="O1646" s="66"/>
      <c r="P1646" s="197">
        <f>O1646*H1646</f>
        <v>0</v>
      </c>
      <c r="Q1646" s="197">
        <v>0</v>
      </c>
      <c r="R1646" s="197">
        <f>Q1646*H1646</f>
        <v>0</v>
      </c>
      <c r="S1646" s="197">
        <v>0</v>
      </c>
      <c r="T1646" s="198">
        <f>S1646*H1646</f>
        <v>0</v>
      </c>
      <c r="U1646" s="36"/>
      <c r="V1646" s="36"/>
      <c r="W1646" s="36"/>
      <c r="X1646" s="36"/>
      <c r="Y1646" s="36"/>
      <c r="Z1646" s="36"/>
      <c r="AA1646" s="36"/>
      <c r="AB1646" s="36"/>
      <c r="AC1646" s="36"/>
      <c r="AD1646" s="36"/>
      <c r="AE1646" s="36"/>
      <c r="AR1646" s="199" t="s">
        <v>366</v>
      </c>
      <c r="AT1646" s="199" t="s">
        <v>253</v>
      </c>
      <c r="AU1646" s="199" t="s">
        <v>80</v>
      </c>
      <c r="AY1646" s="19" t="s">
        <v>144</v>
      </c>
      <c r="BE1646" s="200">
        <f>IF(N1646="základní",J1646,0)</f>
        <v>0</v>
      </c>
      <c r="BF1646" s="200">
        <f>IF(N1646="snížená",J1646,0)</f>
        <v>0</v>
      </c>
      <c r="BG1646" s="200">
        <f>IF(N1646="zákl. přenesená",J1646,0)</f>
        <v>0</v>
      </c>
      <c r="BH1646" s="200">
        <f>IF(N1646="sníž. přenesená",J1646,0)</f>
        <v>0</v>
      </c>
      <c r="BI1646" s="200">
        <f>IF(N1646="nulová",J1646,0)</f>
        <v>0</v>
      </c>
      <c r="BJ1646" s="19" t="s">
        <v>26</v>
      </c>
      <c r="BK1646" s="200">
        <f>ROUND(I1646*H1646,2)</f>
        <v>0</v>
      </c>
      <c r="BL1646" s="19" t="s">
        <v>258</v>
      </c>
      <c r="BM1646" s="199" t="s">
        <v>2258</v>
      </c>
    </row>
    <row r="1647" spans="1:65" s="2" customFormat="1" ht="19.2">
      <c r="A1647" s="36"/>
      <c r="B1647" s="37"/>
      <c r="C1647" s="38"/>
      <c r="D1647" s="201" t="s">
        <v>152</v>
      </c>
      <c r="E1647" s="38"/>
      <c r="F1647" s="202" t="s">
        <v>2257</v>
      </c>
      <c r="G1647" s="38"/>
      <c r="H1647" s="38"/>
      <c r="I1647" s="110"/>
      <c r="J1647" s="38"/>
      <c r="K1647" s="38"/>
      <c r="L1647" s="41"/>
      <c r="M1647" s="203"/>
      <c r="N1647" s="204"/>
      <c r="O1647" s="66"/>
      <c r="P1647" s="66"/>
      <c r="Q1647" s="66"/>
      <c r="R1647" s="66"/>
      <c r="S1647" s="66"/>
      <c r="T1647" s="67"/>
      <c r="U1647" s="36"/>
      <c r="V1647" s="36"/>
      <c r="W1647" s="36"/>
      <c r="X1647" s="36"/>
      <c r="Y1647" s="36"/>
      <c r="Z1647" s="36"/>
      <c r="AA1647" s="36"/>
      <c r="AB1647" s="36"/>
      <c r="AC1647" s="36"/>
      <c r="AD1647" s="36"/>
      <c r="AE1647" s="36"/>
      <c r="AT1647" s="19" t="s">
        <v>152</v>
      </c>
      <c r="AU1647" s="19" t="s">
        <v>80</v>
      </c>
    </row>
    <row r="1648" spans="1:65" s="2" customFormat="1" ht="16.5" customHeight="1">
      <c r="A1648" s="36"/>
      <c r="B1648" s="37"/>
      <c r="C1648" s="238" t="s">
        <v>2259</v>
      </c>
      <c r="D1648" s="238" t="s">
        <v>253</v>
      </c>
      <c r="E1648" s="239" t="s">
        <v>2260</v>
      </c>
      <c r="F1648" s="240" t="s">
        <v>2261</v>
      </c>
      <c r="G1648" s="241" t="s">
        <v>429</v>
      </c>
      <c r="H1648" s="242">
        <v>90</v>
      </c>
      <c r="I1648" s="243"/>
      <c r="J1648" s="242">
        <f>ROUND(I1648*H1648,2)</f>
        <v>0</v>
      </c>
      <c r="K1648" s="240" t="s">
        <v>19</v>
      </c>
      <c r="L1648" s="244"/>
      <c r="M1648" s="245" t="s">
        <v>19</v>
      </c>
      <c r="N1648" s="246" t="s">
        <v>42</v>
      </c>
      <c r="O1648" s="66"/>
      <c r="P1648" s="197">
        <f>O1648*H1648</f>
        <v>0</v>
      </c>
      <c r="Q1648" s="197">
        <v>0</v>
      </c>
      <c r="R1648" s="197">
        <f>Q1648*H1648</f>
        <v>0</v>
      </c>
      <c r="S1648" s="197">
        <v>0</v>
      </c>
      <c r="T1648" s="198">
        <f>S1648*H1648</f>
        <v>0</v>
      </c>
      <c r="U1648" s="36"/>
      <c r="V1648" s="36"/>
      <c r="W1648" s="36"/>
      <c r="X1648" s="36"/>
      <c r="Y1648" s="36"/>
      <c r="Z1648" s="36"/>
      <c r="AA1648" s="36"/>
      <c r="AB1648" s="36"/>
      <c r="AC1648" s="36"/>
      <c r="AD1648" s="36"/>
      <c r="AE1648" s="36"/>
      <c r="AR1648" s="199" t="s">
        <v>366</v>
      </c>
      <c r="AT1648" s="199" t="s">
        <v>253</v>
      </c>
      <c r="AU1648" s="199" t="s">
        <v>80</v>
      </c>
      <c r="AY1648" s="19" t="s">
        <v>144</v>
      </c>
      <c r="BE1648" s="200">
        <f>IF(N1648="základní",J1648,0)</f>
        <v>0</v>
      </c>
      <c r="BF1648" s="200">
        <f>IF(N1648="snížená",J1648,0)</f>
        <v>0</v>
      </c>
      <c r="BG1648" s="200">
        <f>IF(N1648="zákl. přenesená",J1648,0)</f>
        <v>0</v>
      </c>
      <c r="BH1648" s="200">
        <f>IF(N1648="sníž. přenesená",J1648,0)</f>
        <v>0</v>
      </c>
      <c r="BI1648" s="200">
        <f>IF(N1648="nulová",J1648,0)</f>
        <v>0</v>
      </c>
      <c r="BJ1648" s="19" t="s">
        <v>26</v>
      </c>
      <c r="BK1648" s="200">
        <f>ROUND(I1648*H1648,2)</f>
        <v>0</v>
      </c>
      <c r="BL1648" s="19" t="s">
        <v>258</v>
      </c>
      <c r="BM1648" s="199" t="s">
        <v>2262</v>
      </c>
    </row>
    <row r="1649" spans="1:65" s="2" customFormat="1" ht="10.199999999999999">
      <c r="A1649" s="36"/>
      <c r="B1649" s="37"/>
      <c r="C1649" s="38"/>
      <c r="D1649" s="201" t="s">
        <v>152</v>
      </c>
      <c r="E1649" s="38"/>
      <c r="F1649" s="202" t="s">
        <v>2261</v>
      </c>
      <c r="G1649" s="38"/>
      <c r="H1649" s="38"/>
      <c r="I1649" s="110"/>
      <c r="J1649" s="38"/>
      <c r="K1649" s="38"/>
      <c r="L1649" s="41"/>
      <c r="M1649" s="203"/>
      <c r="N1649" s="204"/>
      <c r="O1649" s="66"/>
      <c r="P1649" s="66"/>
      <c r="Q1649" s="66"/>
      <c r="R1649" s="66"/>
      <c r="S1649" s="66"/>
      <c r="T1649" s="67"/>
      <c r="U1649" s="36"/>
      <c r="V1649" s="36"/>
      <c r="W1649" s="36"/>
      <c r="X1649" s="36"/>
      <c r="Y1649" s="36"/>
      <c r="Z1649" s="36"/>
      <c r="AA1649" s="36"/>
      <c r="AB1649" s="36"/>
      <c r="AC1649" s="36"/>
      <c r="AD1649" s="36"/>
      <c r="AE1649" s="36"/>
      <c r="AT1649" s="19" t="s">
        <v>152</v>
      </c>
      <c r="AU1649" s="19" t="s">
        <v>80</v>
      </c>
    </row>
    <row r="1650" spans="1:65" s="2" customFormat="1" ht="16.5" customHeight="1">
      <c r="A1650" s="36"/>
      <c r="B1650" s="37"/>
      <c r="C1650" s="238" t="s">
        <v>2263</v>
      </c>
      <c r="D1650" s="238" t="s">
        <v>253</v>
      </c>
      <c r="E1650" s="239" t="s">
        <v>2264</v>
      </c>
      <c r="F1650" s="240" t="s">
        <v>2265</v>
      </c>
      <c r="G1650" s="241" t="s">
        <v>429</v>
      </c>
      <c r="H1650" s="242">
        <v>40</v>
      </c>
      <c r="I1650" s="243"/>
      <c r="J1650" s="242">
        <f>ROUND(I1650*H1650,2)</f>
        <v>0</v>
      </c>
      <c r="K1650" s="240" t="s">
        <v>19</v>
      </c>
      <c r="L1650" s="244"/>
      <c r="M1650" s="245" t="s">
        <v>19</v>
      </c>
      <c r="N1650" s="246" t="s">
        <v>42</v>
      </c>
      <c r="O1650" s="66"/>
      <c r="P1650" s="197">
        <f>O1650*H1650</f>
        <v>0</v>
      </c>
      <c r="Q1650" s="197">
        <v>0</v>
      </c>
      <c r="R1650" s="197">
        <f>Q1650*H1650</f>
        <v>0</v>
      </c>
      <c r="S1650" s="197">
        <v>0</v>
      </c>
      <c r="T1650" s="198">
        <f>S1650*H1650</f>
        <v>0</v>
      </c>
      <c r="U1650" s="36"/>
      <c r="V1650" s="36"/>
      <c r="W1650" s="36"/>
      <c r="X1650" s="36"/>
      <c r="Y1650" s="36"/>
      <c r="Z1650" s="36"/>
      <c r="AA1650" s="36"/>
      <c r="AB1650" s="36"/>
      <c r="AC1650" s="36"/>
      <c r="AD1650" s="36"/>
      <c r="AE1650" s="36"/>
      <c r="AR1650" s="199" t="s">
        <v>366</v>
      </c>
      <c r="AT1650" s="199" t="s">
        <v>253</v>
      </c>
      <c r="AU1650" s="199" t="s">
        <v>80</v>
      </c>
      <c r="AY1650" s="19" t="s">
        <v>144</v>
      </c>
      <c r="BE1650" s="200">
        <f>IF(N1650="základní",J1650,0)</f>
        <v>0</v>
      </c>
      <c r="BF1650" s="200">
        <f>IF(N1650="snížená",J1650,0)</f>
        <v>0</v>
      </c>
      <c r="BG1650" s="200">
        <f>IF(N1650="zákl. přenesená",J1650,0)</f>
        <v>0</v>
      </c>
      <c r="BH1650" s="200">
        <f>IF(N1650="sníž. přenesená",J1650,0)</f>
        <v>0</v>
      </c>
      <c r="BI1650" s="200">
        <f>IF(N1650="nulová",J1650,0)</f>
        <v>0</v>
      </c>
      <c r="BJ1650" s="19" t="s">
        <v>26</v>
      </c>
      <c r="BK1650" s="200">
        <f>ROUND(I1650*H1650,2)</f>
        <v>0</v>
      </c>
      <c r="BL1650" s="19" t="s">
        <v>258</v>
      </c>
      <c r="BM1650" s="199" t="s">
        <v>2266</v>
      </c>
    </row>
    <row r="1651" spans="1:65" s="2" customFormat="1" ht="10.199999999999999">
      <c r="A1651" s="36"/>
      <c r="B1651" s="37"/>
      <c r="C1651" s="38"/>
      <c r="D1651" s="201" t="s">
        <v>152</v>
      </c>
      <c r="E1651" s="38"/>
      <c r="F1651" s="202" t="s">
        <v>2265</v>
      </c>
      <c r="G1651" s="38"/>
      <c r="H1651" s="38"/>
      <c r="I1651" s="110"/>
      <c r="J1651" s="38"/>
      <c r="K1651" s="38"/>
      <c r="L1651" s="41"/>
      <c r="M1651" s="203"/>
      <c r="N1651" s="204"/>
      <c r="O1651" s="66"/>
      <c r="P1651" s="66"/>
      <c r="Q1651" s="66"/>
      <c r="R1651" s="66"/>
      <c r="S1651" s="66"/>
      <c r="T1651" s="67"/>
      <c r="U1651" s="36"/>
      <c r="V1651" s="36"/>
      <c r="W1651" s="36"/>
      <c r="X1651" s="36"/>
      <c r="Y1651" s="36"/>
      <c r="Z1651" s="36"/>
      <c r="AA1651" s="36"/>
      <c r="AB1651" s="36"/>
      <c r="AC1651" s="36"/>
      <c r="AD1651" s="36"/>
      <c r="AE1651" s="36"/>
      <c r="AT1651" s="19" t="s">
        <v>152</v>
      </c>
      <c r="AU1651" s="19" t="s">
        <v>80</v>
      </c>
    </row>
    <row r="1652" spans="1:65" s="2" customFormat="1" ht="16.5" customHeight="1">
      <c r="A1652" s="36"/>
      <c r="B1652" s="37"/>
      <c r="C1652" s="238" t="s">
        <v>2267</v>
      </c>
      <c r="D1652" s="238" t="s">
        <v>253</v>
      </c>
      <c r="E1652" s="239" t="s">
        <v>2268</v>
      </c>
      <c r="F1652" s="240" t="s">
        <v>2269</v>
      </c>
      <c r="G1652" s="241" t="s">
        <v>429</v>
      </c>
      <c r="H1652" s="242">
        <v>150</v>
      </c>
      <c r="I1652" s="243"/>
      <c r="J1652" s="242">
        <f>ROUND(I1652*H1652,2)</f>
        <v>0</v>
      </c>
      <c r="K1652" s="240" t="s">
        <v>19</v>
      </c>
      <c r="L1652" s="244"/>
      <c r="M1652" s="245" t="s">
        <v>19</v>
      </c>
      <c r="N1652" s="246" t="s">
        <v>42</v>
      </c>
      <c r="O1652" s="66"/>
      <c r="P1652" s="197">
        <f>O1652*H1652</f>
        <v>0</v>
      </c>
      <c r="Q1652" s="197">
        <v>0</v>
      </c>
      <c r="R1652" s="197">
        <f>Q1652*H1652</f>
        <v>0</v>
      </c>
      <c r="S1652" s="197">
        <v>0</v>
      </c>
      <c r="T1652" s="198">
        <f>S1652*H1652</f>
        <v>0</v>
      </c>
      <c r="U1652" s="36"/>
      <c r="V1652" s="36"/>
      <c r="W1652" s="36"/>
      <c r="X1652" s="36"/>
      <c r="Y1652" s="36"/>
      <c r="Z1652" s="36"/>
      <c r="AA1652" s="36"/>
      <c r="AB1652" s="36"/>
      <c r="AC1652" s="36"/>
      <c r="AD1652" s="36"/>
      <c r="AE1652" s="36"/>
      <c r="AR1652" s="199" t="s">
        <v>366</v>
      </c>
      <c r="AT1652" s="199" t="s">
        <v>253</v>
      </c>
      <c r="AU1652" s="199" t="s">
        <v>80</v>
      </c>
      <c r="AY1652" s="19" t="s">
        <v>144</v>
      </c>
      <c r="BE1652" s="200">
        <f>IF(N1652="základní",J1652,0)</f>
        <v>0</v>
      </c>
      <c r="BF1652" s="200">
        <f>IF(N1652="snížená",J1652,0)</f>
        <v>0</v>
      </c>
      <c r="BG1652" s="200">
        <f>IF(N1652="zákl. přenesená",J1652,0)</f>
        <v>0</v>
      </c>
      <c r="BH1652" s="200">
        <f>IF(N1652="sníž. přenesená",J1652,0)</f>
        <v>0</v>
      </c>
      <c r="BI1652" s="200">
        <f>IF(N1652="nulová",J1652,0)</f>
        <v>0</v>
      </c>
      <c r="BJ1652" s="19" t="s">
        <v>26</v>
      </c>
      <c r="BK1652" s="200">
        <f>ROUND(I1652*H1652,2)</f>
        <v>0</v>
      </c>
      <c r="BL1652" s="19" t="s">
        <v>258</v>
      </c>
      <c r="BM1652" s="199" t="s">
        <v>2270</v>
      </c>
    </row>
    <row r="1653" spans="1:65" s="2" customFormat="1" ht="10.199999999999999">
      <c r="A1653" s="36"/>
      <c r="B1653" s="37"/>
      <c r="C1653" s="38"/>
      <c r="D1653" s="201" t="s">
        <v>152</v>
      </c>
      <c r="E1653" s="38"/>
      <c r="F1653" s="202" t="s">
        <v>2269</v>
      </c>
      <c r="G1653" s="38"/>
      <c r="H1653" s="38"/>
      <c r="I1653" s="110"/>
      <c r="J1653" s="38"/>
      <c r="K1653" s="38"/>
      <c r="L1653" s="41"/>
      <c r="M1653" s="203"/>
      <c r="N1653" s="204"/>
      <c r="O1653" s="66"/>
      <c r="P1653" s="66"/>
      <c r="Q1653" s="66"/>
      <c r="R1653" s="66"/>
      <c r="S1653" s="66"/>
      <c r="T1653" s="67"/>
      <c r="U1653" s="36"/>
      <c r="V1653" s="36"/>
      <c r="W1653" s="36"/>
      <c r="X1653" s="36"/>
      <c r="Y1653" s="36"/>
      <c r="Z1653" s="36"/>
      <c r="AA1653" s="36"/>
      <c r="AB1653" s="36"/>
      <c r="AC1653" s="36"/>
      <c r="AD1653" s="36"/>
      <c r="AE1653" s="36"/>
      <c r="AT1653" s="19" t="s">
        <v>152</v>
      </c>
      <c r="AU1653" s="19" t="s">
        <v>80</v>
      </c>
    </row>
    <row r="1654" spans="1:65" s="2" customFormat="1" ht="16.5" customHeight="1">
      <c r="A1654" s="36"/>
      <c r="B1654" s="37"/>
      <c r="C1654" s="238" t="s">
        <v>2271</v>
      </c>
      <c r="D1654" s="238" t="s">
        <v>253</v>
      </c>
      <c r="E1654" s="239" t="s">
        <v>2272</v>
      </c>
      <c r="F1654" s="240" t="s">
        <v>2273</v>
      </c>
      <c r="G1654" s="241" t="s">
        <v>429</v>
      </c>
      <c r="H1654" s="242">
        <v>60</v>
      </c>
      <c r="I1654" s="243"/>
      <c r="J1654" s="242">
        <f>ROUND(I1654*H1654,2)</f>
        <v>0</v>
      </c>
      <c r="K1654" s="240" t="s">
        <v>19</v>
      </c>
      <c r="L1654" s="244"/>
      <c r="M1654" s="245" t="s">
        <v>19</v>
      </c>
      <c r="N1654" s="246" t="s">
        <v>42</v>
      </c>
      <c r="O1654" s="66"/>
      <c r="P1654" s="197">
        <f>O1654*H1654</f>
        <v>0</v>
      </c>
      <c r="Q1654" s="197">
        <v>0</v>
      </c>
      <c r="R1654" s="197">
        <f>Q1654*H1654</f>
        <v>0</v>
      </c>
      <c r="S1654" s="197">
        <v>0</v>
      </c>
      <c r="T1654" s="198">
        <f>S1654*H1654</f>
        <v>0</v>
      </c>
      <c r="U1654" s="36"/>
      <c r="V1654" s="36"/>
      <c r="W1654" s="36"/>
      <c r="X1654" s="36"/>
      <c r="Y1654" s="36"/>
      <c r="Z1654" s="36"/>
      <c r="AA1654" s="36"/>
      <c r="AB1654" s="36"/>
      <c r="AC1654" s="36"/>
      <c r="AD1654" s="36"/>
      <c r="AE1654" s="36"/>
      <c r="AR1654" s="199" t="s">
        <v>366</v>
      </c>
      <c r="AT1654" s="199" t="s">
        <v>253</v>
      </c>
      <c r="AU1654" s="199" t="s">
        <v>80</v>
      </c>
      <c r="AY1654" s="19" t="s">
        <v>144</v>
      </c>
      <c r="BE1654" s="200">
        <f>IF(N1654="základní",J1654,0)</f>
        <v>0</v>
      </c>
      <c r="BF1654" s="200">
        <f>IF(N1654="snížená",J1654,0)</f>
        <v>0</v>
      </c>
      <c r="BG1654" s="200">
        <f>IF(N1654="zákl. přenesená",J1654,0)</f>
        <v>0</v>
      </c>
      <c r="BH1654" s="200">
        <f>IF(N1654="sníž. přenesená",J1654,0)</f>
        <v>0</v>
      </c>
      <c r="BI1654" s="200">
        <f>IF(N1654="nulová",J1654,0)</f>
        <v>0</v>
      </c>
      <c r="BJ1654" s="19" t="s">
        <v>26</v>
      </c>
      <c r="BK1654" s="200">
        <f>ROUND(I1654*H1654,2)</f>
        <v>0</v>
      </c>
      <c r="BL1654" s="19" t="s">
        <v>258</v>
      </c>
      <c r="BM1654" s="199" t="s">
        <v>2274</v>
      </c>
    </row>
    <row r="1655" spans="1:65" s="2" customFormat="1" ht="10.199999999999999">
      <c r="A1655" s="36"/>
      <c r="B1655" s="37"/>
      <c r="C1655" s="38"/>
      <c r="D1655" s="201" t="s">
        <v>152</v>
      </c>
      <c r="E1655" s="38"/>
      <c r="F1655" s="202" t="s">
        <v>2273</v>
      </c>
      <c r="G1655" s="38"/>
      <c r="H1655" s="38"/>
      <c r="I1655" s="110"/>
      <c r="J1655" s="38"/>
      <c r="K1655" s="38"/>
      <c r="L1655" s="41"/>
      <c r="M1655" s="203"/>
      <c r="N1655" s="204"/>
      <c r="O1655" s="66"/>
      <c r="P1655" s="66"/>
      <c r="Q1655" s="66"/>
      <c r="R1655" s="66"/>
      <c r="S1655" s="66"/>
      <c r="T1655" s="67"/>
      <c r="U1655" s="36"/>
      <c r="V1655" s="36"/>
      <c r="W1655" s="36"/>
      <c r="X1655" s="36"/>
      <c r="Y1655" s="36"/>
      <c r="Z1655" s="36"/>
      <c r="AA1655" s="36"/>
      <c r="AB1655" s="36"/>
      <c r="AC1655" s="36"/>
      <c r="AD1655" s="36"/>
      <c r="AE1655" s="36"/>
      <c r="AT1655" s="19" t="s">
        <v>152</v>
      </c>
      <c r="AU1655" s="19" t="s">
        <v>80</v>
      </c>
    </row>
    <row r="1656" spans="1:65" s="2" customFormat="1" ht="16.5" customHeight="1">
      <c r="A1656" s="36"/>
      <c r="B1656" s="37"/>
      <c r="C1656" s="238" t="s">
        <v>2275</v>
      </c>
      <c r="D1656" s="238" t="s">
        <v>253</v>
      </c>
      <c r="E1656" s="239" t="s">
        <v>2276</v>
      </c>
      <c r="F1656" s="240" t="s">
        <v>2277</v>
      </c>
      <c r="G1656" s="241" t="s">
        <v>429</v>
      </c>
      <c r="H1656" s="242">
        <v>20</v>
      </c>
      <c r="I1656" s="243"/>
      <c r="J1656" s="242">
        <f>ROUND(I1656*H1656,2)</f>
        <v>0</v>
      </c>
      <c r="K1656" s="240" t="s">
        <v>19</v>
      </c>
      <c r="L1656" s="244"/>
      <c r="M1656" s="245" t="s">
        <v>19</v>
      </c>
      <c r="N1656" s="246" t="s">
        <v>42</v>
      </c>
      <c r="O1656" s="66"/>
      <c r="P1656" s="197">
        <f>O1656*H1656</f>
        <v>0</v>
      </c>
      <c r="Q1656" s="197">
        <v>0</v>
      </c>
      <c r="R1656" s="197">
        <f>Q1656*H1656</f>
        <v>0</v>
      </c>
      <c r="S1656" s="197">
        <v>0</v>
      </c>
      <c r="T1656" s="198">
        <f>S1656*H1656</f>
        <v>0</v>
      </c>
      <c r="U1656" s="36"/>
      <c r="V1656" s="36"/>
      <c r="W1656" s="36"/>
      <c r="X1656" s="36"/>
      <c r="Y1656" s="36"/>
      <c r="Z1656" s="36"/>
      <c r="AA1656" s="36"/>
      <c r="AB1656" s="36"/>
      <c r="AC1656" s="36"/>
      <c r="AD1656" s="36"/>
      <c r="AE1656" s="36"/>
      <c r="AR1656" s="199" t="s">
        <v>366</v>
      </c>
      <c r="AT1656" s="199" t="s">
        <v>253</v>
      </c>
      <c r="AU1656" s="199" t="s">
        <v>80</v>
      </c>
      <c r="AY1656" s="19" t="s">
        <v>144</v>
      </c>
      <c r="BE1656" s="200">
        <f>IF(N1656="základní",J1656,0)</f>
        <v>0</v>
      </c>
      <c r="BF1656" s="200">
        <f>IF(N1656="snížená",J1656,0)</f>
        <v>0</v>
      </c>
      <c r="BG1656" s="200">
        <f>IF(N1656="zákl. přenesená",J1656,0)</f>
        <v>0</v>
      </c>
      <c r="BH1656" s="200">
        <f>IF(N1656="sníž. přenesená",J1656,0)</f>
        <v>0</v>
      </c>
      <c r="BI1656" s="200">
        <f>IF(N1656="nulová",J1656,0)</f>
        <v>0</v>
      </c>
      <c r="BJ1656" s="19" t="s">
        <v>26</v>
      </c>
      <c r="BK1656" s="200">
        <f>ROUND(I1656*H1656,2)</f>
        <v>0</v>
      </c>
      <c r="BL1656" s="19" t="s">
        <v>258</v>
      </c>
      <c r="BM1656" s="199" t="s">
        <v>2278</v>
      </c>
    </row>
    <row r="1657" spans="1:65" s="2" customFormat="1" ht="10.199999999999999">
      <c r="A1657" s="36"/>
      <c r="B1657" s="37"/>
      <c r="C1657" s="38"/>
      <c r="D1657" s="201" t="s">
        <v>152</v>
      </c>
      <c r="E1657" s="38"/>
      <c r="F1657" s="202" t="s">
        <v>2277</v>
      </c>
      <c r="G1657" s="38"/>
      <c r="H1657" s="38"/>
      <c r="I1657" s="110"/>
      <c r="J1657" s="38"/>
      <c r="K1657" s="38"/>
      <c r="L1657" s="41"/>
      <c r="M1657" s="203"/>
      <c r="N1657" s="204"/>
      <c r="O1657" s="66"/>
      <c r="P1657" s="66"/>
      <c r="Q1657" s="66"/>
      <c r="R1657" s="66"/>
      <c r="S1657" s="66"/>
      <c r="T1657" s="67"/>
      <c r="U1657" s="36"/>
      <c r="V1657" s="36"/>
      <c r="W1657" s="36"/>
      <c r="X1657" s="36"/>
      <c r="Y1657" s="36"/>
      <c r="Z1657" s="36"/>
      <c r="AA1657" s="36"/>
      <c r="AB1657" s="36"/>
      <c r="AC1657" s="36"/>
      <c r="AD1657" s="36"/>
      <c r="AE1657" s="36"/>
      <c r="AT1657" s="19" t="s">
        <v>152</v>
      </c>
      <c r="AU1657" s="19" t="s">
        <v>80</v>
      </c>
    </row>
    <row r="1658" spans="1:65" s="2" customFormat="1" ht="16.5" customHeight="1">
      <c r="A1658" s="36"/>
      <c r="B1658" s="37"/>
      <c r="C1658" s="238" t="s">
        <v>2279</v>
      </c>
      <c r="D1658" s="238" t="s">
        <v>253</v>
      </c>
      <c r="E1658" s="239" t="s">
        <v>2280</v>
      </c>
      <c r="F1658" s="240" t="s">
        <v>2281</v>
      </c>
      <c r="G1658" s="241" t="s">
        <v>443</v>
      </c>
      <c r="H1658" s="242">
        <v>1</v>
      </c>
      <c r="I1658" s="243"/>
      <c r="J1658" s="242">
        <f>ROUND(I1658*H1658,2)</f>
        <v>0</v>
      </c>
      <c r="K1658" s="240" t="s">
        <v>19</v>
      </c>
      <c r="L1658" s="244"/>
      <c r="M1658" s="245" t="s">
        <v>19</v>
      </c>
      <c r="N1658" s="246" t="s">
        <v>42</v>
      </c>
      <c r="O1658" s="66"/>
      <c r="P1658" s="197">
        <f>O1658*H1658</f>
        <v>0</v>
      </c>
      <c r="Q1658" s="197">
        <v>0</v>
      </c>
      <c r="R1658" s="197">
        <f>Q1658*H1658</f>
        <v>0</v>
      </c>
      <c r="S1658" s="197">
        <v>0</v>
      </c>
      <c r="T1658" s="198">
        <f>S1658*H1658</f>
        <v>0</v>
      </c>
      <c r="U1658" s="36"/>
      <c r="V1658" s="36"/>
      <c r="W1658" s="36"/>
      <c r="X1658" s="36"/>
      <c r="Y1658" s="36"/>
      <c r="Z1658" s="36"/>
      <c r="AA1658" s="36"/>
      <c r="AB1658" s="36"/>
      <c r="AC1658" s="36"/>
      <c r="AD1658" s="36"/>
      <c r="AE1658" s="36"/>
      <c r="AR1658" s="199" t="s">
        <v>366</v>
      </c>
      <c r="AT1658" s="199" t="s">
        <v>253</v>
      </c>
      <c r="AU1658" s="199" t="s">
        <v>80</v>
      </c>
      <c r="AY1658" s="19" t="s">
        <v>144</v>
      </c>
      <c r="BE1658" s="200">
        <f>IF(N1658="základní",J1658,0)</f>
        <v>0</v>
      </c>
      <c r="BF1658" s="200">
        <f>IF(N1658="snížená",J1658,0)</f>
        <v>0</v>
      </c>
      <c r="BG1658" s="200">
        <f>IF(N1658="zákl. přenesená",J1658,0)</f>
        <v>0</v>
      </c>
      <c r="BH1658" s="200">
        <f>IF(N1658="sníž. přenesená",J1658,0)</f>
        <v>0</v>
      </c>
      <c r="BI1658" s="200">
        <f>IF(N1658="nulová",J1658,0)</f>
        <v>0</v>
      </c>
      <c r="BJ1658" s="19" t="s">
        <v>26</v>
      </c>
      <c r="BK1658" s="200">
        <f>ROUND(I1658*H1658,2)</f>
        <v>0</v>
      </c>
      <c r="BL1658" s="19" t="s">
        <v>258</v>
      </c>
      <c r="BM1658" s="199" t="s">
        <v>2282</v>
      </c>
    </row>
    <row r="1659" spans="1:65" s="2" customFormat="1" ht="10.199999999999999">
      <c r="A1659" s="36"/>
      <c r="B1659" s="37"/>
      <c r="C1659" s="38"/>
      <c r="D1659" s="201" t="s">
        <v>152</v>
      </c>
      <c r="E1659" s="38"/>
      <c r="F1659" s="202" t="s">
        <v>2281</v>
      </c>
      <c r="G1659" s="38"/>
      <c r="H1659" s="38"/>
      <c r="I1659" s="110"/>
      <c r="J1659" s="38"/>
      <c r="K1659" s="38"/>
      <c r="L1659" s="41"/>
      <c r="M1659" s="203"/>
      <c r="N1659" s="204"/>
      <c r="O1659" s="66"/>
      <c r="P1659" s="66"/>
      <c r="Q1659" s="66"/>
      <c r="R1659" s="66"/>
      <c r="S1659" s="66"/>
      <c r="T1659" s="67"/>
      <c r="U1659" s="36"/>
      <c r="V1659" s="36"/>
      <c r="W1659" s="36"/>
      <c r="X1659" s="36"/>
      <c r="Y1659" s="36"/>
      <c r="Z1659" s="36"/>
      <c r="AA1659" s="36"/>
      <c r="AB1659" s="36"/>
      <c r="AC1659" s="36"/>
      <c r="AD1659" s="36"/>
      <c r="AE1659" s="36"/>
      <c r="AT1659" s="19" t="s">
        <v>152</v>
      </c>
      <c r="AU1659" s="19" t="s">
        <v>80</v>
      </c>
    </row>
    <row r="1660" spans="1:65" s="2" customFormat="1" ht="21.75" customHeight="1">
      <c r="A1660" s="36"/>
      <c r="B1660" s="37"/>
      <c r="C1660" s="238" t="s">
        <v>2283</v>
      </c>
      <c r="D1660" s="238" t="s">
        <v>253</v>
      </c>
      <c r="E1660" s="239" t="s">
        <v>2284</v>
      </c>
      <c r="F1660" s="240" t="s">
        <v>2285</v>
      </c>
      <c r="G1660" s="241" t="s">
        <v>443</v>
      </c>
      <c r="H1660" s="242">
        <v>1</v>
      </c>
      <c r="I1660" s="243"/>
      <c r="J1660" s="242">
        <f>ROUND(I1660*H1660,2)</f>
        <v>0</v>
      </c>
      <c r="K1660" s="240" t="s">
        <v>19</v>
      </c>
      <c r="L1660" s="244"/>
      <c r="M1660" s="245" t="s">
        <v>19</v>
      </c>
      <c r="N1660" s="246" t="s">
        <v>42</v>
      </c>
      <c r="O1660" s="66"/>
      <c r="P1660" s="197">
        <f>O1660*H1660</f>
        <v>0</v>
      </c>
      <c r="Q1660" s="197">
        <v>0</v>
      </c>
      <c r="R1660" s="197">
        <f>Q1660*H1660</f>
        <v>0</v>
      </c>
      <c r="S1660" s="197">
        <v>0</v>
      </c>
      <c r="T1660" s="198">
        <f>S1660*H1660</f>
        <v>0</v>
      </c>
      <c r="U1660" s="36"/>
      <c r="V1660" s="36"/>
      <c r="W1660" s="36"/>
      <c r="X1660" s="36"/>
      <c r="Y1660" s="36"/>
      <c r="Z1660" s="36"/>
      <c r="AA1660" s="36"/>
      <c r="AB1660" s="36"/>
      <c r="AC1660" s="36"/>
      <c r="AD1660" s="36"/>
      <c r="AE1660" s="36"/>
      <c r="AR1660" s="199" t="s">
        <v>366</v>
      </c>
      <c r="AT1660" s="199" t="s">
        <v>253</v>
      </c>
      <c r="AU1660" s="199" t="s">
        <v>80</v>
      </c>
      <c r="AY1660" s="19" t="s">
        <v>144</v>
      </c>
      <c r="BE1660" s="200">
        <f>IF(N1660="základní",J1660,0)</f>
        <v>0</v>
      </c>
      <c r="BF1660" s="200">
        <f>IF(N1660="snížená",J1660,0)</f>
        <v>0</v>
      </c>
      <c r="BG1660" s="200">
        <f>IF(N1660="zákl. přenesená",J1660,0)</f>
        <v>0</v>
      </c>
      <c r="BH1660" s="200">
        <f>IF(N1660="sníž. přenesená",J1660,0)</f>
        <v>0</v>
      </c>
      <c r="BI1660" s="200">
        <f>IF(N1660="nulová",J1660,0)</f>
        <v>0</v>
      </c>
      <c r="BJ1660" s="19" t="s">
        <v>26</v>
      </c>
      <c r="BK1660" s="200">
        <f>ROUND(I1660*H1660,2)</f>
        <v>0</v>
      </c>
      <c r="BL1660" s="19" t="s">
        <v>258</v>
      </c>
      <c r="BM1660" s="199" t="s">
        <v>2286</v>
      </c>
    </row>
    <row r="1661" spans="1:65" s="2" customFormat="1" ht="19.2">
      <c r="A1661" s="36"/>
      <c r="B1661" s="37"/>
      <c r="C1661" s="38"/>
      <c r="D1661" s="201" t="s">
        <v>152</v>
      </c>
      <c r="E1661" s="38"/>
      <c r="F1661" s="202" t="s">
        <v>2285</v>
      </c>
      <c r="G1661" s="38"/>
      <c r="H1661" s="38"/>
      <c r="I1661" s="110"/>
      <c r="J1661" s="38"/>
      <c r="K1661" s="38"/>
      <c r="L1661" s="41"/>
      <c r="M1661" s="203"/>
      <c r="N1661" s="204"/>
      <c r="O1661" s="66"/>
      <c r="P1661" s="66"/>
      <c r="Q1661" s="66"/>
      <c r="R1661" s="66"/>
      <c r="S1661" s="66"/>
      <c r="T1661" s="67"/>
      <c r="U1661" s="36"/>
      <c r="V1661" s="36"/>
      <c r="W1661" s="36"/>
      <c r="X1661" s="36"/>
      <c r="Y1661" s="36"/>
      <c r="Z1661" s="36"/>
      <c r="AA1661" s="36"/>
      <c r="AB1661" s="36"/>
      <c r="AC1661" s="36"/>
      <c r="AD1661" s="36"/>
      <c r="AE1661" s="36"/>
      <c r="AT1661" s="19" t="s">
        <v>152</v>
      </c>
      <c r="AU1661" s="19" t="s">
        <v>80</v>
      </c>
    </row>
    <row r="1662" spans="1:65" s="2" customFormat="1" ht="16.5" customHeight="1">
      <c r="A1662" s="36"/>
      <c r="B1662" s="37"/>
      <c r="C1662" s="238" t="s">
        <v>2287</v>
      </c>
      <c r="D1662" s="238" t="s">
        <v>253</v>
      </c>
      <c r="E1662" s="239" t="s">
        <v>2288</v>
      </c>
      <c r="F1662" s="240" t="s">
        <v>2289</v>
      </c>
      <c r="G1662" s="241" t="s">
        <v>443</v>
      </c>
      <c r="H1662" s="242">
        <v>1</v>
      </c>
      <c r="I1662" s="243"/>
      <c r="J1662" s="242">
        <f>ROUND(I1662*H1662,2)</f>
        <v>0</v>
      </c>
      <c r="K1662" s="240" t="s">
        <v>19</v>
      </c>
      <c r="L1662" s="244"/>
      <c r="M1662" s="245" t="s">
        <v>19</v>
      </c>
      <c r="N1662" s="246" t="s">
        <v>42</v>
      </c>
      <c r="O1662" s="66"/>
      <c r="P1662" s="197">
        <f>O1662*H1662</f>
        <v>0</v>
      </c>
      <c r="Q1662" s="197">
        <v>0</v>
      </c>
      <c r="R1662" s="197">
        <f>Q1662*H1662</f>
        <v>0</v>
      </c>
      <c r="S1662" s="197">
        <v>0</v>
      </c>
      <c r="T1662" s="198">
        <f>S1662*H1662</f>
        <v>0</v>
      </c>
      <c r="U1662" s="36"/>
      <c r="V1662" s="36"/>
      <c r="W1662" s="36"/>
      <c r="X1662" s="36"/>
      <c r="Y1662" s="36"/>
      <c r="Z1662" s="36"/>
      <c r="AA1662" s="36"/>
      <c r="AB1662" s="36"/>
      <c r="AC1662" s="36"/>
      <c r="AD1662" s="36"/>
      <c r="AE1662" s="36"/>
      <c r="AR1662" s="199" t="s">
        <v>366</v>
      </c>
      <c r="AT1662" s="199" t="s">
        <v>253</v>
      </c>
      <c r="AU1662" s="199" t="s">
        <v>80</v>
      </c>
      <c r="AY1662" s="19" t="s">
        <v>144</v>
      </c>
      <c r="BE1662" s="200">
        <f>IF(N1662="základní",J1662,0)</f>
        <v>0</v>
      </c>
      <c r="BF1662" s="200">
        <f>IF(N1662="snížená",J1662,0)</f>
        <v>0</v>
      </c>
      <c r="BG1662" s="200">
        <f>IF(N1662="zákl. přenesená",J1662,0)</f>
        <v>0</v>
      </c>
      <c r="BH1662" s="200">
        <f>IF(N1662="sníž. přenesená",J1662,0)</f>
        <v>0</v>
      </c>
      <c r="BI1662" s="200">
        <f>IF(N1662="nulová",J1662,0)</f>
        <v>0</v>
      </c>
      <c r="BJ1662" s="19" t="s">
        <v>26</v>
      </c>
      <c r="BK1662" s="200">
        <f>ROUND(I1662*H1662,2)</f>
        <v>0</v>
      </c>
      <c r="BL1662" s="19" t="s">
        <v>258</v>
      </c>
      <c r="BM1662" s="199" t="s">
        <v>2290</v>
      </c>
    </row>
    <row r="1663" spans="1:65" s="2" customFormat="1" ht="10.199999999999999">
      <c r="A1663" s="36"/>
      <c r="B1663" s="37"/>
      <c r="C1663" s="38"/>
      <c r="D1663" s="201" t="s">
        <v>152</v>
      </c>
      <c r="E1663" s="38"/>
      <c r="F1663" s="202" t="s">
        <v>2289</v>
      </c>
      <c r="G1663" s="38"/>
      <c r="H1663" s="38"/>
      <c r="I1663" s="110"/>
      <c r="J1663" s="38"/>
      <c r="K1663" s="38"/>
      <c r="L1663" s="41"/>
      <c r="M1663" s="203"/>
      <c r="N1663" s="204"/>
      <c r="O1663" s="66"/>
      <c r="P1663" s="66"/>
      <c r="Q1663" s="66"/>
      <c r="R1663" s="66"/>
      <c r="S1663" s="66"/>
      <c r="T1663" s="67"/>
      <c r="U1663" s="36"/>
      <c r="V1663" s="36"/>
      <c r="W1663" s="36"/>
      <c r="X1663" s="36"/>
      <c r="Y1663" s="36"/>
      <c r="Z1663" s="36"/>
      <c r="AA1663" s="36"/>
      <c r="AB1663" s="36"/>
      <c r="AC1663" s="36"/>
      <c r="AD1663" s="36"/>
      <c r="AE1663" s="36"/>
      <c r="AT1663" s="19" t="s">
        <v>152</v>
      </c>
      <c r="AU1663" s="19" t="s">
        <v>80</v>
      </c>
    </row>
    <row r="1664" spans="1:65" s="2" customFormat="1" ht="16.5" customHeight="1">
      <c r="A1664" s="36"/>
      <c r="B1664" s="37"/>
      <c r="C1664" s="238" t="s">
        <v>2291</v>
      </c>
      <c r="D1664" s="238" t="s">
        <v>253</v>
      </c>
      <c r="E1664" s="239" t="s">
        <v>2292</v>
      </c>
      <c r="F1664" s="240" t="s">
        <v>2293</v>
      </c>
      <c r="G1664" s="241" t="s">
        <v>443</v>
      </c>
      <c r="H1664" s="242">
        <v>1</v>
      </c>
      <c r="I1664" s="243"/>
      <c r="J1664" s="242">
        <f>ROUND(I1664*H1664,2)</f>
        <v>0</v>
      </c>
      <c r="K1664" s="240" t="s">
        <v>19</v>
      </c>
      <c r="L1664" s="244"/>
      <c r="M1664" s="245" t="s">
        <v>19</v>
      </c>
      <c r="N1664" s="246" t="s">
        <v>42</v>
      </c>
      <c r="O1664" s="66"/>
      <c r="P1664" s="197">
        <f>O1664*H1664</f>
        <v>0</v>
      </c>
      <c r="Q1664" s="197">
        <v>0</v>
      </c>
      <c r="R1664" s="197">
        <f>Q1664*H1664</f>
        <v>0</v>
      </c>
      <c r="S1664" s="197">
        <v>0</v>
      </c>
      <c r="T1664" s="198">
        <f>S1664*H1664</f>
        <v>0</v>
      </c>
      <c r="U1664" s="36"/>
      <c r="V1664" s="36"/>
      <c r="W1664" s="36"/>
      <c r="X1664" s="36"/>
      <c r="Y1664" s="36"/>
      <c r="Z1664" s="36"/>
      <c r="AA1664" s="36"/>
      <c r="AB1664" s="36"/>
      <c r="AC1664" s="36"/>
      <c r="AD1664" s="36"/>
      <c r="AE1664" s="36"/>
      <c r="AR1664" s="199" t="s">
        <v>366</v>
      </c>
      <c r="AT1664" s="199" t="s">
        <v>253</v>
      </c>
      <c r="AU1664" s="199" t="s">
        <v>80</v>
      </c>
      <c r="AY1664" s="19" t="s">
        <v>144</v>
      </c>
      <c r="BE1664" s="200">
        <f>IF(N1664="základní",J1664,0)</f>
        <v>0</v>
      </c>
      <c r="BF1664" s="200">
        <f>IF(N1664="snížená",J1664,0)</f>
        <v>0</v>
      </c>
      <c r="BG1664" s="200">
        <f>IF(N1664="zákl. přenesená",J1664,0)</f>
        <v>0</v>
      </c>
      <c r="BH1664" s="200">
        <f>IF(N1664="sníž. přenesená",J1664,0)</f>
        <v>0</v>
      </c>
      <c r="BI1664" s="200">
        <f>IF(N1664="nulová",J1664,0)</f>
        <v>0</v>
      </c>
      <c r="BJ1664" s="19" t="s">
        <v>26</v>
      </c>
      <c r="BK1664" s="200">
        <f>ROUND(I1664*H1664,2)</f>
        <v>0</v>
      </c>
      <c r="BL1664" s="19" t="s">
        <v>258</v>
      </c>
      <c r="BM1664" s="199" t="s">
        <v>2294</v>
      </c>
    </row>
    <row r="1665" spans="1:65" s="2" customFormat="1" ht="10.199999999999999">
      <c r="A1665" s="36"/>
      <c r="B1665" s="37"/>
      <c r="C1665" s="38"/>
      <c r="D1665" s="201" t="s">
        <v>152</v>
      </c>
      <c r="E1665" s="38"/>
      <c r="F1665" s="202" t="s">
        <v>2293</v>
      </c>
      <c r="G1665" s="38"/>
      <c r="H1665" s="38"/>
      <c r="I1665" s="110"/>
      <c r="J1665" s="38"/>
      <c r="K1665" s="38"/>
      <c r="L1665" s="41"/>
      <c r="M1665" s="203"/>
      <c r="N1665" s="204"/>
      <c r="O1665" s="66"/>
      <c r="P1665" s="66"/>
      <c r="Q1665" s="66"/>
      <c r="R1665" s="66"/>
      <c r="S1665" s="66"/>
      <c r="T1665" s="67"/>
      <c r="U1665" s="36"/>
      <c r="V1665" s="36"/>
      <c r="W1665" s="36"/>
      <c r="X1665" s="36"/>
      <c r="Y1665" s="36"/>
      <c r="Z1665" s="36"/>
      <c r="AA1665" s="36"/>
      <c r="AB1665" s="36"/>
      <c r="AC1665" s="36"/>
      <c r="AD1665" s="36"/>
      <c r="AE1665" s="36"/>
      <c r="AT1665" s="19" t="s">
        <v>152</v>
      </c>
      <c r="AU1665" s="19" t="s">
        <v>80</v>
      </c>
    </row>
    <row r="1666" spans="1:65" s="2" customFormat="1" ht="16.5" customHeight="1">
      <c r="A1666" s="36"/>
      <c r="B1666" s="37"/>
      <c r="C1666" s="238" t="s">
        <v>2295</v>
      </c>
      <c r="D1666" s="238" t="s">
        <v>253</v>
      </c>
      <c r="E1666" s="239" t="s">
        <v>2296</v>
      </c>
      <c r="F1666" s="240" t="s">
        <v>2297</v>
      </c>
      <c r="G1666" s="241" t="s">
        <v>429</v>
      </c>
      <c r="H1666" s="242">
        <v>15</v>
      </c>
      <c r="I1666" s="243"/>
      <c r="J1666" s="242">
        <f>ROUND(I1666*H1666,2)</f>
        <v>0</v>
      </c>
      <c r="K1666" s="240" t="s">
        <v>19</v>
      </c>
      <c r="L1666" s="244"/>
      <c r="M1666" s="245" t="s">
        <v>19</v>
      </c>
      <c r="N1666" s="246" t="s">
        <v>42</v>
      </c>
      <c r="O1666" s="66"/>
      <c r="P1666" s="197">
        <f>O1666*H1666</f>
        <v>0</v>
      </c>
      <c r="Q1666" s="197">
        <v>0</v>
      </c>
      <c r="R1666" s="197">
        <f>Q1666*H1666</f>
        <v>0</v>
      </c>
      <c r="S1666" s="197">
        <v>0</v>
      </c>
      <c r="T1666" s="198">
        <f>S1666*H1666</f>
        <v>0</v>
      </c>
      <c r="U1666" s="36"/>
      <c r="V1666" s="36"/>
      <c r="W1666" s="36"/>
      <c r="X1666" s="36"/>
      <c r="Y1666" s="36"/>
      <c r="Z1666" s="36"/>
      <c r="AA1666" s="36"/>
      <c r="AB1666" s="36"/>
      <c r="AC1666" s="36"/>
      <c r="AD1666" s="36"/>
      <c r="AE1666" s="36"/>
      <c r="AR1666" s="199" t="s">
        <v>366</v>
      </c>
      <c r="AT1666" s="199" t="s">
        <v>253</v>
      </c>
      <c r="AU1666" s="199" t="s">
        <v>80</v>
      </c>
      <c r="AY1666" s="19" t="s">
        <v>144</v>
      </c>
      <c r="BE1666" s="200">
        <f>IF(N1666="základní",J1666,0)</f>
        <v>0</v>
      </c>
      <c r="BF1666" s="200">
        <f>IF(N1666="snížená",J1666,0)</f>
        <v>0</v>
      </c>
      <c r="BG1666" s="200">
        <f>IF(N1666="zákl. přenesená",J1666,0)</f>
        <v>0</v>
      </c>
      <c r="BH1666" s="200">
        <f>IF(N1666="sníž. přenesená",J1666,0)</f>
        <v>0</v>
      </c>
      <c r="BI1666" s="200">
        <f>IF(N1666="nulová",J1666,0)</f>
        <v>0</v>
      </c>
      <c r="BJ1666" s="19" t="s">
        <v>26</v>
      </c>
      <c r="BK1666" s="200">
        <f>ROUND(I1666*H1666,2)</f>
        <v>0</v>
      </c>
      <c r="BL1666" s="19" t="s">
        <v>258</v>
      </c>
      <c r="BM1666" s="199" t="s">
        <v>2298</v>
      </c>
    </row>
    <row r="1667" spans="1:65" s="2" customFormat="1" ht="10.199999999999999">
      <c r="A1667" s="36"/>
      <c r="B1667" s="37"/>
      <c r="C1667" s="38"/>
      <c r="D1667" s="201" t="s">
        <v>152</v>
      </c>
      <c r="E1667" s="38"/>
      <c r="F1667" s="202" t="s">
        <v>2297</v>
      </c>
      <c r="G1667" s="38"/>
      <c r="H1667" s="38"/>
      <c r="I1667" s="110"/>
      <c r="J1667" s="38"/>
      <c r="K1667" s="38"/>
      <c r="L1667" s="41"/>
      <c r="M1667" s="203"/>
      <c r="N1667" s="204"/>
      <c r="O1667" s="66"/>
      <c r="P1667" s="66"/>
      <c r="Q1667" s="66"/>
      <c r="R1667" s="66"/>
      <c r="S1667" s="66"/>
      <c r="T1667" s="67"/>
      <c r="U1667" s="36"/>
      <c r="V1667" s="36"/>
      <c r="W1667" s="36"/>
      <c r="X1667" s="36"/>
      <c r="Y1667" s="36"/>
      <c r="Z1667" s="36"/>
      <c r="AA1667" s="36"/>
      <c r="AB1667" s="36"/>
      <c r="AC1667" s="36"/>
      <c r="AD1667" s="36"/>
      <c r="AE1667" s="36"/>
      <c r="AT1667" s="19" t="s">
        <v>152</v>
      </c>
      <c r="AU1667" s="19" t="s">
        <v>80</v>
      </c>
    </row>
    <row r="1668" spans="1:65" s="2" customFormat="1" ht="16.5" customHeight="1">
      <c r="A1668" s="36"/>
      <c r="B1668" s="37"/>
      <c r="C1668" s="238" t="s">
        <v>2299</v>
      </c>
      <c r="D1668" s="238" t="s">
        <v>253</v>
      </c>
      <c r="E1668" s="239" t="s">
        <v>2300</v>
      </c>
      <c r="F1668" s="240" t="s">
        <v>2301</v>
      </c>
      <c r="G1668" s="241" t="s">
        <v>429</v>
      </c>
      <c r="H1668" s="242">
        <v>60</v>
      </c>
      <c r="I1668" s="243"/>
      <c r="J1668" s="242">
        <f>ROUND(I1668*H1668,2)</f>
        <v>0</v>
      </c>
      <c r="K1668" s="240" t="s">
        <v>19</v>
      </c>
      <c r="L1668" s="244"/>
      <c r="M1668" s="245" t="s">
        <v>19</v>
      </c>
      <c r="N1668" s="246" t="s">
        <v>42</v>
      </c>
      <c r="O1668" s="66"/>
      <c r="P1668" s="197">
        <f>O1668*H1668</f>
        <v>0</v>
      </c>
      <c r="Q1668" s="197">
        <v>0</v>
      </c>
      <c r="R1668" s="197">
        <f>Q1668*H1668</f>
        <v>0</v>
      </c>
      <c r="S1668" s="197">
        <v>0</v>
      </c>
      <c r="T1668" s="198">
        <f>S1668*H1668</f>
        <v>0</v>
      </c>
      <c r="U1668" s="36"/>
      <c r="V1668" s="36"/>
      <c r="W1668" s="36"/>
      <c r="X1668" s="36"/>
      <c r="Y1668" s="36"/>
      <c r="Z1668" s="36"/>
      <c r="AA1668" s="36"/>
      <c r="AB1668" s="36"/>
      <c r="AC1668" s="36"/>
      <c r="AD1668" s="36"/>
      <c r="AE1668" s="36"/>
      <c r="AR1668" s="199" t="s">
        <v>366</v>
      </c>
      <c r="AT1668" s="199" t="s">
        <v>253</v>
      </c>
      <c r="AU1668" s="199" t="s">
        <v>80</v>
      </c>
      <c r="AY1668" s="19" t="s">
        <v>144</v>
      </c>
      <c r="BE1668" s="200">
        <f>IF(N1668="základní",J1668,0)</f>
        <v>0</v>
      </c>
      <c r="BF1668" s="200">
        <f>IF(N1668="snížená",J1668,0)</f>
        <v>0</v>
      </c>
      <c r="BG1668" s="200">
        <f>IF(N1668="zákl. přenesená",J1668,0)</f>
        <v>0</v>
      </c>
      <c r="BH1668" s="200">
        <f>IF(N1668="sníž. přenesená",J1668,0)</f>
        <v>0</v>
      </c>
      <c r="BI1668" s="200">
        <f>IF(N1668="nulová",J1668,0)</f>
        <v>0</v>
      </c>
      <c r="BJ1668" s="19" t="s">
        <v>26</v>
      </c>
      <c r="BK1668" s="200">
        <f>ROUND(I1668*H1668,2)</f>
        <v>0</v>
      </c>
      <c r="BL1668" s="19" t="s">
        <v>258</v>
      </c>
      <c r="BM1668" s="199" t="s">
        <v>2302</v>
      </c>
    </row>
    <row r="1669" spans="1:65" s="2" customFormat="1" ht="10.199999999999999">
      <c r="A1669" s="36"/>
      <c r="B1669" s="37"/>
      <c r="C1669" s="38"/>
      <c r="D1669" s="201" t="s">
        <v>152</v>
      </c>
      <c r="E1669" s="38"/>
      <c r="F1669" s="202" t="s">
        <v>2301</v>
      </c>
      <c r="G1669" s="38"/>
      <c r="H1669" s="38"/>
      <c r="I1669" s="110"/>
      <c r="J1669" s="38"/>
      <c r="K1669" s="38"/>
      <c r="L1669" s="41"/>
      <c r="M1669" s="203"/>
      <c r="N1669" s="204"/>
      <c r="O1669" s="66"/>
      <c r="P1669" s="66"/>
      <c r="Q1669" s="66"/>
      <c r="R1669" s="66"/>
      <c r="S1669" s="66"/>
      <c r="T1669" s="67"/>
      <c r="U1669" s="36"/>
      <c r="V1669" s="36"/>
      <c r="W1669" s="36"/>
      <c r="X1669" s="36"/>
      <c r="Y1669" s="36"/>
      <c r="Z1669" s="36"/>
      <c r="AA1669" s="36"/>
      <c r="AB1669" s="36"/>
      <c r="AC1669" s="36"/>
      <c r="AD1669" s="36"/>
      <c r="AE1669" s="36"/>
      <c r="AT1669" s="19" t="s">
        <v>152</v>
      </c>
      <c r="AU1669" s="19" t="s">
        <v>80</v>
      </c>
    </row>
    <row r="1670" spans="1:65" s="2" customFormat="1" ht="16.5" customHeight="1">
      <c r="A1670" s="36"/>
      <c r="B1670" s="37"/>
      <c r="C1670" s="238" t="s">
        <v>2303</v>
      </c>
      <c r="D1670" s="238" t="s">
        <v>253</v>
      </c>
      <c r="E1670" s="239" t="s">
        <v>2304</v>
      </c>
      <c r="F1670" s="240" t="s">
        <v>2305</v>
      </c>
      <c r="G1670" s="241" t="s">
        <v>443</v>
      </c>
      <c r="H1670" s="242">
        <v>120</v>
      </c>
      <c r="I1670" s="243"/>
      <c r="J1670" s="242">
        <f>ROUND(I1670*H1670,2)</f>
        <v>0</v>
      </c>
      <c r="K1670" s="240" t="s">
        <v>19</v>
      </c>
      <c r="L1670" s="244"/>
      <c r="M1670" s="245" t="s">
        <v>19</v>
      </c>
      <c r="N1670" s="246" t="s">
        <v>42</v>
      </c>
      <c r="O1670" s="66"/>
      <c r="P1670" s="197">
        <f>O1670*H1670</f>
        <v>0</v>
      </c>
      <c r="Q1670" s="197">
        <v>0</v>
      </c>
      <c r="R1670" s="197">
        <f>Q1670*H1670</f>
        <v>0</v>
      </c>
      <c r="S1670" s="197">
        <v>0</v>
      </c>
      <c r="T1670" s="198">
        <f>S1670*H1670</f>
        <v>0</v>
      </c>
      <c r="U1670" s="36"/>
      <c r="V1670" s="36"/>
      <c r="W1670" s="36"/>
      <c r="X1670" s="36"/>
      <c r="Y1670" s="36"/>
      <c r="Z1670" s="36"/>
      <c r="AA1670" s="36"/>
      <c r="AB1670" s="36"/>
      <c r="AC1670" s="36"/>
      <c r="AD1670" s="36"/>
      <c r="AE1670" s="36"/>
      <c r="AR1670" s="199" t="s">
        <v>366</v>
      </c>
      <c r="AT1670" s="199" t="s">
        <v>253</v>
      </c>
      <c r="AU1670" s="199" t="s">
        <v>80</v>
      </c>
      <c r="AY1670" s="19" t="s">
        <v>144</v>
      </c>
      <c r="BE1670" s="200">
        <f>IF(N1670="základní",J1670,0)</f>
        <v>0</v>
      </c>
      <c r="BF1670" s="200">
        <f>IF(N1670="snížená",J1670,0)</f>
        <v>0</v>
      </c>
      <c r="BG1670" s="200">
        <f>IF(N1670="zákl. přenesená",J1670,0)</f>
        <v>0</v>
      </c>
      <c r="BH1670" s="200">
        <f>IF(N1670="sníž. přenesená",J1670,0)</f>
        <v>0</v>
      </c>
      <c r="BI1670" s="200">
        <f>IF(N1670="nulová",J1670,0)</f>
        <v>0</v>
      </c>
      <c r="BJ1670" s="19" t="s">
        <v>26</v>
      </c>
      <c r="BK1670" s="200">
        <f>ROUND(I1670*H1670,2)</f>
        <v>0</v>
      </c>
      <c r="BL1670" s="19" t="s">
        <v>258</v>
      </c>
      <c r="BM1670" s="199" t="s">
        <v>2306</v>
      </c>
    </row>
    <row r="1671" spans="1:65" s="2" customFormat="1" ht="10.199999999999999">
      <c r="A1671" s="36"/>
      <c r="B1671" s="37"/>
      <c r="C1671" s="38"/>
      <c r="D1671" s="201" t="s">
        <v>152</v>
      </c>
      <c r="E1671" s="38"/>
      <c r="F1671" s="202" t="s">
        <v>2305</v>
      </c>
      <c r="G1671" s="38"/>
      <c r="H1671" s="38"/>
      <c r="I1671" s="110"/>
      <c r="J1671" s="38"/>
      <c r="K1671" s="38"/>
      <c r="L1671" s="41"/>
      <c r="M1671" s="203"/>
      <c r="N1671" s="204"/>
      <c r="O1671" s="66"/>
      <c r="P1671" s="66"/>
      <c r="Q1671" s="66"/>
      <c r="R1671" s="66"/>
      <c r="S1671" s="66"/>
      <c r="T1671" s="67"/>
      <c r="U1671" s="36"/>
      <c r="V1671" s="36"/>
      <c r="W1671" s="36"/>
      <c r="X1671" s="36"/>
      <c r="Y1671" s="36"/>
      <c r="Z1671" s="36"/>
      <c r="AA1671" s="36"/>
      <c r="AB1671" s="36"/>
      <c r="AC1671" s="36"/>
      <c r="AD1671" s="36"/>
      <c r="AE1671" s="36"/>
      <c r="AT1671" s="19" t="s">
        <v>152</v>
      </c>
      <c r="AU1671" s="19" t="s">
        <v>80</v>
      </c>
    </row>
    <row r="1672" spans="1:65" s="2" customFormat="1" ht="16.5" customHeight="1">
      <c r="A1672" s="36"/>
      <c r="B1672" s="37"/>
      <c r="C1672" s="238" t="s">
        <v>2307</v>
      </c>
      <c r="D1672" s="238" t="s">
        <v>253</v>
      </c>
      <c r="E1672" s="239" t="s">
        <v>2308</v>
      </c>
      <c r="F1672" s="240" t="s">
        <v>2309</v>
      </c>
      <c r="G1672" s="241" t="s">
        <v>443</v>
      </c>
      <c r="H1672" s="242">
        <v>40</v>
      </c>
      <c r="I1672" s="243"/>
      <c r="J1672" s="242">
        <f>ROUND(I1672*H1672,2)</f>
        <v>0</v>
      </c>
      <c r="K1672" s="240" t="s">
        <v>19</v>
      </c>
      <c r="L1672" s="244"/>
      <c r="M1672" s="245" t="s">
        <v>19</v>
      </c>
      <c r="N1672" s="246" t="s">
        <v>42</v>
      </c>
      <c r="O1672" s="66"/>
      <c r="P1672" s="197">
        <f>O1672*H1672</f>
        <v>0</v>
      </c>
      <c r="Q1672" s="197">
        <v>0</v>
      </c>
      <c r="R1672" s="197">
        <f>Q1672*H1672</f>
        <v>0</v>
      </c>
      <c r="S1672" s="197">
        <v>0</v>
      </c>
      <c r="T1672" s="198">
        <f>S1672*H1672</f>
        <v>0</v>
      </c>
      <c r="U1672" s="36"/>
      <c r="V1672" s="36"/>
      <c r="W1672" s="36"/>
      <c r="X1672" s="36"/>
      <c r="Y1672" s="36"/>
      <c r="Z1672" s="36"/>
      <c r="AA1672" s="36"/>
      <c r="AB1672" s="36"/>
      <c r="AC1672" s="36"/>
      <c r="AD1672" s="36"/>
      <c r="AE1672" s="36"/>
      <c r="AR1672" s="199" t="s">
        <v>366</v>
      </c>
      <c r="AT1672" s="199" t="s">
        <v>253</v>
      </c>
      <c r="AU1672" s="199" t="s">
        <v>80</v>
      </c>
      <c r="AY1672" s="19" t="s">
        <v>144</v>
      </c>
      <c r="BE1672" s="200">
        <f>IF(N1672="základní",J1672,0)</f>
        <v>0</v>
      </c>
      <c r="BF1672" s="200">
        <f>IF(N1672="snížená",J1672,0)</f>
        <v>0</v>
      </c>
      <c r="BG1672" s="200">
        <f>IF(N1672="zákl. přenesená",J1672,0)</f>
        <v>0</v>
      </c>
      <c r="BH1672" s="200">
        <f>IF(N1672="sníž. přenesená",J1672,0)</f>
        <v>0</v>
      </c>
      <c r="BI1672" s="200">
        <f>IF(N1672="nulová",J1672,0)</f>
        <v>0</v>
      </c>
      <c r="BJ1672" s="19" t="s">
        <v>26</v>
      </c>
      <c r="BK1672" s="200">
        <f>ROUND(I1672*H1672,2)</f>
        <v>0</v>
      </c>
      <c r="BL1672" s="19" t="s">
        <v>258</v>
      </c>
      <c r="BM1672" s="199" t="s">
        <v>2310</v>
      </c>
    </row>
    <row r="1673" spans="1:65" s="2" customFormat="1" ht="10.199999999999999">
      <c r="A1673" s="36"/>
      <c r="B1673" s="37"/>
      <c r="C1673" s="38"/>
      <c r="D1673" s="201" t="s">
        <v>152</v>
      </c>
      <c r="E1673" s="38"/>
      <c r="F1673" s="202" t="s">
        <v>2309</v>
      </c>
      <c r="G1673" s="38"/>
      <c r="H1673" s="38"/>
      <c r="I1673" s="110"/>
      <c r="J1673" s="38"/>
      <c r="K1673" s="38"/>
      <c r="L1673" s="41"/>
      <c r="M1673" s="203"/>
      <c r="N1673" s="204"/>
      <c r="O1673" s="66"/>
      <c r="P1673" s="66"/>
      <c r="Q1673" s="66"/>
      <c r="R1673" s="66"/>
      <c r="S1673" s="66"/>
      <c r="T1673" s="67"/>
      <c r="U1673" s="36"/>
      <c r="V1673" s="36"/>
      <c r="W1673" s="36"/>
      <c r="X1673" s="36"/>
      <c r="Y1673" s="36"/>
      <c r="Z1673" s="36"/>
      <c r="AA1673" s="36"/>
      <c r="AB1673" s="36"/>
      <c r="AC1673" s="36"/>
      <c r="AD1673" s="36"/>
      <c r="AE1673" s="36"/>
      <c r="AT1673" s="19" t="s">
        <v>152</v>
      </c>
      <c r="AU1673" s="19" t="s">
        <v>80</v>
      </c>
    </row>
    <row r="1674" spans="1:65" s="2" customFormat="1" ht="16.5" customHeight="1">
      <c r="A1674" s="36"/>
      <c r="B1674" s="37"/>
      <c r="C1674" s="238" t="s">
        <v>2311</v>
      </c>
      <c r="D1674" s="238" t="s">
        <v>253</v>
      </c>
      <c r="E1674" s="239" t="s">
        <v>2312</v>
      </c>
      <c r="F1674" s="240" t="s">
        <v>2313</v>
      </c>
      <c r="G1674" s="241" t="s">
        <v>443</v>
      </c>
      <c r="H1674" s="242">
        <v>94</v>
      </c>
      <c r="I1674" s="243"/>
      <c r="J1674" s="242">
        <f>ROUND(I1674*H1674,2)</f>
        <v>0</v>
      </c>
      <c r="K1674" s="240" t="s">
        <v>19</v>
      </c>
      <c r="L1674" s="244"/>
      <c r="M1674" s="245" t="s">
        <v>19</v>
      </c>
      <c r="N1674" s="246" t="s">
        <v>42</v>
      </c>
      <c r="O1674" s="66"/>
      <c r="P1674" s="197">
        <f>O1674*H1674</f>
        <v>0</v>
      </c>
      <c r="Q1674" s="197">
        <v>0</v>
      </c>
      <c r="R1674" s="197">
        <f>Q1674*H1674</f>
        <v>0</v>
      </c>
      <c r="S1674" s="197">
        <v>0</v>
      </c>
      <c r="T1674" s="198">
        <f>S1674*H1674</f>
        <v>0</v>
      </c>
      <c r="U1674" s="36"/>
      <c r="V1674" s="36"/>
      <c r="W1674" s="36"/>
      <c r="X1674" s="36"/>
      <c r="Y1674" s="36"/>
      <c r="Z1674" s="36"/>
      <c r="AA1674" s="36"/>
      <c r="AB1674" s="36"/>
      <c r="AC1674" s="36"/>
      <c r="AD1674" s="36"/>
      <c r="AE1674" s="36"/>
      <c r="AR1674" s="199" t="s">
        <v>366</v>
      </c>
      <c r="AT1674" s="199" t="s">
        <v>253</v>
      </c>
      <c r="AU1674" s="199" t="s">
        <v>80</v>
      </c>
      <c r="AY1674" s="19" t="s">
        <v>144</v>
      </c>
      <c r="BE1674" s="200">
        <f>IF(N1674="základní",J1674,0)</f>
        <v>0</v>
      </c>
      <c r="BF1674" s="200">
        <f>IF(N1674="snížená",J1674,0)</f>
        <v>0</v>
      </c>
      <c r="BG1674" s="200">
        <f>IF(N1674="zákl. přenesená",J1674,0)</f>
        <v>0</v>
      </c>
      <c r="BH1674" s="200">
        <f>IF(N1674="sníž. přenesená",J1674,0)</f>
        <v>0</v>
      </c>
      <c r="BI1674" s="200">
        <f>IF(N1674="nulová",J1674,0)</f>
        <v>0</v>
      </c>
      <c r="BJ1674" s="19" t="s">
        <v>26</v>
      </c>
      <c r="BK1674" s="200">
        <f>ROUND(I1674*H1674,2)</f>
        <v>0</v>
      </c>
      <c r="BL1674" s="19" t="s">
        <v>258</v>
      </c>
      <c r="BM1674" s="199" t="s">
        <v>2314</v>
      </c>
    </row>
    <row r="1675" spans="1:65" s="2" customFormat="1" ht="10.199999999999999">
      <c r="A1675" s="36"/>
      <c r="B1675" s="37"/>
      <c r="C1675" s="38"/>
      <c r="D1675" s="201" t="s">
        <v>152</v>
      </c>
      <c r="E1675" s="38"/>
      <c r="F1675" s="202" t="s">
        <v>2313</v>
      </c>
      <c r="G1675" s="38"/>
      <c r="H1675" s="38"/>
      <c r="I1675" s="110"/>
      <c r="J1675" s="38"/>
      <c r="K1675" s="38"/>
      <c r="L1675" s="41"/>
      <c r="M1675" s="203"/>
      <c r="N1675" s="204"/>
      <c r="O1675" s="66"/>
      <c r="P1675" s="66"/>
      <c r="Q1675" s="66"/>
      <c r="R1675" s="66"/>
      <c r="S1675" s="66"/>
      <c r="T1675" s="67"/>
      <c r="U1675" s="36"/>
      <c r="V1675" s="36"/>
      <c r="W1675" s="36"/>
      <c r="X1675" s="36"/>
      <c r="Y1675" s="36"/>
      <c r="Z1675" s="36"/>
      <c r="AA1675" s="36"/>
      <c r="AB1675" s="36"/>
      <c r="AC1675" s="36"/>
      <c r="AD1675" s="36"/>
      <c r="AE1675" s="36"/>
      <c r="AT1675" s="19" t="s">
        <v>152</v>
      </c>
      <c r="AU1675" s="19" t="s">
        <v>80</v>
      </c>
    </row>
    <row r="1676" spans="1:65" s="2" customFormat="1" ht="16.5" customHeight="1">
      <c r="A1676" s="36"/>
      <c r="B1676" s="37"/>
      <c r="C1676" s="238" t="s">
        <v>2315</v>
      </c>
      <c r="D1676" s="238" t="s">
        <v>253</v>
      </c>
      <c r="E1676" s="239" t="s">
        <v>2316</v>
      </c>
      <c r="F1676" s="240" t="s">
        <v>2317</v>
      </c>
      <c r="G1676" s="241" t="s">
        <v>443</v>
      </c>
      <c r="H1676" s="242">
        <v>42</v>
      </c>
      <c r="I1676" s="243"/>
      <c r="J1676" s="242">
        <f>ROUND(I1676*H1676,2)</f>
        <v>0</v>
      </c>
      <c r="K1676" s="240" t="s">
        <v>19</v>
      </c>
      <c r="L1676" s="244"/>
      <c r="M1676" s="245" t="s">
        <v>19</v>
      </c>
      <c r="N1676" s="246" t="s">
        <v>42</v>
      </c>
      <c r="O1676" s="66"/>
      <c r="P1676" s="197">
        <f>O1676*H1676</f>
        <v>0</v>
      </c>
      <c r="Q1676" s="197">
        <v>0</v>
      </c>
      <c r="R1676" s="197">
        <f>Q1676*H1676</f>
        <v>0</v>
      </c>
      <c r="S1676" s="197">
        <v>0</v>
      </c>
      <c r="T1676" s="198">
        <f>S1676*H1676</f>
        <v>0</v>
      </c>
      <c r="U1676" s="36"/>
      <c r="V1676" s="36"/>
      <c r="W1676" s="36"/>
      <c r="X1676" s="36"/>
      <c r="Y1676" s="36"/>
      <c r="Z1676" s="36"/>
      <c r="AA1676" s="36"/>
      <c r="AB1676" s="36"/>
      <c r="AC1676" s="36"/>
      <c r="AD1676" s="36"/>
      <c r="AE1676" s="36"/>
      <c r="AR1676" s="199" t="s">
        <v>366</v>
      </c>
      <c r="AT1676" s="199" t="s">
        <v>253</v>
      </c>
      <c r="AU1676" s="199" t="s">
        <v>80</v>
      </c>
      <c r="AY1676" s="19" t="s">
        <v>144</v>
      </c>
      <c r="BE1676" s="200">
        <f>IF(N1676="základní",J1676,0)</f>
        <v>0</v>
      </c>
      <c r="BF1676" s="200">
        <f>IF(N1676="snížená",J1676,0)</f>
        <v>0</v>
      </c>
      <c r="BG1676" s="200">
        <f>IF(N1676="zákl. přenesená",J1676,0)</f>
        <v>0</v>
      </c>
      <c r="BH1676" s="200">
        <f>IF(N1676="sníž. přenesená",J1676,0)</f>
        <v>0</v>
      </c>
      <c r="BI1676" s="200">
        <f>IF(N1676="nulová",J1676,0)</f>
        <v>0</v>
      </c>
      <c r="BJ1676" s="19" t="s">
        <v>26</v>
      </c>
      <c r="BK1676" s="200">
        <f>ROUND(I1676*H1676,2)</f>
        <v>0</v>
      </c>
      <c r="BL1676" s="19" t="s">
        <v>258</v>
      </c>
      <c r="BM1676" s="199" t="s">
        <v>2318</v>
      </c>
    </row>
    <row r="1677" spans="1:65" s="2" customFormat="1" ht="10.199999999999999">
      <c r="A1677" s="36"/>
      <c r="B1677" s="37"/>
      <c r="C1677" s="38"/>
      <c r="D1677" s="201" t="s">
        <v>152</v>
      </c>
      <c r="E1677" s="38"/>
      <c r="F1677" s="202" t="s">
        <v>2317</v>
      </c>
      <c r="G1677" s="38"/>
      <c r="H1677" s="38"/>
      <c r="I1677" s="110"/>
      <c r="J1677" s="38"/>
      <c r="K1677" s="38"/>
      <c r="L1677" s="41"/>
      <c r="M1677" s="203"/>
      <c r="N1677" s="204"/>
      <c r="O1677" s="66"/>
      <c r="P1677" s="66"/>
      <c r="Q1677" s="66"/>
      <c r="R1677" s="66"/>
      <c r="S1677" s="66"/>
      <c r="T1677" s="67"/>
      <c r="U1677" s="36"/>
      <c r="V1677" s="36"/>
      <c r="W1677" s="36"/>
      <c r="X1677" s="36"/>
      <c r="Y1677" s="36"/>
      <c r="Z1677" s="36"/>
      <c r="AA1677" s="36"/>
      <c r="AB1677" s="36"/>
      <c r="AC1677" s="36"/>
      <c r="AD1677" s="36"/>
      <c r="AE1677" s="36"/>
      <c r="AT1677" s="19" t="s">
        <v>152</v>
      </c>
      <c r="AU1677" s="19" t="s">
        <v>80</v>
      </c>
    </row>
    <row r="1678" spans="1:65" s="2" customFormat="1" ht="16.5" customHeight="1">
      <c r="A1678" s="36"/>
      <c r="B1678" s="37"/>
      <c r="C1678" s="238" t="s">
        <v>2319</v>
      </c>
      <c r="D1678" s="238" t="s">
        <v>253</v>
      </c>
      <c r="E1678" s="239" t="s">
        <v>2320</v>
      </c>
      <c r="F1678" s="240" t="s">
        <v>2321</v>
      </c>
      <c r="G1678" s="241" t="s">
        <v>443</v>
      </c>
      <c r="H1678" s="242">
        <v>41</v>
      </c>
      <c r="I1678" s="243"/>
      <c r="J1678" s="242">
        <f>ROUND(I1678*H1678,2)</f>
        <v>0</v>
      </c>
      <c r="K1678" s="240" t="s">
        <v>19</v>
      </c>
      <c r="L1678" s="244"/>
      <c r="M1678" s="245" t="s">
        <v>19</v>
      </c>
      <c r="N1678" s="246" t="s">
        <v>42</v>
      </c>
      <c r="O1678" s="66"/>
      <c r="P1678" s="197">
        <f>O1678*H1678</f>
        <v>0</v>
      </c>
      <c r="Q1678" s="197">
        <v>0</v>
      </c>
      <c r="R1678" s="197">
        <f>Q1678*H1678</f>
        <v>0</v>
      </c>
      <c r="S1678" s="197">
        <v>0</v>
      </c>
      <c r="T1678" s="198">
        <f>S1678*H1678</f>
        <v>0</v>
      </c>
      <c r="U1678" s="36"/>
      <c r="V1678" s="36"/>
      <c r="W1678" s="36"/>
      <c r="X1678" s="36"/>
      <c r="Y1678" s="36"/>
      <c r="Z1678" s="36"/>
      <c r="AA1678" s="36"/>
      <c r="AB1678" s="36"/>
      <c r="AC1678" s="36"/>
      <c r="AD1678" s="36"/>
      <c r="AE1678" s="36"/>
      <c r="AR1678" s="199" t="s">
        <v>366</v>
      </c>
      <c r="AT1678" s="199" t="s">
        <v>253</v>
      </c>
      <c r="AU1678" s="199" t="s">
        <v>80</v>
      </c>
      <c r="AY1678" s="19" t="s">
        <v>144</v>
      </c>
      <c r="BE1678" s="200">
        <f>IF(N1678="základní",J1678,0)</f>
        <v>0</v>
      </c>
      <c r="BF1678" s="200">
        <f>IF(N1678="snížená",J1678,0)</f>
        <v>0</v>
      </c>
      <c r="BG1678" s="200">
        <f>IF(N1678="zákl. přenesená",J1678,0)</f>
        <v>0</v>
      </c>
      <c r="BH1678" s="200">
        <f>IF(N1678="sníž. přenesená",J1678,0)</f>
        <v>0</v>
      </c>
      <c r="BI1678" s="200">
        <f>IF(N1678="nulová",J1678,0)</f>
        <v>0</v>
      </c>
      <c r="BJ1678" s="19" t="s">
        <v>26</v>
      </c>
      <c r="BK1678" s="200">
        <f>ROUND(I1678*H1678,2)</f>
        <v>0</v>
      </c>
      <c r="BL1678" s="19" t="s">
        <v>258</v>
      </c>
      <c r="BM1678" s="199" t="s">
        <v>2322</v>
      </c>
    </row>
    <row r="1679" spans="1:65" s="2" customFormat="1" ht="10.199999999999999">
      <c r="A1679" s="36"/>
      <c r="B1679" s="37"/>
      <c r="C1679" s="38"/>
      <c r="D1679" s="201" t="s">
        <v>152</v>
      </c>
      <c r="E1679" s="38"/>
      <c r="F1679" s="202" t="s">
        <v>2321</v>
      </c>
      <c r="G1679" s="38"/>
      <c r="H1679" s="38"/>
      <c r="I1679" s="110"/>
      <c r="J1679" s="38"/>
      <c r="K1679" s="38"/>
      <c r="L1679" s="41"/>
      <c r="M1679" s="203"/>
      <c r="N1679" s="204"/>
      <c r="O1679" s="66"/>
      <c r="P1679" s="66"/>
      <c r="Q1679" s="66"/>
      <c r="R1679" s="66"/>
      <c r="S1679" s="66"/>
      <c r="T1679" s="67"/>
      <c r="U1679" s="36"/>
      <c r="V1679" s="36"/>
      <c r="W1679" s="36"/>
      <c r="X1679" s="36"/>
      <c r="Y1679" s="36"/>
      <c r="Z1679" s="36"/>
      <c r="AA1679" s="36"/>
      <c r="AB1679" s="36"/>
      <c r="AC1679" s="36"/>
      <c r="AD1679" s="36"/>
      <c r="AE1679" s="36"/>
      <c r="AT1679" s="19" t="s">
        <v>152</v>
      </c>
      <c r="AU1679" s="19" t="s">
        <v>80</v>
      </c>
    </row>
    <row r="1680" spans="1:65" s="2" customFormat="1" ht="16.5" customHeight="1">
      <c r="A1680" s="36"/>
      <c r="B1680" s="37"/>
      <c r="C1680" s="238" t="s">
        <v>2323</v>
      </c>
      <c r="D1680" s="238" t="s">
        <v>253</v>
      </c>
      <c r="E1680" s="239" t="s">
        <v>2324</v>
      </c>
      <c r="F1680" s="240" t="s">
        <v>2325</v>
      </c>
      <c r="G1680" s="241" t="s">
        <v>443</v>
      </c>
      <c r="H1680" s="242">
        <v>350</v>
      </c>
      <c r="I1680" s="243"/>
      <c r="J1680" s="242">
        <f>ROUND(I1680*H1680,2)</f>
        <v>0</v>
      </c>
      <c r="K1680" s="240" t="s">
        <v>19</v>
      </c>
      <c r="L1680" s="244"/>
      <c r="M1680" s="245" t="s">
        <v>19</v>
      </c>
      <c r="N1680" s="246" t="s">
        <v>42</v>
      </c>
      <c r="O1680" s="66"/>
      <c r="P1680" s="197">
        <f>O1680*H1680</f>
        <v>0</v>
      </c>
      <c r="Q1680" s="197">
        <v>0</v>
      </c>
      <c r="R1680" s="197">
        <f>Q1680*H1680</f>
        <v>0</v>
      </c>
      <c r="S1680" s="197">
        <v>0</v>
      </c>
      <c r="T1680" s="198">
        <f>S1680*H1680</f>
        <v>0</v>
      </c>
      <c r="U1680" s="36"/>
      <c r="V1680" s="36"/>
      <c r="W1680" s="36"/>
      <c r="X1680" s="36"/>
      <c r="Y1680" s="36"/>
      <c r="Z1680" s="36"/>
      <c r="AA1680" s="36"/>
      <c r="AB1680" s="36"/>
      <c r="AC1680" s="36"/>
      <c r="AD1680" s="36"/>
      <c r="AE1680" s="36"/>
      <c r="AR1680" s="199" t="s">
        <v>366</v>
      </c>
      <c r="AT1680" s="199" t="s">
        <v>253</v>
      </c>
      <c r="AU1680" s="199" t="s">
        <v>80</v>
      </c>
      <c r="AY1680" s="19" t="s">
        <v>144</v>
      </c>
      <c r="BE1680" s="200">
        <f>IF(N1680="základní",J1680,0)</f>
        <v>0</v>
      </c>
      <c r="BF1680" s="200">
        <f>IF(N1680="snížená",J1680,0)</f>
        <v>0</v>
      </c>
      <c r="BG1680" s="200">
        <f>IF(N1680="zákl. přenesená",J1680,0)</f>
        <v>0</v>
      </c>
      <c r="BH1680" s="200">
        <f>IF(N1680="sníž. přenesená",J1680,0)</f>
        <v>0</v>
      </c>
      <c r="BI1680" s="200">
        <f>IF(N1680="nulová",J1680,0)</f>
        <v>0</v>
      </c>
      <c r="BJ1680" s="19" t="s">
        <v>26</v>
      </c>
      <c r="BK1680" s="200">
        <f>ROUND(I1680*H1680,2)</f>
        <v>0</v>
      </c>
      <c r="BL1680" s="19" t="s">
        <v>258</v>
      </c>
      <c r="BM1680" s="199" t="s">
        <v>2326</v>
      </c>
    </row>
    <row r="1681" spans="1:65" s="2" customFormat="1" ht="10.199999999999999">
      <c r="A1681" s="36"/>
      <c r="B1681" s="37"/>
      <c r="C1681" s="38"/>
      <c r="D1681" s="201" t="s">
        <v>152</v>
      </c>
      <c r="E1681" s="38"/>
      <c r="F1681" s="202" t="s">
        <v>2325</v>
      </c>
      <c r="G1681" s="38"/>
      <c r="H1681" s="38"/>
      <c r="I1681" s="110"/>
      <c r="J1681" s="38"/>
      <c r="K1681" s="38"/>
      <c r="L1681" s="41"/>
      <c r="M1681" s="203"/>
      <c r="N1681" s="204"/>
      <c r="O1681" s="66"/>
      <c r="P1681" s="66"/>
      <c r="Q1681" s="66"/>
      <c r="R1681" s="66"/>
      <c r="S1681" s="66"/>
      <c r="T1681" s="67"/>
      <c r="U1681" s="36"/>
      <c r="V1681" s="36"/>
      <c r="W1681" s="36"/>
      <c r="X1681" s="36"/>
      <c r="Y1681" s="36"/>
      <c r="Z1681" s="36"/>
      <c r="AA1681" s="36"/>
      <c r="AB1681" s="36"/>
      <c r="AC1681" s="36"/>
      <c r="AD1681" s="36"/>
      <c r="AE1681" s="36"/>
      <c r="AT1681" s="19" t="s">
        <v>152</v>
      </c>
      <c r="AU1681" s="19" t="s">
        <v>80</v>
      </c>
    </row>
    <row r="1682" spans="1:65" s="2" customFormat="1" ht="16.5" customHeight="1">
      <c r="A1682" s="36"/>
      <c r="B1682" s="37"/>
      <c r="C1682" s="238" t="s">
        <v>2327</v>
      </c>
      <c r="D1682" s="238" t="s">
        <v>253</v>
      </c>
      <c r="E1682" s="239" t="s">
        <v>2328</v>
      </c>
      <c r="F1682" s="240" t="s">
        <v>2329</v>
      </c>
      <c r="G1682" s="241" t="s">
        <v>443</v>
      </c>
      <c r="H1682" s="242">
        <v>1</v>
      </c>
      <c r="I1682" s="243"/>
      <c r="J1682" s="242">
        <f>ROUND(I1682*H1682,2)</f>
        <v>0</v>
      </c>
      <c r="K1682" s="240" t="s">
        <v>19</v>
      </c>
      <c r="L1682" s="244"/>
      <c r="M1682" s="245" t="s">
        <v>19</v>
      </c>
      <c r="N1682" s="246" t="s">
        <v>42</v>
      </c>
      <c r="O1682" s="66"/>
      <c r="P1682" s="197">
        <f>O1682*H1682</f>
        <v>0</v>
      </c>
      <c r="Q1682" s="197">
        <v>0</v>
      </c>
      <c r="R1682" s="197">
        <f>Q1682*H1682</f>
        <v>0</v>
      </c>
      <c r="S1682" s="197">
        <v>0</v>
      </c>
      <c r="T1682" s="198">
        <f>S1682*H1682</f>
        <v>0</v>
      </c>
      <c r="U1682" s="36"/>
      <c r="V1682" s="36"/>
      <c r="W1682" s="36"/>
      <c r="X1682" s="36"/>
      <c r="Y1682" s="36"/>
      <c r="Z1682" s="36"/>
      <c r="AA1682" s="36"/>
      <c r="AB1682" s="36"/>
      <c r="AC1682" s="36"/>
      <c r="AD1682" s="36"/>
      <c r="AE1682" s="36"/>
      <c r="AR1682" s="199" t="s">
        <v>366</v>
      </c>
      <c r="AT1682" s="199" t="s">
        <v>253</v>
      </c>
      <c r="AU1682" s="199" t="s">
        <v>80</v>
      </c>
      <c r="AY1682" s="19" t="s">
        <v>144</v>
      </c>
      <c r="BE1682" s="200">
        <f>IF(N1682="základní",J1682,0)</f>
        <v>0</v>
      </c>
      <c r="BF1682" s="200">
        <f>IF(N1682="snížená",J1682,0)</f>
        <v>0</v>
      </c>
      <c r="BG1682" s="200">
        <f>IF(N1682="zákl. přenesená",J1682,0)</f>
        <v>0</v>
      </c>
      <c r="BH1682" s="200">
        <f>IF(N1682="sníž. přenesená",J1682,0)</f>
        <v>0</v>
      </c>
      <c r="BI1682" s="200">
        <f>IF(N1682="nulová",J1682,0)</f>
        <v>0</v>
      </c>
      <c r="BJ1682" s="19" t="s">
        <v>26</v>
      </c>
      <c r="BK1682" s="200">
        <f>ROUND(I1682*H1682,2)</f>
        <v>0</v>
      </c>
      <c r="BL1682" s="19" t="s">
        <v>258</v>
      </c>
      <c r="BM1682" s="199" t="s">
        <v>2330</v>
      </c>
    </row>
    <row r="1683" spans="1:65" s="2" customFormat="1" ht="10.199999999999999">
      <c r="A1683" s="36"/>
      <c r="B1683" s="37"/>
      <c r="C1683" s="38"/>
      <c r="D1683" s="201" t="s">
        <v>152</v>
      </c>
      <c r="E1683" s="38"/>
      <c r="F1683" s="202" t="s">
        <v>2329</v>
      </c>
      <c r="G1683" s="38"/>
      <c r="H1683" s="38"/>
      <c r="I1683" s="110"/>
      <c r="J1683" s="38"/>
      <c r="K1683" s="38"/>
      <c r="L1683" s="41"/>
      <c r="M1683" s="203"/>
      <c r="N1683" s="204"/>
      <c r="O1683" s="66"/>
      <c r="P1683" s="66"/>
      <c r="Q1683" s="66"/>
      <c r="R1683" s="66"/>
      <c r="S1683" s="66"/>
      <c r="T1683" s="67"/>
      <c r="U1683" s="36"/>
      <c r="V1683" s="36"/>
      <c r="W1683" s="36"/>
      <c r="X1683" s="36"/>
      <c r="Y1683" s="36"/>
      <c r="Z1683" s="36"/>
      <c r="AA1683" s="36"/>
      <c r="AB1683" s="36"/>
      <c r="AC1683" s="36"/>
      <c r="AD1683" s="36"/>
      <c r="AE1683" s="36"/>
      <c r="AT1683" s="19" t="s">
        <v>152</v>
      </c>
      <c r="AU1683" s="19" t="s">
        <v>80</v>
      </c>
    </row>
    <row r="1684" spans="1:65" s="2" customFormat="1" ht="16.5" customHeight="1">
      <c r="A1684" s="36"/>
      <c r="B1684" s="37"/>
      <c r="C1684" s="238" t="s">
        <v>2331</v>
      </c>
      <c r="D1684" s="238" t="s">
        <v>253</v>
      </c>
      <c r="E1684" s="239" t="s">
        <v>2332</v>
      </c>
      <c r="F1684" s="240" t="s">
        <v>2333</v>
      </c>
      <c r="G1684" s="241" t="s">
        <v>429</v>
      </c>
      <c r="H1684" s="242">
        <v>180</v>
      </c>
      <c r="I1684" s="243"/>
      <c r="J1684" s="242">
        <f>ROUND(I1684*H1684,2)</f>
        <v>0</v>
      </c>
      <c r="K1684" s="240" t="s">
        <v>19</v>
      </c>
      <c r="L1684" s="244"/>
      <c r="M1684" s="245" t="s">
        <v>19</v>
      </c>
      <c r="N1684" s="246" t="s">
        <v>42</v>
      </c>
      <c r="O1684" s="66"/>
      <c r="P1684" s="197">
        <f>O1684*H1684</f>
        <v>0</v>
      </c>
      <c r="Q1684" s="197">
        <v>0</v>
      </c>
      <c r="R1684" s="197">
        <f>Q1684*H1684</f>
        <v>0</v>
      </c>
      <c r="S1684" s="197">
        <v>0</v>
      </c>
      <c r="T1684" s="198">
        <f>S1684*H1684</f>
        <v>0</v>
      </c>
      <c r="U1684" s="36"/>
      <c r="V1684" s="36"/>
      <c r="W1684" s="36"/>
      <c r="X1684" s="36"/>
      <c r="Y1684" s="36"/>
      <c r="Z1684" s="36"/>
      <c r="AA1684" s="36"/>
      <c r="AB1684" s="36"/>
      <c r="AC1684" s="36"/>
      <c r="AD1684" s="36"/>
      <c r="AE1684" s="36"/>
      <c r="AR1684" s="199" t="s">
        <v>366</v>
      </c>
      <c r="AT1684" s="199" t="s">
        <v>253</v>
      </c>
      <c r="AU1684" s="199" t="s">
        <v>80</v>
      </c>
      <c r="AY1684" s="19" t="s">
        <v>144</v>
      </c>
      <c r="BE1684" s="200">
        <f>IF(N1684="základní",J1684,0)</f>
        <v>0</v>
      </c>
      <c r="BF1684" s="200">
        <f>IF(N1684="snížená",J1684,0)</f>
        <v>0</v>
      </c>
      <c r="BG1684" s="200">
        <f>IF(N1684="zákl. přenesená",J1684,0)</f>
        <v>0</v>
      </c>
      <c r="BH1684" s="200">
        <f>IF(N1684="sníž. přenesená",J1684,0)</f>
        <v>0</v>
      </c>
      <c r="BI1684" s="200">
        <f>IF(N1684="nulová",J1684,0)</f>
        <v>0</v>
      </c>
      <c r="BJ1684" s="19" t="s">
        <v>26</v>
      </c>
      <c r="BK1684" s="200">
        <f>ROUND(I1684*H1684,2)</f>
        <v>0</v>
      </c>
      <c r="BL1684" s="19" t="s">
        <v>258</v>
      </c>
      <c r="BM1684" s="199" t="s">
        <v>2334</v>
      </c>
    </row>
    <row r="1685" spans="1:65" s="2" customFormat="1" ht="10.199999999999999">
      <c r="A1685" s="36"/>
      <c r="B1685" s="37"/>
      <c r="C1685" s="38"/>
      <c r="D1685" s="201" t="s">
        <v>152</v>
      </c>
      <c r="E1685" s="38"/>
      <c r="F1685" s="202" t="s">
        <v>2333</v>
      </c>
      <c r="G1685" s="38"/>
      <c r="H1685" s="38"/>
      <c r="I1685" s="110"/>
      <c r="J1685" s="38"/>
      <c r="K1685" s="38"/>
      <c r="L1685" s="41"/>
      <c r="M1685" s="203"/>
      <c r="N1685" s="204"/>
      <c r="O1685" s="66"/>
      <c r="P1685" s="66"/>
      <c r="Q1685" s="66"/>
      <c r="R1685" s="66"/>
      <c r="S1685" s="66"/>
      <c r="T1685" s="67"/>
      <c r="U1685" s="36"/>
      <c r="V1685" s="36"/>
      <c r="W1685" s="36"/>
      <c r="X1685" s="36"/>
      <c r="Y1685" s="36"/>
      <c r="Z1685" s="36"/>
      <c r="AA1685" s="36"/>
      <c r="AB1685" s="36"/>
      <c r="AC1685" s="36"/>
      <c r="AD1685" s="36"/>
      <c r="AE1685" s="36"/>
      <c r="AT1685" s="19" t="s">
        <v>152</v>
      </c>
      <c r="AU1685" s="19" t="s">
        <v>80</v>
      </c>
    </row>
    <row r="1686" spans="1:65" s="2" customFormat="1" ht="16.5" customHeight="1">
      <c r="A1686" s="36"/>
      <c r="B1686" s="37"/>
      <c r="C1686" s="238" t="s">
        <v>2335</v>
      </c>
      <c r="D1686" s="238" t="s">
        <v>253</v>
      </c>
      <c r="E1686" s="239" t="s">
        <v>2336</v>
      </c>
      <c r="F1686" s="240" t="s">
        <v>2337</v>
      </c>
      <c r="G1686" s="241" t="s">
        <v>443</v>
      </c>
      <c r="H1686" s="242">
        <v>87</v>
      </c>
      <c r="I1686" s="243"/>
      <c r="J1686" s="242">
        <f>ROUND(I1686*H1686,2)</f>
        <v>0</v>
      </c>
      <c r="K1686" s="240" t="s">
        <v>19</v>
      </c>
      <c r="L1686" s="244"/>
      <c r="M1686" s="245" t="s">
        <v>19</v>
      </c>
      <c r="N1686" s="246" t="s">
        <v>42</v>
      </c>
      <c r="O1686" s="66"/>
      <c r="P1686" s="197">
        <f>O1686*H1686</f>
        <v>0</v>
      </c>
      <c r="Q1686" s="197">
        <v>0</v>
      </c>
      <c r="R1686" s="197">
        <f>Q1686*H1686</f>
        <v>0</v>
      </c>
      <c r="S1686" s="197">
        <v>0</v>
      </c>
      <c r="T1686" s="198">
        <f>S1686*H1686</f>
        <v>0</v>
      </c>
      <c r="U1686" s="36"/>
      <c r="V1686" s="36"/>
      <c r="W1686" s="36"/>
      <c r="X1686" s="36"/>
      <c r="Y1686" s="36"/>
      <c r="Z1686" s="36"/>
      <c r="AA1686" s="36"/>
      <c r="AB1686" s="36"/>
      <c r="AC1686" s="36"/>
      <c r="AD1686" s="36"/>
      <c r="AE1686" s="36"/>
      <c r="AR1686" s="199" t="s">
        <v>366</v>
      </c>
      <c r="AT1686" s="199" t="s">
        <v>253</v>
      </c>
      <c r="AU1686" s="199" t="s">
        <v>80</v>
      </c>
      <c r="AY1686" s="19" t="s">
        <v>144</v>
      </c>
      <c r="BE1686" s="200">
        <f>IF(N1686="základní",J1686,0)</f>
        <v>0</v>
      </c>
      <c r="BF1686" s="200">
        <f>IF(N1686="snížená",J1686,0)</f>
        <v>0</v>
      </c>
      <c r="BG1686" s="200">
        <f>IF(N1686="zákl. přenesená",J1686,0)</f>
        <v>0</v>
      </c>
      <c r="BH1686" s="200">
        <f>IF(N1686="sníž. přenesená",J1686,0)</f>
        <v>0</v>
      </c>
      <c r="BI1686" s="200">
        <f>IF(N1686="nulová",J1686,0)</f>
        <v>0</v>
      </c>
      <c r="BJ1686" s="19" t="s">
        <v>26</v>
      </c>
      <c r="BK1686" s="200">
        <f>ROUND(I1686*H1686,2)</f>
        <v>0</v>
      </c>
      <c r="BL1686" s="19" t="s">
        <v>258</v>
      </c>
      <c r="BM1686" s="199" t="s">
        <v>2338</v>
      </c>
    </row>
    <row r="1687" spans="1:65" s="2" customFormat="1" ht="10.199999999999999">
      <c r="A1687" s="36"/>
      <c r="B1687" s="37"/>
      <c r="C1687" s="38"/>
      <c r="D1687" s="201" t="s">
        <v>152</v>
      </c>
      <c r="E1687" s="38"/>
      <c r="F1687" s="202" t="s">
        <v>2337</v>
      </c>
      <c r="G1687" s="38"/>
      <c r="H1687" s="38"/>
      <c r="I1687" s="110"/>
      <c r="J1687" s="38"/>
      <c r="K1687" s="38"/>
      <c r="L1687" s="41"/>
      <c r="M1687" s="203"/>
      <c r="N1687" s="204"/>
      <c r="O1687" s="66"/>
      <c r="P1687" s="66"/>
      <c r="Q1687" s="66"/>
      <c r="R1687" s="66"/>
      <c r="S1687" s="66"/>
      <c r="T1687" s="67"/>
      <c r="U1687" s="36"/>
      <c r="V1687" s="36"/>
      <c r="W1687" s="36"/>
      <c r="X1687" s="36"/>
      <c r="Y1687" s="36"/>
      <c r="Z1687" s="36"/>
      <c r="AA1687" s="36"/>
      <c r="AB1687" s="36"/>
      <c r="AC1687" s="36"/>
      <c r="AD1687" s="36"/>
      <c r="AE1687" s="36"/>
      <c r="AT1687" s="19" t="s">
        <v>152</v>
      </c>
      <c r="AU1687" s="19" t="s">
        <v>80</v>
      </c>
    </row>
    <row r="1688" spans="1:65" s="2" customFormat="1" ht="16.5" customHeight="1">
      <c r="A1688" s="36"/>
      <c r="B1688" s="37"/>
      <c r="C1688" s="238" t="s">
        <v>2339</v>
      </c>
      <c r="D1688" s="238" t="s">
        <v>253</v>
      </c>
      <c r="E1688" s="239" t="s">
        <v>2340</v>
      </c>
      <c r="F1688" s="240" t="s">
        <v>2341</v>
      </c>
      <c r="G1688" s="241" t="s">
        <v>443</v>
      </c>
      <c r="H1688" s="242">
        <v>26</v>
      </c>
      <c r="I1688" s="243"/>
      <c r="J1688" s="242">
        <f>ROUND(I1688*H1688,2)</f>
        <v>0</v>
      </c>
      <c r="K1688" s="240" t="s">
        <v>19</v>
      </c>
      <c r="L1688" s="244"/>
      <c r="M1688" s="245" t="s">
        <v>19</v>
      </c>
      <c r="N1688" s="246" t="s">
        <v>42</v>
      </c>
      <c r="O1688" s="66"/>
      <c r="P1688" s="197">
        <f>O1688*H1688</f>
        <v>0</v>
      </c>
      <c r="Q1688" s="197">
        <v>0</v>
      </c>
      <c r="R1688" s="197">
        <f>Q1688*H1688</f>
        <v>0</v>
      </c>
      <c r="S1688" s="197">
        <v>0</v>
      </c>
      <c r="T1688" s="198">
        <f>S1688*H1688</f>
        <v>0</v>
      </c>
      <c r="U1688" s="36"/>
      <c r="V1688" s="36"/>
      <c r="W1688" s="36"/>
      <c r="X1688" s="36"/>
      <c r="Y1688" s="36"/>
      <c r="Z1688" s="36"/>
      <c r="AA1688" s="36"/>
      <c r="AB1688" s="36"/>
      <c r="AC1688" s="36"/>
      <c r="AD1688" s="36"/>
      <c r="AE1688" s="36"/>
      <c r="AR1688" s="199" t="s">
        <v>366</v>
      </c>
      <c r="AT1688" s="199" t="s">
        <v>253</v>
      </c>
      <c r="AU1688" s="199" t="s">
        <v>80</v>
      </c>
      <c r="AY1688" s="19" t="s">
        <v>144</v>
      </c>
      <c r="BE1688" s="200">
        <f>IF(N1688="základní",J1688,0)</f>
        <v>0</v>
      </c>
      <c r="BF1688" s="200">
        <f>IF(N1688="snížená",J1688,0)</f>
        <v>0</v>
      </c>
      <c r="BG1688" s="200">
        <f>IF(N1688="zákl. přenesená",J1688,0)</f>
        <v>0</v>
      </c>
      <c r="BH1688" s="200">
        <f>IF(N1688="sníž. přenesená",J1688,0)</f>
        <v>0</v>
      </c>
      <c r="BI1688" s="200">
        <f>IF(N1688="nulová",J1688,0)</f>
        <v>0</v>
      </c>
      <c r="BJ1688" s="19" t="s">
        <v>26</v>
      </c>
      <c r="BK1688" s="200">
        <f>ROUND(I1688*H1688,2)</f>
        <v>0</v>
      </c>
      <c r="BL1688" s="19" t="s">
        <v>258</v>
      </c>
      <c r="BM1688" s="199" t="s">
        <v>2342</v>
      </c>
    </row>
    <row r="1689" spans="1:65" s="2" customFormat="1" ht="10.199999999999999">
      <c r="A1689" s="36"/>
      <c r="B1689" s="37"/>
      <c r="C1689" s="38"/>
      <c r="D1689" s="201" t="s">
        <v>152</v>
      </c>
      <c r="E1689" s="38"/>
      <c r="F1689" s="202" t="s">
        <v>2341</v>
      </c>
      <c r="G1689" s="38"/>
      <c r="H1689" s="38"/>
      <c r="I1689" s="110"/>
      <c r="J1689" s="38"/>
      <c r="K1689" s="38"/>
      <c r="L1689" s="41"/>
      <c r="M1689" s="203"/>
      <c r="N1689" s="204"/>
      <c r="O1689" s="66"/>
      <c r="P1689" s="66"/>
      <c r="Q1689" s="66"/>
      <c r="R1689" s="66"/>
      <c r="S1689" s="66"/>
      <c r="T1689" s="67"/>
      <c r="U1689" s="36"/>
      <c r="V1689" s="36"/>
      <c r="W1689" s="36"/>
      <c r="X1689" s="36"/>
      <c r="Y1689" s="36"/>
      <c r="Z1689" s="36"/>
      <c r="AA1689" s="36"/>
      <c r="AB1689" s="36"/>
      <c r="AC1689" s="36"/>
      <c r="AD1689" s="36"/>
      <c r="AE1689" s="36"/>
      <c r="AT1689" s="19" t="s">
        <v>152</v>
      </c>
      <c r="AU1689" s="19" t="s">
        <v>80</v>
      </c>
    </row>
    <row r="1690" spans="1:65" s="2" customFormat="1" ht="16.5" customHeight="1">
      <c r="A1690" s="36"/>
      <c r="B1690" s="37"/>
      <c r="C1690" s="238" t="s">
        <v>2343</v>
      </c>
      <c r="D1690" s="238" t="s">
        <v>253</v>
      </c>
      <c r="E1690" s="239" t="s">
        <v>2344</v>
      </c>
      <c r="F1690" s="240" t="s">
        <v>2345</v>
      </c>
      <c r="G1690" s="241" t="s">
        <v>443</v>
      </c>
      <c r="H1690" s="242">
        <v>42</v>
      </c>
      <c r="I1690" s="243"/>
      <c r="J1690" s="242">
        <f>ROUND(I1690*H1690,2)</f>
        <v>0</v>
      </c>
      <c r="K1690" s="240" t="s">
        <v>19</v>
      </c>
      <c r="L1690" s="244"/>
      <c r="M1690" s="245" t="s">
        <v>19</v>
      </c>
      <c r="N1690" s="246" t="s">
        <v>42</v>
      </c>
      <c r="O1690" s="66"/>
      <c r="P1690" s="197">
        <f>O1690*H1690</f>
        <v>0</v>
      </c>
      <c r="Q1690" s="197">
        <v>0</v>
      </c>
      <c r="R1690" s="197">
        <f>Q1690*H1690</f>
        <v>0</v>
      </c>
      <c r="S1690" s="197">
        <v>0</v>
      </c>
      <c r="T1690" s="198">
        <f>S1690*H1690</f>
        <v>0</v>
      </c>
      <c r="U1690" s="36"/>
      <c r="V1690" s="36"/>
      <c r="W1690" s="36"/>
      <c r="X1690" s="36"/>
      <c r="Y1690" s="36"/>
      <c r="Z1690" s="36"/>
      <c r="AA1690" s="36"/>
      <c r="AB1690" s="36"/>
      <c r="AC1690" s="36"/>
      <c r="AD1690" s="36"/>
      <c r="AE1690" s="36"/>
      <c r="AR1690" s="199" t="s">
        <v>366</v>
      </c>
      <c r="AT1690" s="199" t="s">
        <v>253</v>
      </c>
      <c r="AU1690" s="199" t="s">
        <v>80</v>
      </c>
      <c r="AY1690" s="19" t="s">
        <v>144</v>
      </c>
      <c r="BE1690" s="200">
        <f>IF(N1690="základní",J1690,0)</f>
        <v>0</v>
      </c>
      <c r="BF1690" s="200">
        <f>IF(N1690="snížená",J1690,0)</f>
        <v>0</v>
      </c>
      <c r="BG1690" s="200">
        <f>IF(N1690="zákl. přenesená",J1690,0)</f>
        <v>0</v>
      </c>
      <c r="BH1690" s="200">
        <f>IF(N1690="sníž. přenesená",J1690,0)</f>
        <v>0</v>
      </c>
      <c r="BI1690" s="200">
        <f>IF(N1690="nulová",J1690,0)</f>
        <v>0</v>
      </c>
      <c r="BJ1690" s="19" t="s">
        <v>26</v>
      </c>
      <c r="BK1690" s="200">
        <f>ROUND(I1690*H1690,2)</f>
        <v>0</v>
      </c>
      <c r="BL1690" s="19" t="s">
        <v>258</v>
      </c>
      <c r="BM1690" s="199" t="s">
        <v>2346</v>
      </c>
    </row>
    <row r="1691" spans="1:65" s="2" customFormat="1" ht="10.199999999999999">
      <c r="A1691" s="36"/>
      <c r="B1691" s="37"/>
      <c r="C1691" s="38"/>
      <c r="D1691" s="201" t="s">
        <v>152</v>
      </c>
      <c r="E1691" s="38"/>
      <c r="F1691" s="202" t="s">
        <v>2345</v>
      </c>
      <c r="G1691" s="38"/>
      <c r="H1691" s="38"/>
      <c r="I1691" s="110"/>
      <c r="J1691" s="38"/>
      <c r="K1691" s="38"/>
      <c r="L1691" s="41"/>
      <c r="M1691" s="203"/>
      <c r="N1691" s="204"/>
      <c r="O1691" s="66"/>
      <c r="P1691" s="66"/>
      <c r="Q1691" s="66"/>
      <c r="R1691" s="66"/>
      <c r="S1691" s="66"/>
      <c r="T1691" s="67"/>
      <c r="U1691" s="36"/>
      <c r="V1691" s="36"/>
      <c r="W1691" s="36"/>
      <c r="X1691" s="36"/>
      <c r="Y1691" s="36"/>
      <c r="Z1691" s="36"/>
      <c r="AA1691" s="36"/>
      <c r="AB1691" s="36"/>
      <c r="AC1691" s="36"/>
      <c r="AD1691" s="36"/>
      <c r="AE1691" s="36"/>
      <c r="AT1691" s="19" t="s">
        <v>152</v>
      </c>
      <c r="AU1691" s="19" t="s">
        <v>80</v>
      </c>
    </row>
    <row r="1692" spans="1:65" s="2" customFormat="1" ht="16.5" customHeight="1">
      <c r="A1692" s="36"/>
      <c r="B1692" s="37"/>
      <c r="C1692" s="238" t="s">
        <v>2347</v>
      </c>
      <c r="D1692" s="238" t="s">
        <v>253</v>
      </c>
      <c r="E1692" s="239" t="s">
        <v>2348</v>
      </c>
      <c r="F1692" s="240" t="s">
        <v>2349</v>
      </c>
      <c r="G1692" s="241" t="s">
        <v>429</v>
      </c>
      <c r="H1692" s="242">
        <v>38</v>
      </c>
      <c r="I1692" s="243"/>
      <c r="J1692" s="242">
        <f>ROUND(I1692*H1692,2)</f>
        <v>0</v>
      </c>
      <c r="K1692" s="240" t="s">
        <v>19</v>
      </c>
      <c r="L1692" s="244"/>
      <c r="M1692" s="245" t="s">
        <v>19</v>
      </c>
      <c r="N1692" s="246" t="s">
        <v>42</v>
      </c>
      <c r="O1692" s="66"/>
      <c r="P1692" s="197">
        <f>O1692*H1692</f>
        <v>0</v>
      </c>
      <c r="Q1692" s="197">
        <v>0</v>
      </c>
      <c r="R1692" s="197">
        <f>Q1692*H1692</f>
        <v>0</v>
      </c>
      <c r="S1692" s="197">
        <v>0</v>
      </c>
      <c r="T1692" s="198">
        <f>S1692*H1692</f>
        <v>0</v>
      </c>
      <c r="U1692" s="36"/>
      <c r="V1692" s="36"/>
      <c r="W1692" s="36"/>
      <c r="X1692" s="36"/>
      <c r="Y1692" s="36"/>
      <c r="Z1692" s="36"/>
      <c r="AA1692" s="36"/>
      <c r="AB1692" s="36"/>
      <c r="AC1692" s="36"/>
      <c r="AD1692" s="36"/>
      <c r="AE1692" s="36"/>
      <c r="AR1692" s="199" t="s">
        <v>366</v>
      </c>
      <c r="AT1692" s="199" t="s">
        <v>253</v>
      </c>
      <c r="AU1692" s="199" t="s">
        <v>80</v>
      </c>
      <c r="AY1692" s="19" t="s">
        <v>144</v>
      </c>
      <c r="BE1692" s="200">
        <f>IF(N1692="základní",J1692,0)</f>
        <v>0</v>
      </c>
      <c r="BF1692" s="200">
        <f>IF(N1692="snížená",J1692,0)</f>
        <v>0</v>
      </c>
      <c r="BG1692" s="200">
        <f>IF(N1692="zákl. přenesená",J1692,0)</f>
        <v>0</v>
      </c>
      <c r="BH1692" s="200">
        <f>IF(N1692="sníž. přenesená",J1692,0)</f>
        <v>0</v>
      </c>
      <c r="BI1692" s="200">
        <f>IF(N1692="nulová",J1692,0)</f>
        <v>0</v>
      </c>
      <c r="BJ1692" s="19" t="s">
        <v>26</v>
      </c>
      <c r="BK1692" s="200">
        <f>ROUND(I1692*H1692,2)</f>
        <v>0</v>
      </c>
      <c r="BL1692" s="19" t="s">
        <v>258</v>
      </c>
      <c r="BM1692" s="199" t="s">
        <v>2350</v>
      </c>
    </row>
    <row r="1693" spans="1:65" s="2" customFormat="1" ht="10.199999999999999">
      <c r="A1693" s="36"/>
      <c r="B1693" s="37"/>
      <c r="C1693" s="38"/>
      <c r="D1693" s="201" t="s">
        <v>152</v>
      </c>
      <c r="E1693" s="38"/>
      <c r="F1693" s="202" t="s">
        <v>2349</v>
      </c>
      <c r="G1693" s="38"/>
      <c r="H1693" s="38"/>
      <c r="I1693" s="110"/>
      <c r="J1693" s="38"/>
      <c r="K1693" s="38"/>
      <c r="L1693" s="41"/>
      <c r="M1693" s="203"/>
      <c r="N1693" s="204"/>
      <c r="O1693" s="66"/>
      <c r="P1693" s="66"/>
      <c r="Q1693" s="66"/>
      <c r="R1693" s="66"/>
      <c r="S1693" s="66"/>
      <c r="T1693" s="67"/>
      <c r="U1693" s="36"/>
      <c r="V1693" s="36"/>
      <c r="W1693" s="36"/>
      <c r="X1693" s="36"/>
      <c r="Y1693" s="36"/>
      <c r="Z1693" s="36"/>
      <c r="AA1693" s="36"/>
      <c r="AB1693" s="36"/>
      <c r="AC1693" s="36"/>
      <c r="AD1693" s="36"/>
      <c r="AE1693" s="36"/>
      <c r="AT1693" s="19" t="s">
        <v>152</v>
      </c>
      <c r="AU1693" s="19" t="s">
        <v>80</v>
      </c>
    </row>
    <row r="1694" spans="1:65" s="2" customFormat="1" ht="16.5" customHeight="1">
      <c r="A1694" s="36"/>
      <c r="B1694" s="37"/>
      <c r="C1694" s="238" t="s">
        <v>2351</v>
      </c>
      <c r="D1694" s="238" t="s">
        <v>253</v>
      </c>
      <c r="E1694" s="239" t="s">
        <v>2352</v>
      </c>
      <c r="F1694" s="240" t="s">
        <v>2353</v>
      </c>
      <c r="G1694" s="241" t="s">
        <v>429</v>
      </c>
      <c r="H1694" s="242">
        <v>38</v>
      </c>
      <c r="I1694" s="243"/>
      <c r="J1694" s="242">
        <f>ROUND(I1694*H1694,2)</f>
        <v>0</v>
      </c>
      <c r="K1694" s="240" t="s">
        <v>19</v>
      </c>
      <c r="L1694" s="244"/>
      <c r="M1694" s="245" t="s">
        <v>19</v>
      </c>
      <c r="N1694" s="246" t="s">
        <v>42</v>
      </c>
      <c r="O1694" s="66"/>
      <c r="P1694" s="197">
        <f>O1694*H1694</f>
        <v>0</v>
      </c>
      <c r="Q1694" s="197">
        <v>0</v>
      </c>
      <c r="R1694" s="197">
        <f>Q1694*H1694</f>
        <v>0</v>
      </c>
      <c r="S1694" s="197">
        <v>0</v>
      </c>
      <c r="T1694" s="198">
        <f>S1694*H1694</f>
        <v>0</v>
      </c>
      <c r="U1694" s="36"/>
      <c r="V1694" s="36"/>
      <c r="W1694" s="36"/>
      <c r="X1694" s="36"/>
      <c r="Y1694" s="36"/>
      <c r="Z1694" s="36"/>
      <c r="AA1694" s="36"/>
      <c r="AB1694" s="36"/>
      <c r="AC1694" s="36"/>
      <c r="AD1694" s="36"/>
      <c r="AE1694" s="36"/>
      <c r="AR1694" s="199" t="s">
        <v>366</v>
      </c>
      <c r="AT1694" s="199" t="s">
        <v>253</v>
      </c>
      <c r="AU1694" s="199" t="s">
        <v>80</v>
      </c>
      <c r="AY1694" s="19" t="s">
        <v>144</v>
      </c>
      <c r="BE1694" s="200">
        <f>IF(N1694="základní",J1694,0)</f>
        <v>0</v>
      </c>
      <c r="BF1694" s="200">
        <f>IF(N1694="snížená",J1694,0)</f>
        <v>0</v>
      </c>
      <c r="BG1694" s="200">
        <f>IF(N1694="zákl. přenesená",J1694,0)</f>
        <v>0</v>
      </c>
      <c r="BH1694" s="200">
        <f>IF(N1694="sníž. přenesená",J1694,0)</f>
        <v>0</v>
      </c>
      <c r="BI1694" s="200">
        <f>IF(N1694="nulová",J1694,0)</f>
        <v>0</v>
      </c>
      <c r="BJ1694" s="19" t="s">
        <v>26</v>
      </c>
      <c r="BK1694" s="200">
        <f>ROUND(I1694*H1694,2)</f>
        <v>0</v>
      </c>
      <c r="BL1694" s="19" t="s">
        <v>258</v>
      </c>
      <c r="BM1694" s="199" t="s">
        <v>2354</v>
      </c>
    </row>
    <row r="1695" spans="1:65" s="2" customFormat="1" ht="10.199999999999999">
      <c r="A1695" s="36"/>
      <c r="B1695" s="37"/>
      <c r="C1695" s="38"/>
      <c r="D1695" s="201" t="s">
        <v>152</v>
      </c>
      <c r="E1695" s="38"/>
      <c r="F1695" s="202" t="s">
        <v>2353</v>
      </c>
      <c r="G1695" s="38"/>
      <c r="H1695" s="38"/>
      <c r="I1695" s="110"/>
      <c r="J1695" s="38"/>
      <c r="K1695" s="38"/>
      <c r="L1695" s="41"/>
      <c r="M1695" s="203"/>
      <c r="N1695" s="204"/>
      <c r="O1695" s="66"/>
      <c r="P1695" s="66"/>
      <c r="Q1695" s="66"/>
      <c r="R1695" s="66"/>
      <c r="S1695" s="66"/>
      <c r="T1695" s="67"/>
      <c r="U1695" s="36"/>
      <c r="V1695" s="36"/>
      <c r="W1695" s="36"/>
      <c r="X1695" s="36"/>
      <c r="Y1695" s="36"/>
      <c r="Z1695" s="36"/>
      <c r="AA1695" s="36"/>
      <c r="AB1695" s="36"/>
      <c r="AC1695" s="36"/>
      <c r="AD1695" s="36"/>
      <c r="AE1695" s="36"/>
      <c r="AT1695" s="19" t="s">
        <v>152</v>
      </c>
      <c r="AU1695" s="19" t="s">
        <v>80</v>
      </c>
    </row>
    <row r="1696" spans="1:65" s="2" customFormat="1" ht="16.5" customHeight="1">
      <c r="A1696" s="36"/>
      <c r="B1696" s="37"/>
      <c r="C1696" s="238" t="s">
        <v>2355</v>
      </c>
      <c r="D1696" s="238" t="s">
        <v>253</v>
      </c>
      <c r="E1696" s="239" t="s">
        <v>2356</v>
      </c>
      <c r="F1696" s="240" t="s">
        <v>2357</v>
      </c>
      <c r="G1696" s="241" t="s">
        <v>443</v>
      </c>
      <c r="H1696" s="242">
        <v>42</v>
      </c>
      <c r="I1696" s="243"/>
      <c r="J1696" s="242">
        <f>ROUND(I1696*H1696,2)</f>
        <v>0</v>
      </c>
      <c r="K1696" s="240" t="s">
        <v>19</v>
      </c>
      <c r="L1696" s="244"/>
      <c r="M1696" s="245" t="s">
        <v>19</v>
      </c>
      <c r="N1696" s="246" t="s">
        <v>42</v>
      </c>
      <c r="O1696" s="66"/>
      <c r="P1696" s="197">
        <f>O1696*H1696</f>
        <v>0</v>
      </c>
      <c r="Q1696" s="197">
        <v>0</v>
      </c>
      <c r="R1696" s="197">
        <f>Q1696*H1696</f>
        <v>0</v>
      </c>
      <c r="S1696" s="197">
        <v>0</v>
      </c>
      <c r="T1696" s="198">
        <f>S1696*H1696</f>
        <v>0</v>
      </c>
      <c r="U1696" s="36"/>
      <c r="V1696" s="36"/>
      <c r="W1696" s="36"/>
      <c r="X1696" s="36"/>
      <c r="Y1696" s="36"/>
      <c r="Z1696" s="36"/>
      <c r="AA1696" s="36"/>
      <c r="AB1696" s="36"/>
      <c r="AC1696" s="36"/>
      <c r="AD1696" s="36"/>
      <c r="AE1696" s="36"/>
      <c r="AR1696" s="199" t="s">
        <v>366</v>
      </c>
      <c r="AT1696" s="199" t="s">
        <v>253</v>
      </c>
      <c r="AU1696" s="199" t="s">
        <v>80</v>
      </c>
      <c r="AY1696" s="19" t="s">
        <v>144</v>
      </c>
      <c r="BE1696" s="200">
        <f>IF(N1696="základní",J1696,0)</f>
        <v>0</v>
      </c>
      <c r="BF1696" s="200">
        <f>IF(N1696="snížená",J1696,0)</f>
        <v>0</v>
      </c>
      <c r="BG1696" s="200">
        <f>IF(N1696="zákl. přenesená",J1696,0)</f>
        <v>0</v>
      </c>
      <c r="BH1696" s="200">
        <f>IF(N1696="sníž. přenesená",J1696,0)</f>
        <v>0</v>
      </c>
      <c r="BI1696" s="200">
        <f>IF(N1696="nulová",J1696,0)</f>
        <v>0</v>
      </c>
      <c r="BJ1696" s="19" t="s">
        <v>26</v>
      </c>
      <c r="BK1696" s="200">
        <f>ROUND(I1696*H1696,2)</f>
        <v>0</v>
      </c>
      <c r="BL1696" s="19" t="s">
        <v>258</v>
      </c>
      <c r="BM1696" s="199" t="s">
        <v>2358</v>
      </c>
    </row>
    <row r="1697" spans="1:65" s="2" customFormat="1" ht="10.199999999999999">
      <c r="A1697" s="36"/>
      <c r="B1697" s="37"/>
      <c r="C1697" s="38"/>
      <c r="D1697" s="201" t="s">
        <v>152</v>
      </c>
      <c r="E1697" s="38"/>
      <c r="F1697" s="202" t="s">
        <v>2357</v>
      </c>
      <c r="G1697" s="38"/>
      <c r="H1697" s="38"/>
      <c r="I1697" s="110"/>
      <c r="J1697" s="38"/>
      <c r="K1697" s="38"/>
      <c r="L1697" s="41"/>
      <c r="M1697" s="203"/>
      <c r="N1697" s="204"/>
      <c r="O1697" s="66"/>
      <c r="P1697" s="66"/>
      <c r="Q1697" s="66"/>
      <c r="R1697" s="66"/>
      <c r="S1697" s="66"/>
      <c r="T1697" s="67"/>
      <c r="U1697" s="36"/>
      <c r="V1697" s="36"/>
      <c r="W1697" s="36"/>
      <c r="X1697" s="36"/>
      <c r="Y1697" s="36"/>
      <c r="Z1697" s="36"/>
      <c r="AA1697" s="36"/>
      <c r="AB1697" s="36"/>
      <c r="AC1697" s="36"/>
      <c r="AD1697" s="36"/>
      <c r="AE1697" s="36"/>
      <c r="AT1697" s="19" t="s">
        <v>152</v>
      </c>
      <c r="AU1697" s="19" t="s">
        <v>80</v>
      </c>
    </row>
    <row r="1698" spans="1:65" s="2" customFormat="1" ht="16.5" customHeight="1">
      <c r="A1698" s="36"/>
      <c r="B1698" s="37"/>
      <c r="C1698" s="238" t="s">
        <v>2359</v>
      </c>
      <c r="D1698" s="238" t="s">
        <v>253</v>
      </c>
      <c r="E1698" s="239" t="s">
        <v>2360</v>
      </c>
      <c r="F1698" s="240" t="s">
        <v>2361</v>
      </c>
      <c r="G1698" s="241" t="s">
        <v>443</v>
      </c>
      <c r="H1698" s="242">
        <v>600</v>
      </c>
      <c r="I1698" s="243"/>
      <c r="J1698" s="242">
        <f>ROUND(I1698*H1698,2)</f>
        <v>0</v>
      </c>
      <c r="K1698" s="240" t="s">
        <v>19</v>
      </c>
      <c r="L1698" s="244"/>
      <c r="M1698" s="245" t="s">
        <v>19</v>
      </c>
      <c r="N1698" s="246" t="s">
        <v>42</v>
      </c>
      <c r="O1698" s="66"/>
      <c r="P1698" s="197">
        <f>O1698*H1698</f>
        <v>0</v>
      </c>
      <c r="Q1698" s="197">
        <v>0</v>
      </c>
      <c r="R1698" s="197">
        <f>Q1698*H1698</f>
        <v>0</v>
      </c>
      <c r="S1698" s="197">
        <v>0</v>
      </c>
      <c r="T1698" s="198">
        <f>S1698*H1698</f>
        <v>0</v>
      </c>
      <c r="U1698" s="36"/>
      <c r="V1698" s="36"/>
      <c r="W1698" s="36"/>
      <c r="X1698" s="36"/>
      <c r="Y1698" s="36"/>
      <c r="Z1698" s="36"/>
      <c r="AA1698" s="36"/>
      <c r="AB1698" s="36"/>
      <c r="AC1698" s="36"/>
      <c r="AD1698" s="36"/>
      <c r="AE1698" s="36"/>
      <c r="AR1698" s="199" t="s">
        <v>366</v>
      </c>
      <c r="AT1698" s="199" t="s">
        <v>253</v>
      </c>
      <c r="AU1698" s="199" t="s">
        <v>80</v>
      </c>
      <c r="AY1698" s="19" t="s">
        <v>144</v>
      </c>
      <c r="BE1698" s="200">
        <f>IF(N1698="základní",J1698,0)</f>
        <v>0</v>
      </c>
      <c r="BF1698" s="200">
        <f>IF(N1698="snížená",J1698,0)</f>
        <v>0</v>
      </c>
      <c r="BG1698" s="200">
        <f>IF(N1698="zákl. přenesená",J1698,0)</f>
        <v>0</v>
      </c>
      <c r="BH1698" s="200">
        <f>IF(N1698="sníž. přenesená",J1698,0)</f>
        <v>0</v>
      </c>
      <c r="BI1698" s="200">
        <f>IF(N1698="nulová",J1698,0)</f>
        <v>0</v>
      </c>
      <c r="BJ1698" s="19" t="s">
        <v>26</v>
      </c>
      <c r="BK1698" s="200">
        <f>ROUND(I1698*H1698,2)</f>
        <v>0</v>
      </c>
      <c r="BL1698" s="19" t="s">
        <v>258</v>
      </c>
      <c r="BM1698" s="199" t="s">
        <v>2362</v>
      </c>
    </row>
    <row r="1699" spans="1:65" s="2" customFormat="1" ht="10.199999999999999">
      <c r="A1699" s="36"/>
      <c r="B1699" s="37"/>
      <c r="C1699" s="38"/>
      <c r="D1699" s="201" t="s">
        <v>152</v>
      </c>
      <c r="E1699" s="38"/>
      <c r="F1699" s="202" t="s">
        <v>2361</v>
      </c>
      <c r="G1699" s="38"/>
      <c r="H1699" s="38"/>
      <c r="I1699" s="110"/>
      <c r="J1699" s="38"/>
      <c r="K1699" s="38"/>
      <c r="L1699" s="41"/>
      <c r="M1699" s="203"/>
      <c r="N1699" s="204"/>
      <c r="O1699" s="66"/>
      <c r="P1699" s="66"/>
      <c r="Q1699" s="66"/>
      <c r="R1699" s="66"/>
      <c r="S1699" s="66"/>
      <c r="T1699" s="67"/>
      <c r="U1699" s="36"/>
      <c r="V1699" s="36"/>
      <c r="W1699" s="36"/>
      <c r="X1699" s="36"/>
      <c r="Y1699" s="36"/>
      <c r="Z1699" s="36"/>
      <c r="AA1699" s="36"/>
      <c r="AB1699" s="36"/>
      <c r="AC1699" s="36"/>
      <c r="AD1699" s="36"/>
      <c r="AE1699" s="36"/>
      <c r="AT1699" s="19" t="s">
        <v>152</v>
      </c>
      <c r="AU1699" s="19" t="s">
        <v>80</v>
      </c>
    </row>
    <row r="1700" spans="1:65" s="2" customFormat="1" ht="16.5" customHeight="1">
      <c r="A1700" s="36"/>
      <c r="B1700" s="37"/>
      <c r="C1700" s="238" t="s">
        <v>2363</v>
      </c>
      <c r="D1700" s="238" t="s">
        <v>253</v>
      </c>
      <c r="E1700" s="239" t="s">
        <v>2364</v>
      </c>
      <c r="F1700" s="240" t="s">
        <v>2365</v>
      </c>
      <c r="G1700" s="241" t="s">
        <v>149</v>
      </c>
      <c r="H1700" s="242">
        <v>0.5</v>
      </c>
      <c r="I1700" s="243"/>
      <c r="J1700" s="242">
        <f>ROUND(I1700*H1700,2)</f>
        <v>0</v>
      </c>
      <c r="K1700" s="240" t="s">
        <v>19</v>
      </c>
      <c r="L1700" s="244"/>
      <c r="M1700" s="245" t="s">
        <v>19</v>
      </c>
      <c r="N1700" s="246" t="s">
        <v>42</v>
      </c>
      <c r="O1700" s="66"/>
      <c r="P1700" s="197">
        <f>O1700*H1700</f>
        <v>0</v>
      </c>
      <c r="Q1700" s="197">
        <v>0</v>
      </c>
      <c r="R1700" s="197">
        <f>Q1700*H1700</f>
        <v>0</v>
      </c>
      <c r="S1700" s="197">
        <v>0</v>
      </c>
      <c r="T1700" s="198">
        <f>S1700*H1700</f>
        <v>0</v>
      </c>
      <c r="U1700" s="36"/>
      <c r="V1700" s="36"/>
      <c r="W1700" s="36"/>
      <c r="X1700" s="36"/>
      <c r="Y1700" s="36"/>
      <c r="Z1700" s="36"/>
      <c r="AA1700" s="36"/>
      <c r="AB1700" s="36"/>
      <c r="AC1700" s="36"/>
      <c r="AD1700" s="36"/>
      <c r="AE1700" s="36"/>
      <c r="AR1700" s="199" t="s">
        <v>366</v>
      </c>
      <c r="AT1700" s="199" t="s">
        <v>253</v>
      </c>
      <c r="AU1700" s="199" t="s">
        <v>80</v>
      </c>
      <c r="AY1700" s="19" t="s">
        <v>144</v>
      </c>
      <c r="BE1700" s="200">
        <f>IF(N1700="základní",J1700,0)</f>
        <v>0</v>
      </c>
      <c r="BF1700" s="200">
        <f>IF(N1700="snížená",J1700,0)</f>
        <v>0</v>
      </c>
      <c r="BG1700" s="200">
        <f>IF(N1700="zákl. přenesená",J1700,0)</f>
        <v>0</v>
      </c>
      <c r="BH1700" s="200">
        <f>IF(N1700="sníž. přenesená",J1700,0)</f>
        <v>0</v>
      </c>
      <c r="BI1700" s="200">
        <f>IF(N1700="nulová",J1700,0)</f>
        <v>0</v>
      </c>
      <c r="BJ1700" s="19" t="s">
        <v>26</v>
      </c>
      <c r="BK1700" s="200">
        <f>ROUND(I1700*H1700,2)</f>
        <v>0</v>
      </c>
      <c r="BL1700" s="19" t="s">
        <v>258</v>
      </c>
      <c r="BM1700" s="199" t="s">
        <v>2366</v>
      </c>
    </row>
    <row r="1701" spans="1:65" s="2" customFormat="1" ht="10.199999999999999">
      <c r="A1701" s="36"/>
      <c r="B1701" s="37"/>
      <c r="C1701" s="38"/>
      <c r="D1701" s="201" t="s">
        <v>152</v>
      </c>
      <c r="E1701" s="38"/>
      <c r="F1701" s="202" t="s">
        <v>2365</v>
      </c>
      <c r="G1701" s="38"/>
      <c r="H1701" s="38"/>
      <c r="I1701" s="110"/>
      <c r="J1701" s="38"/>
      <c r="K1701" s="38"/>
      <c r="L1701" s="41"/>
      <c r="M1701" s="203"/>
      <c r="N1701" s="204"/>
      <c r="O1701" s="66"/>
      <c r="P1701" s="66"/>
      <c r="Q1701" s="66"/>
      <c r="R1701" s="66"/>
      <c r="S1701" s="66"/>
      <c r="T1701" s="67"/>
      <c r="U1701" s="36"/>
      <c r="V1701" s="36"/>
      <c r="W1701" s="36"/>
      <c r="X1701" s="36"/>
      <c r="Y1701" s="36"/>
      <c r="Z1701" s="36"/>
      <c r="AA1701" s="36"/>
      <c r="AB1701" s="36"/>
      <c r="AC1701" s="36"/>
      <c r="AD1701" s="36"/>
      <c r="AE1701" s="36"/>
      <c r="AT1701" s="19" t="s">
        <v>152</v>
      </c>
      <c r="AU1701" s="19" t="s">
        <v>80</v>
      </c>
    </row>
    <row r="1702" spans="1:65" s="2" customFormat="1" ht="16.5" customHeight="1">
      <c r="A1702" s="36"/>
      <c r="B1702" s="37"/>
      <c r="C1702" s="238" t="s">
        <v>2367</v>
      </c>
      <c r="D1702" s="238" t="s">
        <v>253</v>
      </c>
      <c r="E1702" s="239" t="s">
        <v>2368</v>
      </c>
      <c r="F1702" s="240" t="s">
        <v>2369</v>
      </c>
      <c r="G1702" s="241" t="s">
        <v>149</v>
      </c>
      <c r="H1702" s="242">
        <v>0.4</v>
      </c>
      <c r="I1702" s="243"/>
      <c r="J1702" s="242">
        <f>ROUND(I1702*H1702,2)</f>
        <v>0</v>
      </c>
      <c r="K1702" s="240" t="s">
        <v>19</v>
      </c>
      <c r="L1702" s="244"/>
      <c r="M1702" s="245" t="s">
        <v>19</v>
      </c>
      <c r="N1702" s="246" t="s">
        <v>42</v>
      </c>
      <c r="O1702" s="66"/>
      <c r="P1702" s="197">
        <f>O1702*H1702</f>
        <v>0</v>
      </c>
      <c r="Q1702" s="197">
        <v>0</v>
      </c>
      <c r="R1702" s="197">
        <f>Q1702*H1702</f>
        <v>0</v>
      </c>
      <c r="S1702" s="197">
        <v>0</v>
      </c>
      <c r="T1702" s="198">
        <f>S1702*H1702</f>
        <v>0</v>
      </c>
      <c r="U1702" s="36"/>
      <c r="V1702" s="36"/>
      <c r="W1702" s="36"/>
      <c r="X1702" s="36"/>
      <c r="Y1702" s="36"/>
      <c r="Z1702" s="36"/>
      <c r="AA1702" s="36"/>
      <c r="AB1702" s="36"/>
      <c r="AC1702" s="36"/>
      <c r="AD1702" s="36"/>
      <c r="AE1702" s="36"/>
      <c r="AR1702" s="199" t="s">
        <v>366</v>
      </c>
      <c r="AT1702" s="199" t="s">
        <v>253</v>
      </c>
      <c r="AU1702" s="199" t="s">
        <v>80</v>
      </c>
      <c r="AY1702" s="19" t="s">
        <v>144</v>
      </c>
      <c r="BE1702" s="200">
        <f>IF(N1702="základní",J1702,0)</f>
        <v>0</v>
      </c>
      <c r="BF1702" s="200">
        <f>IF(N1702="snížená",J1702,0)</f>
        <v>0</v>
      </c>
      <c r="BG1702" s="200">
        <f>IF(N1702="zákl. přenesená",J1702,0)</f>
        <v>0</v>
      </c>
      <c r="BH1702" s="200">
        <f>IF(N1702="sníž. přenesená",J1702,0)</f>
        <v>0</v>
      </c>
      <c r="BI1702" s="200">
        <f>IF(N1702="nulová",J1702,0)</f>
        <v>0</v>
      </c>
      <c r="BJ1702" s="19" t="s">
        <v>26</v>
      </c>
      <c r="BK1702" s="200">
        <f>ROUND(I1702*H1702,2)</f>
        <v>0</v>
      </c>
      <c r="BL1702" s="19" t="s">
        <v>258</v>
      </c>
      <c r="BM1702" s="199" t="s">
        <v>2370</v>
      </c>
    </row>
    <row r="1703" spans="1:65" s="2" customFormat="1" ht="10.199999999999999">
      <c r="A1703" s="36"/>
      <c r="B1703" s="37"/>
      <c r="C1703" s="38"/>
      <c r="D1703" s="201" t="s">
        <v>152</v>
      </c>
      <c r="E1703" s="38"/>
      <c r="F1703" s="202" t="s">
        <v>2369</v>
      </c>
      <c r="G1703" s="38"/>
      <c r="H1703" s="38"/>
      <c r="I1703" s="110"/>
      <c r="J1703" s="38"/>
      <c r="K1703" s="38"/>
      <c r="L1703" s="41"/>
      <c r="M1703" s="203"/>
      <c r="N1703" s="204"/>
      <c r="O1703" s="66"/>
      <c r="P1703" s="66"/>
      <c r="Q1703" s="66"/>
      <c r="R1703" s="66"/>
      <c r="S1703" s="66"/>
      <c r="T1703" s="67"/>
      <c r="U1703" s="36"/>
      <c r="V1703" s="36"/>
      <c r="W1703" s="36"/>
      <c r="X1703" s="36"/>
      <c r="Y1703" s="36"/>
      <c r="Z1703" s="36"/>
      <c r="AA1703" s="36"/>
      <c r="AB1703" s="36"/>
      <c r="AC1703" s="36"/>
      <c r="AD1703" s="36"/>
      <c r="AE1703" s="36"/>
      <c r="AT1703" s="19" t="s">
        <v>152</v>
      </c>
      <c r="AU1703" s="19" t="s">
        <v>80</v>
      </c>
    </row>
    <row r="1704" spans="1:65" s="2" customFormat="1" ht="16.5" customHeight="1">
      <c r="A1704" s="36"/>
      <c r="B1704" s="37"/>
      <c r="C1704" s="238" t="s">
        <v>2371</v>
      </c>
      <c r="D1704" s="238" t="s">
        <v>253</v>
      </c>
      <c r="E1704" s="239" t="s">
        <v>2372</v>
      </c>
      <c r="F1704" s="240" t="s">
        <v>2373</v>
      </c>
      <c r="G1704" s="241" t="s">
        <v>443</v>
      </c>
      <c r="H1704" s="242">
        <v>4</v>
      </c>
      <c r="I1704" s="243"/>
      <c r="J1704" s="242">
        <f>ROUND(I1704*H1704,2)</f>
        <v>0</v>
      </c>
      <c r="K1704" s="240" t="s">
        <v>19</v>
      </c>
      <c r="L1704" s="244"/>
      <c r="M1704" s="245" t="s">
        <v>19</v>
      </c>
      <c r="N1704" s="246" t="s">
        <v>42</v>
      </c>
      <c r="O1704" s="66"/>
      <c r="P1704" s="197">
        <f>O1704*H1704</f>
        <v>0</v>
      </c>
      <c r="Q1704" s="197">
        <v>0</v>
      </c>
      <c r="R1704" s="197">
        <f>Q1704*H1704</f>
        <v>0</v>
      </c>
      <c r="S1704" s="197">
        <v>0</v>
      </c>
      <c r="T1704" s="198">
        <f>S1704*H1704</f>
        <v>0</v>
      </c>
      <c r="U1704" s="36"/>
      <c r="V1704" s="36"/>
      <c r="W1704" s="36"/>
      <c r="X1704" s="36"/>
      <c r="Y1704" s="36"/>
      <c r="Z1704" s="36"/>
      <c r="AA1704" s="36"/>
      <c r="AB1704" s="36"/>
      <c r="AC1704" s="36"/>
      <c r="AD1704" s="36"/>
      <c r="AE1704" s="36"/>
      <c r="AR1704" s="199" t="s">
        <v>366</v>
      </c>
      <c r="AT1704" s="199" t="s">
        <v>253</v>
      </c>
      <c r="AU1704" s="199" t="s">
        <v>80</v>
      </c>
      <c r="AY1704" s="19" t="s">
        <v>144</v>
      </c>
      <c r="BE1704" s="200">
        <f>IF(N1704="základní",J1704,0)</f>
        <v>0</v>
      </c>
      <c r="BF1704" s="200">
        <f>IF(N1704="snížená",J1704,0)</f>
        <v>0</v>
      </c>
      <c r="BG1704" s="200">
        <f>IF(N1704="zákl. přenesená",J1704,0)</f>
        <v>0</v>
      </c>
      <c r="BH1704" s="200">
        <f>IF(N1704="sníž. přenesená",J1704,0)</f>
        <v>0</v>
      </c>
      <c r="BI1704" s="200">
        <f>IF(N1704="nulová",J1704,0)</f>
        <v>0</v>
      </c>
      <c r="BJ1704" s="19" t="s">
        <v>26</v>
      </c>
      <c r="BK1704" s="200">
        <f>ROUND(I1704*H1704,2)</f>
        <v>0</v>
      </c>
      <c r="BL1704" s="19" t="s">
        <v>258</v>
      </c>
      <c r="BM1704" s="199" t="s">
        <v>2374</v>
      </c>
    </row>
    <row r="1705" spans="1:65" s="2" customFormat="1" ht="10.199999999999999">
      <c r="A1705" s="36"/>
      <c r="B1705" s="37"/>
      <c r="C1705" s="38"/>
      <c r="D1705" s="201" t="s">
        <v>152</v>
      </c>
      <c r="E1705" s="38"/>
      <c r="F1705" s="202" t="s">
        <v>2373</v>
      </c>
      <c r="G1705" s="38"/>
      <c r="H1705" s="38"/>
      <c r="I1705" s="110"/>
      <c r="J1705" s="38"/>
      <c r="K1705" s="38"/>
      <c r="L1705" s="41"/>
      <c r="M1705" s="203"/>
      <c r="N1705" s="204"/>
      <c r="O1705" s="66"/>
      <c r="P1705" s="66"/>
      <c r="Q1705" s="66"/>
      <c r="R1705" s="66"/>
      <c r="S1705" s="66"/>
      <c r="T1705" s="67"/>
      <c r="U1705" s="36"/>
      <c r="V1705" s="36"/>
      <c r="W1705" s="36"/>
      <c r="X1705" s="36"/>
      <c r="Y1705" s="36"/>
      <c r="Z1705" s="36"/>
      <c r="AA1705" s="36"/>
      <c r="AB1705" s="36"/>
      <c r="AC1705" s="36"/>
      <c r="AD1705" s="36"/>
      <c r="AE1705" s="36"/>
      <c r="AT1705" s="19" t="s">
        <v>152</v>
      </c>
      <c r="AU1705" s="19" t="s">
        <v>80</v>
      </c>
    </row>
    <row r="1706" spans="1:65" s="2" customFormat="1" ht="16.5" customHeight="1">
      <c r="A1706" s="36"/>
      <c r="B1706" s="37"/>
      <c r="C1706" s="238" t="s">
        <v>2375</v>
      </c>
      <c r="D1706" s="238" t="s">
        <v>253</v>
      </c>
      <c r="E1706" s="239" t="s">
        <v>2376</v>
      </c>
      <c r="F1706" s="240" t="s">
        <v>2377</v>
      </c>
      <c r="G1706" s="241" t="s">
        <v>443</v>
      </c>
      <c r="H1706" s="242">
        <v>30</v>
      </c>
      <c r="I1706" s="243"/>
      <c r="J1706" s="242">
        <f>ROUND(I1706*H1706,2)</f>
        <v>0</v>
      </c>
      <c r="K1706" s="240" t="s">
        <v>19</v>
      </c>
      <c r="L1706" s="244"/>
      <c r="M1706" s="245" t="s">
        <v>19</v>
      </c>
      <c r="N1706" s="246" t="s">
        <v>42</v>
      </c>
      <c r="O1706" s="66"/>
      <c r="P1706" s="197">
        <f>O1706*H1706</f>
        <v>0</v>
      </c>
      <c r="Q1706" s="197">
        <v>0</v>
      </c>
      <c r="R1706" s="197">
        <f>Q1706*H1706</f>
        <v>0</v>
      </c>
      <c r="S1706" s="197">
        <v>0</v>
      </c>
      <c r="T1706" s="198">
        <f>S1706*H1706</f>
        <v>0</v>
      </c>
      <c r="U1706" s="36"/>
      <c r="V1706" s="36"/>
      <c r="W1706" s="36"/>
      <c r="X1706" s="36"/>
      <c r="Y1706" s="36"/>
      <c r="Z1706" s="36"/>
      <c r="AA1706" s="36"/>
      <c r="AB1706" s="36"/>
      <c r="AC1706" s="36"/>
      <c r="AD1706" s="36"/>
      <c r="AE1706" s="36"/>
      <c r="AR1706" s="199" t="s">
        <v>366</v>
      </c>
      <c r="AT1706" s="199" t="s">
        <v>253</v>
      </c>
      <c r="AU1706" s="199" t="s">
        <v>80</v>
      </c>
      <c r="AY1706" s="19" t="s">
        <v>144</v>
      </c>
      <c r="BE1706" s="200">
        <f>IF(N1706="základní",J1706,0)</f>
        <v>0</v>
      </c>
      <c r="BF1706" s="200">
        <f>IF(N1706="snížená",J1706,0)</f>
        <v>0</v>
      </c>
      <c r="BG1706" s="200">
        <f>IF(N1706="zákl. přenesená",J1706,0)</f>
        <v>0</v>
      </c>
      <c r="BH1706" s="200">
        <f>IF(N1706="sníž. přenesená",J1706,0)</f>
        <v>0</v>
      </c>
      <c r="BI1706" s="200">
        <f>IF(N1706="nulová",J1706,0)</f>
        <v>0</v>
      </c>
      <c r="BJ1706" s="19" t="s">
        <v>26</v>
      </c>
      <c r="BK1706" s="200">
        <f>ROUND(I1706*H1706,2)</f>
        <v>0</v>
      </c>
      <c r="BL1706" s="19" t="s">
        <v>258</v>
      </c>
      <c r="BM1706" s="199" t="s">
        <v>2378</v>
      </c>
    </row>
    <row r="1707" spans="1:65" s="2" customFormat="1" ht="10.199999999999999">
      <c r="A1707" s="36"/>
      <c r="B1707" s="37"/>
      <c r="C1707" s="38"/>
      <c r="D1707" s="201" t="s">
        <v>152</v>
      </c>
      <c r="E1707" s="38"/>
      <c r="F1707" s="202" t="s">
        <v>2377</v>
      </c>
      <c r="G1707" s="38"/>
      <c r="H1707" s="38"/>
      <c r="I1707" s="110"/>
      <c r="J1707" s="38"/>
      <c r="K1707" s="38"/>
      <c r="L1707" s="41"/>
      <c r="M1707" s="203"/>
      <c r="N1707" s="204"/>
      <c r="O1707" s="66"/>
      <c r="P1707" s="66"/>
      <c r="Q1707" s="66"/>
      <c r="R1707" s="66"/>
      <c r="S1707" s="66"/>
      <c r="T1707" s="67"/>
      <c r="U1707" s="36"/>
      <c r="V1707" s="36"/>
      <c r="W1707" s="36"/>
      <c r="X1707" s="36"/>
      <c r="Y1707" s="36"/>
      <c r="Z1707" s="36"/>
      <c r="AA1707" s="36"/>
      <c r="AB1707" s="36"/>
      <c r="AC1707" s="36"/>
      <c r="AD1707" s="36"/>
      <c r="AE1707" s="36"/>
      <c r="AT1707" s="19" t="s">
        <v>152</v>
      </c>
      <c r="AU1707" s="19" t="s">
        <v>80</v>
      </c>
    </row>
    <row r="1708" spans="1:65" s="2" customFormat="1" ht="16.5" customHeight="1">
      <c r="A1708" s="36"/>
      <c r="B1708" s="37"/>
      <c r="C1708" s="238" t="s">
        <v>2379</v>
      </c>
      <c r="D1708" s="238" t="s">
        <v>253</v>
      </c>
      <c r="E1708" s="239" t="s">
        <v>2380</v>
      </c>
      <c r="F1708" s="240" t="s">
        <v>2381</v>
      </c>
      <c r="G1708" s="241" t="s">
        <v>443</v>
      </c>
      <c r="H1708" s="242">
        <v>30</v>
      </c>
      <c r="I1708" s="243"/>
      <c r="J1708" s="242">
        <f>ROUND(I1708*H1708,2)</f>
        <v>0</v>
      </c>
      <c r="K1708" s="240" t="s">
        <v>19</v>
      </c>
      <c r="L1708" s="244"/>
      <c r="M1708" s="245" t="s">
        <v>19</v>
      </c>
      <c r="N1708" s="246" t="s">
        <v>42</v>
      </c>
      <c r="O1708" s="66"/>
      <c r="P1708" s="197">
        <f>O1708*H1708</f>
        <v>0</v>
      </c>
      <c r="Q1708" s="197">
        <v>0</v>
      </c>
      <c r="R1708" s="197">
        <f>Q1708*H1708</f>
        <v>0</v>
      </c>
      <c r="S1708" s="197">
        <v>0</v>
      </c>
      <c r="T1708" s="198">
        <f>S1708*H1708</f>
        <v>0</v>
      </c>
      <c r="U1708" s="36"/>
      <c r="V1708" s="36"/>
      <c r="W1708" s="36"/>
      <c r="X1708" s="36"/>
      <c r="Y1708" s="36"/>
      <c r="Z1708" s="36"/>
      <c r="AA1708" s="36"/>
      <c r="AB1708" s="36"/>
      <c r="AC1708" s="36"/>
      <c r="AD1708" s="36"/>
      <c r="AE1708" s="36"/>
      <c r="AR1708" s="199" t="s">
        <v>366</v>
      </c>
      <c r="AT1708" s="199" t="s">
        <v>253</v>
      </c>
      <c r="AU1708" s="199" t="s">
        <v>80</v>
      </c>
      <c r="AY1708" s="19" t="s">
        <v>144</v>
      </c>
      <c r="BE1708" s="200">
        <f>IF(N1708="základní",J1708,0)</f>
        <v>0</v>
      </c>
      <c r="BF1708" s="200">
        <f>IF(N1708="snížená",J1708,0)</f>
        <v>0</v>
      </c>
      <c r="BG1708" s="200">
        <f>IF(N1708="zákl. přenesená",J1708,0)</f>
        <v>0</v>
      </c>
      <c r="BH1708" s="200">
        <f>IF(N1708="sníž. přenesená",J1708,0)</f>
        <v>0</v>
      </c>
      <c r="BI1708" s="200">
        <f>IF(N1708="nulová",J1708,0)</f>
        <v>0</v>
      </c>
      <c r="BJ1708" s="19" t="s">
        <v>26</v>
      </c>
      <c r="BK1708" s="200">
        <f>ROUND(I1708*H1708,2)</f>
        <v>0</v>
      </c>
      <c r="BL1708" s="19" t="s">
        <v>258</v>
      </c>
      <c r="BM1708" s="199" t="s">
        <v>2382</v>
      </c>
    </row>
    <row r="1709" spans="1:65" s="2" customFormat="1" ht="10.199999999999999">
      <c r="A1709" s="36"/>
      <c r="B1709" s="37"/>
      <c r="C1709" s="38"/>
      <c r="D1709" s="201" t="s">
        <v>152</v>
      </c>
      <c r="E1709" s="38"/>
      <c r="F1709" s="202" t="s">
        <v>2381</v>
      </c>
      <c r="G1709" s="38"/>
      <c r="H1709" s="38"/>
      <c r="I1709" s="110"/>
      <c r="J1709" s="38"/>
      <c r="K1709" s="38"/>
      <c r="L1709" s="41"/>
      <c r="M1709" s="203"/>
      <c r="N1709" s="204"/>
      <c r="O1709" s="66"/>
      <c r="P1709" s="66"/>
      <c r="Q1709" s="66"/>
      <c r="R1709" s="66"/>
      <c r="S1709" s="66"/>
      <c r="T1709" s="67"/>
      <c r="U1709" s="36"/>
      <c r="V1709" s="36"/>
      <c r="W1709" s="36"/>
      <c r="X1709" s="36"/>
      <c r="Y1709" s="36"/>
      <c r="Z1709" s="36"/>
      <c r="AA1709" s="36"/>
      <c r="AB1709" s="36"/>
      <c r="AC1709" s="36"/>
      <c r="AD1709" s="36"/>
      <c r="AE1709" s="36"/>
      <c r="AT1709" s="19" t="s">
        <v>152</v>
      </c>
      <c r="AU1709" s="19" t="s">
        <v>80</v>
      </c>
    </row>
    <row r="1710" spans="1:65" s="2" customFormat="1" ht="16.5" customHeight="1">
      <c r="A1710" s="36"/>
      <c r="B1710" s="37"/>
      <c r="C1710" s="238" t="s">
        <v>2383</v>
      </c>
      <c r="D1710" s="238" t="s">
        <v>253</v>
      </c>
      <c r="E1710" s="239" t="s">
        <v>2384</v>
      </c>
      <c r="F1710" s="240" t="s">
        <v>2385</v>
      </c>
      <c r="G1710" s="241" t="s">
        <v>443</v>
      </c>
      <c r="H1710" s="242">
        <v>5</v>
      </c>
      <c r="I1710" s="243"/>
      <c r="J1710" s="242">
        <f>ROUND(I1710*H1710,2)</f>
        <v>0</v>
      </c>
      <c r="K1710" s="240" t="s">
        <v>19</v>
      </c>
      <c r="L1710" s="244"/>
      <c r="M1710" s="245" t="s">
        <v>19</v>
      </c>
      <c r="N1710" s="246" t="s">
        <v>42</v>
      </c>
      <c r="O1710" s="66"/>
      <c r="P1710" s="197">
        <f>O1710*H1710</f>
        <v>0</v>
      </c>
      <c r="Q1710" s="197">
        <v>0</v>
      </c>
      <c r="R1710" s="197">
        <f>Q1710*H1710</f>
        <v>0</v>
      </c>
      <c r="S1710" s="197">
        <v>0</v>
      </c>
      <c r="T1710" s="198">
        <f>S1710*H1710</f>
        <v>0</v>
      </c>
      <c r="U1710" s="36"/>
      <c r="V1710" s="36"/>
      <c r="W1710" s="36"/>
      <c r="X1710" s="36"/>
      <c r="Y1710" s="36"/>
      <c r="Z1710" s="36"/>
      <c r="AA1710" s="36"/>
      <c r="AB1710" s="36"/>
      <c r="AC1710" s="36"/>
      <c r="AD1710" s="36"/>
      <c r="AE1710" s="36"/>
      <c r="AR1710" s="199" t="s">
        <v>366</v>
      </c>
      <c r="AT1710" s="199" t="s">
        <v>253</v>
      </c>
      <c r="AU1710" s="199" t="s">
        <v>80</v>
      </c>
      <c r="AY1710" s="19" t="s">
        <v>144</v>
      </c>
      <c r="BE1710" s="200">
        <f>IF(N1710="základní",J1710,0)</f>
        <v>0</v>
      </c>
      <c r="BF1710" s="200">
        <f>IF(N1710="snížená",J1710,0)</f>
        <v>0</v>
      </c>
      <c r="BG1710" s="200">
        <f>IF(N1710="zákl. přenesená",J1710,0)</f>
        <v>0</v>
      </c>
      <c r="BH1710" s="200">
        <f>IF(N1710="sníž. přenesená",J1710,0)</f>
        <v>0</v>
      </c>
      <c r="BI1710" s="200">
        <f>IF(N1710="nulová",J1710,0)</f>
        <v>0</v>
      </c>
      <c r="BJ1710" s="19" t="s">
        <v>26</v>
      </c>
      <c r="BK1710" s="200">
        <f>ROUND(I1710*H1710,2)</f>
        <v>0</v>
      </c>
      <c r="BL1710" s="19" t="s">
        <v>258</v>
      </c>
      <c r="BM1710" s="199" t="s">
        <v>2386</v>
      </c>
    </row>
    <row r="1711" spans="1:65" s="2" customFormat="1" ht="10.199999999999999">
      <c r="A1711" s="36"/>
      <c r="B1711" s="37"/>
      <c r="C1711" s="38"/>
      <c r="D1711" s="201" t="s">
        <v>152</v>
      </c>
      <c r="E1711" s="38"/>
      <c r="F1711" s="202" t="s">
        <v>2385</v>
      </c>
      <c r="G1711" s="38"/>
      <c r="H1711" s="38"/>
      <c r="I1711" s="110"/>
      <c r="J1711" s="38"/>
      <c r="K1711" s="38"/>
      <c r="L1711" s="41"/>
      <c r="M1711" s="203"/>
      <c r="N1711" s="204"/>
      <c r="O1711" s="66"/>
      <c r="P1711" s="66"/>
      <c r="Q1711" s="66"/>
      <c r="R1711" s="66"/>
      <c r="S1711" s="66"/>
      <c r="T1711" s="67"/>
      <c r="U1711" s="36"/>
      <c r="V1711" s="36"/>
      <c r="W1711" s="36"/>
      <c r="X1711" s="36"/>
      <c r="Y1711" s="36"/>
      <c r="Z1711" s="36"/>
      <c r="AA1711" s="36"/>
      <c r="AB1711" s="36"/>
      <c r="AC1711" s="36"/>
      <c r="AD1711" s="36"/>
      <c r="AE1711" s="36"/>
      <c r="AT1711" s="19" t="s">
        <v>152</v>
      </c>
      <c r="AU1711" s="19" t="s">
        <v>80</v>
      </c>
    </row>
    <row r="1712" spans="1:65" s="2" customFormat="1" ht="16.5" customHeight="1">
      <c r="A1712" s="36"/>
      <c r="B1712" s="37"/>
      <c r="C1712" s="238" t="s">
        <v>2387</v>
      </c>
      <c r="D1712" s="238" t="s">
        <v>253</v>
      </c>
      <c r="E1712" s="239" t="s">
        <v>2388</v>
      </c>
      <c r="F1712" s="240" t="s">
        <v>2389</v>
      </c>
      <c r="G1712" s="241" t="s">
        <v>443</v>
      </c>
      <c r="H1712" s="242">
        <v>5</v>
      </c>
      <c r="I1712" s="243"/>
      <c r="J1712" s="242">
        <f>ROUND(I1712*H1712,2)</f>
        <v>0</v>
      </c>
      <c r="K1712" s="240" t="s">
        <v>19</v>
      </c>
      <c r="L1712" s="244"/>
      <c r="M1712" s="245" t="s">
        <v>19</v>
      </c>
      <c r="N1712" s="246" t="s">
        <v>42</v>
      </c>
      <c r="O1712" s="66"/>
      <c r="P1712" s="197">
        <f>O1712*H1712</f>
        <v>0</v>
      </c>
      <c r="Q1712" s="197">
        <v>0</v>
      </c>
      <c r="R1712" s="197">
        <f>Q1712*H1712</f>
        <v>0</v>
      </c>
      <c r="S1712" s="197">
        <v>0</v>
      </c>
      <c r="T1712" s="198">
        <f>S1712*H1712</f>
        <v>0</v>
      </c>
      <c r="U1712" s="36"/>
      <c r="V1712" s="36"/>
      <c r="W1712" s="36"/>
      <c r="X1712" s="36"/>
      <c r="Y1712" s="36"/>
      <c r="Z1712" s="36"/>
      <c r="AA1712" s="36"/>
      <c r="AB1712" s="36"/>
      <c r="AC1712" s="36"/>
      <c r="AD1712" s="36"/>
      <c r="AE1712" s="36"/>
      <c r="AR1712" s="199" t="s">
        <v>366</v>
      </c>
      <c r="AT1712" s="199" t="s">
        <v>253</v>
      </c>
      <c r="AU1712" s="199" t="s">
        <v>80</v>
      </c>
      <c r="AY1712" s="19" t="s">
        <v>144</v>
      </c>
      <c r="BE1712" s="200">
        <f>IF(N1712="základní",J1712,0)</f>
        <v>0</v>
      </c>
      <c r="BF1712" s="200">
        <f>IF(N1712="snížená",J1712,0)</f>
        <v>0</v>
      </c>
      <c r="BG1712" s="200">
        <f>IF(N1712="zákl. přenesená",J1712,0)</f>
        <v>0</v>
      </c>
      <c r="BH1712" s="200">
        <f>IF(N1712="sníž. přenesená",J1712,0)</f>
        <v>0</v>
      </c>
      <c r="BI1712" s="200">
        <f>IF(N1712="nulová",J1712,0)</f>
        <v>0</v>
      </c>
      <c r="BJ1712" s="19" t="s">
        <v>26</v>
      </c>
      <c r="BK1712" s="200">
        <f>ROUND(I1712*H1712,2)</f>
        <v>0</v>
      </c>
      <c r="BL1712" s="19" t="s">
        <v>258</v>
      </c>
      <c r="BM1712" s="199" t="s">
        <v>2390</v>
      </c>
    </row>
    <row r="1713" spans="1:65" s="2" customFormat="1" ht="10.199999999999999">
      <c r="A1713" s="36"/>
      <c r="B1713" s="37"/>
      <c r="C1713" s="38"/>
      <c r="D1713" s="201" t="s">
        <v>152</v>
      </c>
      <c r="E1713" s="38"/>
      <c r="F1713" s="202" t="s">
        <v>2389</v>
      </c>
      <c r="G1713" s="38"/>
      <c r="H1713" s="38"/>
      <c r="I1713" s="110"/>
      <c r="J1713" s="38"/>
      <c r="K1713" s="38"/>
      <c r="L1713" s="41"/>
      <c r="M1713" s="203"/>
      <c r="N1713" s="204"/>
      <c r="O1713" s="66"/>
      <c r="P1713" s="66"/>
      <c r="Q1713" s="66"/>
      <c r="R1713" s="66"/>
      <c r="S1713" s="66"/>
      <c r="T1713" s="67"/>
      <c r="U1713" s="36"/>
      <c r="V1713" s="36"/>
      <c r="W1713" s="36"/>
      <c r="X1713" s="36"/>
      <c r="Y1713" s="36"/>
      <c r="Z1713" s="36"/>
      <c r="AA1713" s="36"/>
      <c r="AB1713" s="36"/>
      <c r="AC1713" s="36"/>
      <c r="AD1713" s="36"/>
      <c r="AE1713" s="36"/>
      <c r="AT1713" s="19" t="s">
        <v>152</v>
      </c>
      <c r="AU1713" s="19" t="s">
        <v>80</v>
      </c>
    </row>
    <row r="1714" spans="1:65" s="2" customFormat="1" ht="16.5" customHeight="1">
      <c r="A1714" s="36"/>
      <c r="B1714" s="37"/>
      <c r="C1714" s="238" t="s">
        <v>2391</v>
      </c>
      <c r="D1714" s="238" t="s">
        <v>253</v>
      </c>
      <c r="E1714" s="239" t="s">
        <v>2392</v>
      </c>
      <c r="F1714" s="240" t="s">
        <v>2393</v>
      </c>
      <c r="G1714" s="241" t="s">
        <v>443</v>
      </c>
      <c r="H1714" s="242">
        <v>24</v>
      </c>
      <c r="I1714" s="243"/>
      <c r="J1714" s="242">
        <f>ROUND(I1714*H1714,2)</f>
        <v>0</v>
      </c>
      <c r="K1714" s="240" t="s">
        <v>19</v>
      </c>
      <c r="L1714" s="244"/>
      <c r="M1714" s="245" t="s">
        <v>19</v>
      </c>
      <c r="N1714" s="246" t="s">
        <v>42</v>
      </c>
      <c r="O1714" s="66"/>
      <c r="P1714" s="197">
        <f>O1714*H1714</f>
        <v>0</v>
      </c>
      <c r="Q1714" s="197">
        <v>0</v>
      </c>
      <c r="R1714" s="197">
        <f>Q1714*H1714</f>
        <v>0</v>
      </c>
      <c r="S1714" s="197">
        <v>0</v>
      </c>
      <c r="T1714" s="198">
        <f>S1714*H1714</f>
        <v>0</v>
      </c>
      <c r="U1714" s="36"/>
      <c r="V1714" s="36"/>
      <c r="W1714" s="36"/>
      <c r="X1714" s="36"/>
      <c r="Y1714" s="36"/>
      <c r="Z1714" s="36"/>
      <c r="AA1714" s="36"/>
      <c r="AB1714" s="36"/>
      <c r="AC1714" s="36"/>
      <c r="AD1714" s="36"/>
      <c r="AE1714" s="36"/>
      <c r="AR1714" s="199" t="s">
        <v>366</v>
      </c>
      <c r="AT1714" s="199" t="s">
        <v>253</v>
      </c>
      <c r="AU1714" s="199" t="s">
        <v>80</v>
      </c>
      <c r="AY1714" s="19" t="s">
        <v>144</v>
      </c>
      <c r="BE1714" s="200">
        <f>IF(N1714="základní",J1714,0)</f>
        <v>0</v>
      </c>
      <c r="BF1714" s="200">
        <f>IF(N1714="snížená",J1714,0)</f>
        <v>0</v>
      </c>
      <c r="BG1714" s="200">
        <f>IF(N1714="zákl. přenesená",J1714,0)</f>
        <v>0</v>
      </c>
      <c r="BH1714" s="200">
        <f>IF(N1714="sníž. přenesená",J1714,0)</f>
        <v>0</v>
      </c>
      <c r="BI1714" s="200">
        <f>IF(N1714="nulová",J1714,0)</f>
        <v>0</v>
      </c>
      <c r="BJ1714" s="19" t="s">
        <v>26</v>
      </c>
      <c r="BK1714" s="200">
        <f>ROUND(I1714*H1714,2)</f>
        <v>0</v>
      </c>
      <c r="BL1714" s="19" t="s">
        <v>258</v>
      </c>
      <c r="BM1714" s="199" t="s">
        <v>2394</v>
      </c>
    </row>
    <row r="1715" spans="1:65" s="2" customFormat="1" ht="10.199999999999999">
      <c r="A1715" s="36"/>
      <c r="B1715" s="37"/>
      <c r="C1715" s="38"/>
      <c r="D1715" s="201" t="s">
        <v>152</v>
      </c>
      <c r="E1715" s="38"/>
      <c r="F1715" s="202" t="s">
        <v>2393</v>
      </c>
      <c r="G1715" s="38"/>
      <c r="H1715" s="38"/>
      <c r="I1715" s="110"/>
      <c r="J1715" s="38"/>
      <c r="K1715" s="38"/>
      <c r="L1715" s="41"/>
      <c r="M1715" s="203"/>
      <c r="N1715" s="204"/>
      <c r="O1715" s="66"/>
      <c r="P1715" s="66"/>
      <c r="Q1715" s="66"/>
      <c r="R1715" s="66"/>
      <c r="S1715" s="66"/>
      <c r="T1715" s="67"/>
      <c r="U1715" s="36"/>
      <c r="V1715" s="36"/>
      <c r="W1715" s="36"/>
      <c r="X1715" s="36"/>
      <c r="Y1715" s="36"/>
      <c r="Z1715" s="36"/>
      <c r="AA1715" s="36"/>
      <c r="AB1715" s="36"/>
      <c r="AC1715" s="36"/>
      <c r="AD1715" s="36"/>
      <c r="AE1715" s="36"/>
      <c r="AT1715" s="19" t="s">
        <v>152</v>
      </c>
      <c r="AU1715" s="19" t="s">
        <v>80</v>
      </c>
    </row>
    <row r="1716" spans="1:65" s="2" customFormat="1" ht="16.5" customHeight="1">
      <c r="A1716" s="36"/>
      <c r="B1716" s="37"/>
      <c r="C1716" s="238" t="s">
        <v>2395</v>
      </c>
      <c r="D1716" s="238" t="s">
        <v>253</v>
      </c>
      <c r="E1716" s="239" t="s">
        <v>2388</v>
      </c>
      <c r="F1716" s="240" t="s">
        <v>2389</v>
      </c>
      <c r="G1716" s="241" t="s">
        <v>443</v>
      </c>
      <c r="H1716" s="242">
        <v>24</v>
      </c>
      <c r="I1716" s="243"/>
      <c r="J1716" s="242">
        <f>ROUND(I1716*H1716,2)</f>
        <v>0</v>
      </c>
      <c r="K1716" s="240" t="s">
        <v>19</v>
      </c>
      <c r="L1716" s="244"/>
      <c r="M1716" s="245" t="s">
        <v>19</v>
      </c>
      <c r="N1716" s="246" t="s">
        <v>42</v>
      </c>
      <c r="O1716" s="66"/>
      <c r="P1716" s="197">
        <f>O1716*H1716</f>
        <v>0</v>
      </c>
      <c r="Q1716" s="197">
        <v>0</v>
      </c>
      <c r="R1716" s="197">
        <f>Q1716*H1716</f>
        <v>0</v>
      </c>
      <c r="S1716" s="197">
        <v>0</v>
      </c>
      <c r="T1716" s="198">
        <f>S1716*H1716</f>
        <v>0</v>
      </c>
      <c r="U1716" s="36"/>
      <c r="V1716" s="36"/>
      <c r="W1716" s="36"/>
      <c r="X1716" s="36"/>
      <c r="Y1716" s="36"/>
      <c r="Z1716" s="36"/>
      <c r="AA1716" s="36"/>
      <c r="AB1716" s="36"/>
      <c r="AC1716" s="36"/>
      <c r="AD1716" s="36"/>
      <c r="AE1716" s="36"/>
      <c r="AR1716" s="199" t="s">
        <v>366</v>
      </c>
      <c r="AT1716" s="199" t="s">
        <v>253</v>
      </c>
      <c r="AU1716" s="199" t="s">
        <v>80</v>
      </c>
      <c r="AY1716" s="19" t="s">
        <v>144</v>
      </c>
      <c r="BE1716" s="200">
        <f>IF(N1716="základní",J1716,0)</f>
        <v>0</v>
      </c>
      <c r="BF1716" s="200">
        <f>IF(N1716="snížená",J1716,0)</f>
        <v>0</v>
      </c>
      <c r="BG1716" s="200">
        <f>IF(N1716="zákl. přenesená",J1716,0)</f>
        <v>0</v>
      </c>
      <c r="BH1716" s="200">
        <f>IF(N1716="sníž. přenesená",J1716,0)</f>
        <v>0</v>
      </c>
      <c r="BI1716" s="200">
        <f>IF(N1716="nulová",J1716,0)</f>
        <v>0</v>
      </c>
      <c r="BJ1716" s="19" t="s">
        <v>26</v>
      </c>
      <c r="BK1716" s="200">
        <f>ROUND(I1716*H1716,2)</f>
        <v>0</v>
      </c>
      <c r="BL1716" s="19" t="s">
        <v>258</v>
      </c>
      <c r="BM1716" s="199" t="s">
        <v>2396</v>
      </c>
    </row>
    <row r="1717" spans="1:65" s="2" customFormat="1" ht="10.199999999999999">
      <c r="A1717" s="36"/>
      <c r="B1717" s="37"/>
      <c r="C1717" s="38"/>
      <c r="D1717" s="201" t="s">
        <v>152</v>
      </c>
      <c r="E1717" s="38"/>
      <c r="F1717" s="202" t="s">
        <v>2389</v>
      </c>
      <c r="G1717" s="38"/>
      <c r="H1717" s="38"/>
      <c r="I1717" s="110"/>
      <c r="J1717" s="38"/>
      <c r="K1717" s="38"/>
      <c r="L1717" s="41"/>
      <c r="M1717" s="203"/>
      <c r="N1717" s="204"/>
      <c r="O1717" s="66"/>
      <c r="P1717" s="66"/>
      <c r="Q1717" s="66"/>
      <c r="R1717" s="66"/>
      <c r="S1717" s="66"/>
      <c r="T1717" s="67"/>
      <c r="U1717" s="36"/>
      <c r="V1717" s="36"/>
      <c r="W1717" s="36"/>
      <c r="X1717" s="36"/>
      <c r="Y1717" s="36"/>
      <c r="Z1717" s="36"/>
      <c r="AA1717" s="36"/>
      <c r="AB1717" s="36"/>
      <c r="AC1717" s="36"/>
      <c r="AD1717" s="36"/>
      <c r="AE1717" s="36"/>
      <c r="AT1717" s="19" t="s">
        <v>152</v>
      </c>
      <c r="AU1717" s="19" t="s">
        <v>80</v>
      </c>
    </row>
    <row r="1718" spans="1:65" s="2" customFormat="1" ht="16.5" customHeight="1">
      <c r="A1718" s="36"/>
      <c r="B1718" s="37"/>
      <c r="C1718" s="238" t="s">
        <v>2397</v>
      </c>
      <c r="D1718" s="238" t="s">
        <v>253</v>
      </c>
      <c r="E1718" s="239" t="s">
        <v>2398</v>
      </c>
      <c r="F1718" s="240" t="s">
        <v>2399</v>
      </c>
      <c r="G1718" s="241" t="s">
        <v>443</v>
      </c>
      <c r="H1718" s="242">
        <v>2</v>
      </c>
      <c r="I1718" s="243"/>
      <c r="J1718" s="242">
        <f>ROUND(I1718*H1718,2)</f>
        <v>0</v>
      </c>
      <c r="K1718" s="240" t="s">
        <v>19</v>
      </c>
      <c r="L1718" s="244"/>
      <c r="M1718" s="245" t="s">
        <v>19</v>
      </c>
      <c r="N1718" s="246" t="s">
        <v>42</v>
      </c>
      <c r="O1718" s="66"/>
      <c r="P1718" s="197">
        <f>O1718*H1718</f>
        <v>0</v>
      </c>
      <c r="Q1718" s="197">
        <v>0</v>
      </c>
      <c r="R1718" s="197">
        <f>Q1718*H1718</f>
        <v>0</v>
      </c>
      <c r="S1718" s="197">
        <v>0</v>
      </c>
      <c r="T1718" s="198">
        <f>S1718*H1718</f>
        <v>0</v>
      </c>
      <c r="U1718" s="36"/>
      <c r="V1718" s="36"/>
      <c r="W1718" s="36"/>
      <c r="X1718" s="36"/>
      <c r="Y1718" s="36"/>
      <c r="Z1718" s="36"/>
      <c r="AA1718" s="36"/>
      <c r="AB1718" s="36"/>
      <c r="AC1718" s="36"/>
      <c r="AD1718" s="36"/>
      <c r="AE1718" s="36"/>
      <c r="AR1718" s="199" t="s">
        <v>366</v>
      </c>
      <c r="AT1718" s="199" t="s">
        <v>253</v>
      </c>
      <c r="AU1718" s="199" t="s">
        <v>80</v>
      </c>
      <c r="AY1718" s="19" t="s">
        <v>144</v>
      </c>
      <c r="BE1718" s="200">
        <f>IF(N1718="základní",J1718,0)</f>
        <v>0</v>
      </c>
      <c r="BF1718" s="200">
        <f>IF(N1718="snížená",J1718,0)</f>
        <v>0</v>
      </c>
      <c r="BG1718" s="200">
        <f>IF(N1718="zákl. přenesená",J1718,0)</f>
        <v>0</v>
      </c>
      <c r="BH1718" s="200">
        <f>IF(N1718="sníž. přenesená",J1718,0)</f>
        <v>0</v>
      </c>
      <c r="BI1718" s="200">
        <f>IF(N1718="nulová",J1718,0)</f>
        <v>0</v>
      </c>
      <c r="BJ1718" s="19" t="s">
        <v>26</v>
      </c>
      <c r="BK1718" s="200">
        <f>ROUND(I1718*H1718,2)</f>
        <v>0</v>
      </c>
      <c r="BL1718" s="19" t="s">
        <v>258</v>
      </c>
      <c r="BM1718" s="199" t="s">
        <v>2400</v>
      </c>
    </row>
    <row r="1719" spans="1:65" s="2" customFormat="1" ht="10.199999999999999">
      <c r="A1719" s="36"/>
      <c r="B1719" s="37"/>
      <c r="C1719" s="38"/>
      <c r="D1719" s="201" t="s">
        <v>152</v>
      </c>
      <c r="E1719" s="38"/>
      <c r="F1719" s="202" t="s">
        <v>2399</v>
      </c>
      <c r="G1719" s="38"/>
      <c r="H1719" s="38"/>
      <c r="I1719" s="110"/>
      <c r="J1719" s="38"/>
      <c r="K1719" s="38"/>
      <c r="L1719" s="41"/>
      <c r="M1719" s="203"/>
      <c r="N1719" s="204"/>
      <c r="O1719" s="66"/>
      <c r="P1719" s="66"/>
      <c r="Q1719" s="66"/>
      <c r="R1719" s="66"/>
      <c r="S1719" s="66"/>
      <c r="T1719" s="67"/>
      <c r="U1719" s="36"/>
      <c r="V1719" s="36"/>
      <c r="W1719" s="36"/>
      <c r="X1719" s="36"/>
      <c r="Y1719" s="36"/>
      <c r="Z1719" s="36"/>
      <c r="AA1719" s="36"/>
      <c r="AB1719" s="36"/>
      <c r="AC1719" s="36"/>
      <c r="AD1719" s="36"/>
      <c r="AE1719" s="36"/>
      <c r="AT1719" s="19" t="s">
        <v>152</v>
      </c>
      <c r="AU1719" s="19" t="s">
        <v>80</v>
      </c>
    </row>
    <row r="1720" spans="1:65" s="2" customFormat="1" ht="16.5" customHeight="1">
      <c r="A1720" s="36"/>
      <c r="B1720" s="37"/>
      <c r="C1720" s="238" t="s">
        <v>2401</v>
      </c>
      <c r="D1720" s="238" t="s">
        <v>253</v>
      </c>
      <c r="E1720" s="239" t="s">
        <v>2388</v>
      </c>
      <c r="F1720" s="240" t="s">
        <v>2389</v>
      </c>
      <c r="G1720" s="241" t="s">
        <v>443</v>
      </c>
      <c r="H1720" s="242">
        <v>2</v>
      </c>
      <c r="I1720" s="243"/>
      <c r="J1720" s="242">
        <f>ROUND(I1720*H1720,2)</f>
        <v>0</v>
      </c>
      <c r="K1720" s="240" t="s">
        <v>19</v>
      </c>
      <c r="L1720" s="244"/>
      <c r="M1720" s="245" t="s">
        <v>19</v>
      </c>
      <c r="N1720" s="246" t="s">
        <v>42</v>
      </c>
      <c r="O1720" s="66"/>
      <c r="P1720" s="197">
        <f>O1720*H1720</f>
        <v>0</v>
      </c>
      <c r="Q1720" s="197">
        <v>0</v>
      </c>
      <c r="R1720" s="197">
        <f>Q1720*H1720</f>
        <v>0</v>
      </c>
      <c r="S1720" s="197">
        <v>0</v>
      </c>
      <c r="T1720" s="198">
        <f>S1720*H1720</f>
        <v>0</v>
      </c>
      <c r="U1720" s="36"/>
      <c r="V1720" s="36"/>
      <c r="W1720" s="36"/>
      <c r="X1720" s="36"/>
      <c r="Y1720" s="36"/>
      <c r="Z1720" s="36"/>
      <c r="AA1720" s="36"/>
      <c r="AB1720" s="36"/>
      <c r="AC1720" s="36"/>
      <c r="AD1720" s="36"/>
      <c r="AE1720" s="36"/>
      <c r="AR1720" s="199" t="s">
        <v>366</v>
      </c>
      <c r="AT1720" s="199" t="s">
        <v>253</v>
      </c>
      <c r="AU1720" s="199" t="s">
        <v>80</v>
      </c>
      <c r="AY1720" s="19" t="s">
        <v>144</v>
      </c>
      <c r="BE1720" s="200">
        <f>IF(N1720="základní",J1720,0)</f>
        <v>0</v>
      </c>
      <c r="BF1720" s="200">
        <f>IF(N1720="snížená",J1720,0)</f>
        <v>0</v>
      </c>
      <c r="BG1720" s="200">
        <f>IF(N1720="zákl. přenesená",J1720,0)</f>
        <v>0</v>
      </c>
      <c r="BH1720" s="200">
        <f>IF(N1720="sníž. přenesená",J1720,0)</f>
        <v>0</v>
      </c>
      <c r="BI1720" s="200">
        <f>IF(N1720="nulová",J1720,0)</f>
        <v>0</v>
      </c>
      <c r="BJ1720" s="19" t="s">
        <v>26</v>
      </c>
      <c r="BK1720" s="200">
        <f>ROUND(I1720*H1720,2)</f>
        <v>0</v>
      </c>
      <c r="BL1720" s="19" t="s">
        <v>258</v>
      </c>
      <c r="BM1720" s="199" t="s">
        <v>2402</v>
      </c>
    </row>
    <row r="1721" spans="1:65" s="2" customFormat="1" ht="10.199999999999999">
      <c r="A1721" s="36"/>
      <c r="B1721" s="37"/>
      <c r="C1721" s="38"/>
      <c r="D1721" s="201" t="s">
        <v>152</v>
      </c>
      <c r="E1721" s="38"/>
      <c r="F1721" s="202" t="s">
        <v>2389</v>
      </c>
      <c r="G1721" s="38"/>
      <c r="H1721" s="38"/>
      <c r="I1721" s="110"/>
      <c r="J1721" s="38"/>
      <c r="K1721" s="38"/>
      <c r="L1721" s="41"/>
      <c r="M1721" s="203"/>
      <c r="N1721" s="204"/>
      <c r="O1721" s="66"/>
      <c r="P1721" s="66"/>
      <c r="Q1721" s="66"/>
      <c r="R1721" s="66"/>
      <c r="S1721" s="66"/>
      <c r="T1721" s="67"/>
      <c r="U1721" s="36"/>
      <c r="V1721" s="36"/>
      <c r="W1721" s="36"/>
      <c r="X1721" s="36"/>
      <c r="Y1721" s="36"/>
      <c r="Z1721" s="36"/>
      <c r="AA1721" s="36"/>
      <c r="AB1721" s="36"/>
      <c r="AC1721" s="36"/>
      <c r="AD1721" s="36"/>
      <c r="AE1721" s="36"/>
      <c r="AT1721" s="19" t="s">
        <v>152</v>
      </c>
      <c r="AU1721" s="19" t="s">
        <v>80</v>
      </c>
    </row>
    <row r="1722" spans="1:65" s="2" customFormat="1" ht="16.5" customHeight="1">
      <c r="A1722" s="36"/>
      <c r="B1722" s="37"/>
      <c r="C1722" s="238" t="s">
        <v>2403</v>
      </c>
      <c r="D1722" s="238" t="s">
        <v>253</v>
      </c>
      <c r="E1722" s="239" t="s">
        <v>2404</v>
      </c>
      <c r="F1722" s="240" t="s">
        <v>2405</v>
      </c>
      <c r="G1722" s="241" t="s">
        <v>443</v>
      </c>
      <c r="H1722" s="242">
        <v>1</v>
      </c>
      <c r="I1722" s="243"/>
      <c r="J1722" s="242">
        <f>ROUND(I1722*H1722,2)</f>
        <v>0</v>
      </c>
      <c r="K1722" s="240" t="s">
        <v>19</v>
      </c>
      <c r="L1722" s="244"/>
      <c r="M1722" s="245" t="s">
        <v>19</v>
      </c>
      <c r="N1722" s="246" t="s">
        <v>42</v>
      </c>
      <c r="O1722" s="66"/>
      <c r="P1722" s="197">
        <f>O1722*H1722</f>
        <v>0</v>
      </c>
      <c r="Q1722" s="197">
        <v>0</v>
      </c>
      <c r="R1722" s="197">
        <f>Q1722*H1722</f>
        <v>0</v>
      </c>
      <c r="S1722" s="197">
        <v>0</v>
      </c>
      <c r="T1722" s="198">
        <f>S1722*H1722</f>
        <v>0</v>
      </c>
      <c r="U1722" s="36"/>
      <c r="V1722" s="36"/>
      <c r="W1722" s="36"/>
      <c r="X1722" s="36"/>
      <c r="Y1722" s="36"/>
      <c r="Z1722" s="36"/>
      <c r="AA1722" s="36"/>
      <c r="AB1722" s="36"/>
      <c r="AC1722" s="36"/>
      <c r="AD1722" s="36"/>
      <c r="AE1722" s="36"/>
      <c r="AR1722" s="199" t="s">
        <v>366</v>
      </c>
      <c r="AT1722" s="199" t="s">
        <v>253</v>
      </c>
      <c r="AU1722" s="199" t="s">
        <v>80</v>
      </c>
      <c r="AY1722" s="19" t="s">
        <v>144</v>
      </c>
      <c r="BE1722" s="200">
        <f>IF(N1722="základní",J1722,0)</f>
        <v>0</v>
      </c>
      <c r="BF1722" s="200">
        <f>IF(N1722="snížená",J1722,0)</f>
        <v>0</v>
      </c>
      <c r="BG1722" s="200">
        <f>IF(N1722="zákl. přenesená",J1722,0)</f>
        <v>0</v>
      </c>
      <c r="BH1722" s="200">
        <f>IF(N1722="sníž. přenesená",J1722,0)</f>
        <v>0</v>
      </c>
      <c r="BI1722" s="200">
        <f>IF(N1722="nulová",J1722,0)</f>
        <v>0</v>
      </c>
      <c r="BJ1722" s="19" t="s">
        <v>26</v>
      </c>
      <c r="BK1722" s="200">
        <f>ROUND(I1722*H1722,2)</f>
        <v>0</v>
      </c>
      <c r="BL1722" s="19" t="s">
        <v>258</v>
      </c>
      <c r="BM1722" s="199" t="s">
        <v>2406</v>
      </c>
    </row>
    <row r="1723" spans="1:65" s="2" customFormat="1" ht="10.199999999999999">
      <c r="A1723" s="36"/>
      <c r="B1723" s="37"/>
      <c r="C1723" s="38"/>
      <c r="D1723" s="201" t="s">
        <v>152</v>
      </c>
      <c r="E1723" s="38"/>
      <c r="F1723" s="202" t="s">
        <v>2405</v>
      </c>
      <c r="G1723" s="38"/>
      <c r="H1723" s="38"/>
      <c r="I1723" s="110"/>
      <c r="J1723" s="38"/>
      <c r="K1723" s="38"/>
      <c r="L1723" s="41"/>
      <c r="M1723" s="203"/>
      <c r="N1723" s="204"/>
      <c r="O1723" s="66"/>
      <c r="P1723" s="66"/>
      <c r="Q1723" s="66"/>
      <c r="R1723" s="66"/>
      <c r="S1723" s="66"/>
      <c r="T1723" s="67"/>
      <c r="U1723" s="36"/>
      <c r="V1723" s="36"/>
      <c r="W1723" s="36"/>
      <c r="X1723" s="36"/>
      <c r="Y1723" s="36"/>
      <c r="Z1723" s="36"/>
      <c r="AA1723" s="36"/>
      <c r="AB1723" s="36"/>
      <c r="AC1723" s="36"/>
      <c r="AD1723" s="36"/>
      <c r="AE1723" s="36"/>
      <c r="AT1723" s="19" t="s">
        <v>152</v>
      </c>
      <c r="AU1723" s="19" t="s">
        <v>80</v>
      </c>
    </row>
    <row r="1724" spans="1:65" s="2" customFormat="1" ht="16.5" customHeight="1">
      <c r="A1724" s="36"/>
      <c r="B1724" s="37"/>
      <c r="C1724" s="238" t="s">
        <v>2407</v>
      </c>
      <c r="D1724" s="238" t="s">
        <v>253</v>
      </c>
      <c r="E1724" s="239" t="s">
        <v>2408</v>
      </c>
      <c r="F1724" s="240" t="s">
        <v>2409</v>
      </c>
      <c r="G1724" s="241" t="s">
        <v>443</v>
      </c>
      <c r="H1724" s="242">
        <v>1</v>
      </c>
      <c r="I1724" s="243"/>
      <c r="J1724" s="242">
        <f>ROUND(I1724*H1724,2)</f>
        <v>0</v>
      </c>
      <c r="K1724" s="240" t="s">
        <v>19</v>
      </c>
      <c r="L1724" s="244"/>
      <c r="M1724" s="245" t="s">
        <v>19</v>
      </c>
      <c r="N1724" s="246" t="s">
        <v>42</v>
      </c>
      <c r="O1724" s="66"/>
      <c r="P1724" s="197">
        <f>O1724*H1724</f>
        <v>0</v>
      </c>
      <c r="Q1724" s="197">
        <v>0</v>
      </c>
      <c r="R1724" s="197">
        <f>Q1724*H1724</f>
        <v>0</v>
      </c>
      <c r="S1724" s="197">
        <v>0</v>
      </c>
      <c r="T1724" s="198">
        <f>S1724*H1724</f>
        <v>0</v>
      </c>
      <c r="U1724" s="36"/>
      <c r="V1724" s="36"/>
      <c r="W1724" s="36"/>
      <c r="X1724" s="36"/>
      <c r="Y1724" s="36"/>
      <c r="Z1724" s="36"/>
      <c r="AA1724" s="36"/>
      <c r="AB1724" s="36"/>
      <c r="AC1724" s="36"/>
      <c r="AD1724" s="36"/>
      <c r="AE1724" s="36"/>
      <c r="AR1724" s="199" t="s">
        <v>366</v>
      </c>
      <c r="AT1724" s="199" t="s">
        <v>253</v>
      </c>
      <c r="AU1724" s="199" t="s">
        <v>80</v>
      </c>
      <c r="AY1724" s="19" t="s">
        <v>144</v>
      </c>
      <c r="BE1724" s="200">
        <f>IF(N1724="základní",J1724,0)</f>
        <v>0</v>
      </c>
      <c r="BF1724" s="200">
        <f>IF(N1724="snížená",J1724,0)</f>
        <v>0</v>
      </c>
      <c r="BG1724" s="200">
        <f>IF(N1724="zákl. přenesená",J1724,0)</f>
        <v>0</v>
      </c>
      <c r="BH1724" s="200">
        <f>IF(N1724="sníž. přenesená",J1724,0)</f>
        <v>0</v>
      </c>
      <c r="BI1724" s="200">
        <f>IF(N1724="nulová",J1724,0)</f>
        <v>0</v>
      </c>
      <c r="BJ1724" s="19" t="s">
        <v>26</v>
      </c>
      <c r="BK1724" s="200">
        <f>ROUND(I1724*H1724,2)</f>
        <v>0</v>
      </c>
      <c r="BL1724" s="19" t="s">
        <v>258</v>
      </c>
      <c r="BM1724" s="199" t="s">
        <v>2410</v>
      </c>
    </row>
    <row r="1725" spans="1:65" s="2" customFormat="1" ht="10.199999999999999">
      <c r="A1725" s="36"/>
      <c r="B1725" s="37"/>
      <c r="C1725" s="38"/>
      <c r="D1725" s="201" t="s">
        <v>152</v>
      </c>
      <c r="E1725" s="38"/>
      <c r="F1725" s="202" t="s">
        <v>2409</v>
      </c>
      <c r="G1725" s="38"/>
      <c r="H1725" s="38"/>
      <c r="I1725" s="110"/>
      <c r="J1725" s="38"/>
      <c r="K1725" s="38"/>
      <c r="L1725" s="41"/>
      <c r="M1725" s="203"/>
      <c r="N1725" s="204"/>
      <c r="O1725" s="66"/>
      <c r="P1725" s="66"/>
      <c r="Q1725" s="66"/>
      <c r="R1725" s="66"/>
      <c r="S1725" s="66"/>
      <c r="T1725" s="67"/>
      <c r="U1725" s="36"/>
      <c r="V1725" s="36"/>
      <c r="W1725" s="36"/>
      <c r="X1725" s="36"/>
      <c r="Y1725" s="36"/>
      <c r="Z1725" s="36"/>
      <c r="AA1725" s="36"/>
      <c r="AB1725" s="36"/>
      <c r="AC1725" s="36"/>
      <c r="AD1725" s="36"/>
      <c r="AE1725" s="36"/>
      <c r="AT1725" s="19" t="s">
        <v>152</v>
      </c>
      <c r="AU1725" s="19" t="s">
        <v>80</v>
      </c>
    </row>
    <row r="1726" spans="1:65" s="2" customFormat="1" ht="16.5" customHeight="1">
      <c r="A1726" s="36"/>
      <c r="B1726" s="37"/>
      <c r="C1726" s="238" t="s">
        <v>2411</v>
      </c>
      <c r="D1726" s="238" t="s">
        <v>253</v>
      </c>
      <c r="E1726" s="239" t="s">
        <v>2412</v>
      </c>
      <c r="F1726" s="240" t="s">
        <v>2413</v>
      </c>
      <c r="G1726" s="241" t="s">
        <v>443</v>
      </c>
      <c r="H1726" s="242">
        <v>10</v>
      </c>
      <c r="I1726" s="243"/>
      <c r="J1726" s="242">
        <f>ROUND(I1726*H1726,2)</f>
        <v>0</v>
      </c>
      <c r="K1726" s="240" t="s">
        <v>19</v>
      </c>
      <c r="L1726" s="244"/>
      <c r="M1726" s="245" t="s">
        <v>19</v>
      </c>
      <c r="N1726" s="246" t="s">
        <v>42</v>
      </c>
      <c r="O1726" s="66"/>
      <c r="P1726" s="197">
        <f>O1726*H1726</f>
        <v>0</v>
      </c>
      <c r="Q1726" s="197">
        <v>0</v>
      </c>
      <c r="R1726" s="197">
        <f>Q1726*H1726</f>
        <v>0</v>
      </c>
      <c r="S1726" s="197">
        <v>0</v>
      </c>
      <c r="T1726" s="198">
        <f>S1726*H1726</f>
        <v>0</v>
      </c>
      <c r="U1726" s="36"/>
      <c r="V1726" s="36"/>
      <c r="W1726" s="36"/>
      <c r="X1726" s="36"/>
      <c r="Y1726" s="36"/>
      <c r="Z1726" s="36"/>
      <c r="AA1726" s="36"/>
      <c r="AB1726" s="36"/>
      <c r="AC1726" s="36"/>
      <c r="AD1726" s="36"/>
      <c r="AE1726" s="36"/>
      <c r="AR1726" s="199" t="s">
        <v>366</v>
      </c>
      <c r="AT1726" s="199" t="s">
        <v>253</v>
      </c>
      <c r="AU1726" s="199" t="s">
        <v>80</v>
      </c>
      <c r="AY1726" s="19" t="s">
        <v>144</v>
      </c>
      <c r="BE1726" s="200">
        <f>IF(N1726="základní",J1726,0)</f>
        <v>0</v>
      </c>
      <c r="BF1726" s="200">
        <f>IF(N1726="snížená",J1726,0)</f>
        <v>0</v>
      </c>
      <c r="BG1726" s="200">
        <f>IF(N1726="zákl. přenesená",J1726,0)</f>
        <v>0</v>
      </c>
      <c r="BH1726" s="200">
        <f>IF(N1726="sníž. přenesená",J1726,0)</f>
        <v>0</v>
      </c>
      <c r="BI1726" s="200">
        <f>IF(N1726="nulová",J1726,0)</f>
        <v>0</v>
      </c>
      <c r="BJ1726" s="19" t="s">
        <v>26</v>
      </c>
      <c r="BK1726" s="200">
        <f>ROUND(I1726*H1726,2)</f>
        <v>0</v>
      </c>
      <c r="BL1726" s="19" t="s">
        <v>258</v>
      </c>
      <c r="BM1726" s="199" t="s">
        <v>2414</v>
      </c>
    </row>
    <row r="1727" spans="1:65" s="2" customFormat="1" ht="10.199999999999999">
      <c r="A1727" s="36"/>
      <c r="B1727" s="37"/>
      <c r="C1727" s="38"/>
      <c r="D1727" s="201" t="s">
        <v>152</v>
      </c>
      <c r="E1727" s="38"/>
      <c r="F1727" s="202" t="s">
        <v>2413</v>
      </c>
      <c r="G1727" s="38"/>
      <c r="H1727" s="38"/>
      <c r="I1727" s="110"/>
      <c r="J1727" s="38"/>
      <c r="K1727" s="38"/>
      <c r="L1727" s="41"/>
      <c r="M1727" s="203"/>
      <c r="N1727" s="204"/>
      <c r="O1727" s="66"/>
      <c r="P1727" s="66"/>
      <c r="Q1727" s="66"/>
      <c r="R1727" s="66"/>
      <c r="S1727" s="66"/>
      <c r="T1727" s="67"/>
      <c r="U1727" s="36"/>
      <c r="V1727" s="36"/>
      <c r="W1727" s="36"/>
      <c r="X1727" s="36"/>
      <c r="Y1727" s="36"/>
      <c r="Z1727" s="36"/>
      <c r="AA1727" s="36"/>
      <c r="AB1727" s="36"/>
      <c r="AC1727" s="36"/>
      <c r="AD1727" s="36"/>
      <c r="AE1727" s="36"/>
      <c r="AT1727" s="19" t="s">
        <v>152</v>
      </c>
      <c r="AU1727" s="19" t="s">
        <v>80</v>
      </c>
    </row>
    <row r="1728" spans="1:65" s="2" customFormat="1" ht="16.5" customHeight="1">
      <c r="A1728" s="36"/>
      <c r="B1728" s="37"/>
      <c r="C1728" s="238" t="s">
        <v>2415</v>
      </c>
      <c r="D1728" s="238" t="s">
        <v>253</v>
      </c>
      <c r="E1728" s="239" t="s">
        <v>2416</v>
      </c>
      <c r="F1728" s="240" t="s">
        <v>2417</v>
      </c>
      <c r="G1728" s="241" t="s">
        <v>443</v>
      </c>
      <c r="H1728" s="242">
        <v>4</v>
      </c>
      <c r="I1728" s="243"/>
      <c r="J1728" s="242">
        <f>ROUND(I1728*H1728,2)</f>
        <v>0</v>
      </c>
      <c r="K1728" s="240" t="s">
        <v>19</v>
      </c>
      <c r="L1728" s="244"/>
      <c r="M1728" s="245" t="s">
        <v>19</v>
      </c>
      <c r="N1728" s="246" t="s">
        <v>42</v>
      </c>
      <c r="O1728" s="66"/>
      <c r="P1728" s="197">
        <f>O1728*H1728</f>
        <v>0</v>
      </c>
      <c r="Q1728" s="197">
        <v>0</v>
      </c>
      <c r="R1728" s="197">
        <f>Q1728*H1728</f>
        <v>0</v>
      </c>
      <c r="S1728" s="197">
        <v>0</v>
      </c>
      <c r="T1728" s="198">
        <f>S1728*H1728</f>
        <v>0</v>
      </c>
      <c r="U1728" s="36"/>
      <c r="V1728" s="36"/>
      <c r="W1728" s="36"/>
      <c r="X1728" s="36"/>
      <c r="Y1728" s="36"/>
      <c r="Z1728" s="36"/>
      <c r="AA1728" s="36"/>
      <c r="AB1728" s="36"/>
      <c r="AC1728" s="36"/>
      <c r="AD1728" s="36"/>
      <c r="AE1728" s="36"/>
      <c r="AR1728" s="199" t="s">
        <v>366</v>
      </c>
      <c r="AT1728" s="199" t="s">
        <v>253</v>
      </c>
      <c r="AU1728" s="199" t="s">
        <v>80</v>
      </c>
      <c r="AY1728" s="19" t="s">
        <v>144</v>
      </c>
      <c r="BE1728" s="200">
        <f>IF(N1728="základní",J1728,0)</f>
        <v>0</v>
      </c>
      <c r="BF1728" s="200">
        <f>IF(N1728="snížená",J1728,0)</f>
        <v>0</v>
      </c>
      <c r="BG1728" s="200">
        <f>IF(N1728="zákl. přenesená",J1728,0)</f>
        <v>0</v>
      </c>
      <c r="BH1728" s="200">
        <f>IF(N1728="sníž. přenesená",J1728,0)</f>
        <v>0</v>
      </c>
      <c r="BI1728" s="200">
        <f>IF(N1728="nulová",J1728,0)</f>
        <v>0</v>
      </c>
      <c r="BJ1728" s="19" t="s">
        <v>26</v>
      </c>
      <c r="BK1728" s="200">
        <f>ROUND(I1728*H1728,2)</f>
        <v>0</v>
      </c>
      <c r="BL1728" s="19" t="s">
        <v>258</v>
      </c>
      <c r="BM1728" s="199" t="s">
        <v>2418</v>
      </c>
    </row>
    <row r="1729" spans="1:65" s="2" customFormat="1" ht="10.199999999999999">
      <c r="A1729" s="36"/>
      <c r="B1729" s="37"/>
      <c r="C1729" s="38"/>
      <c r="D1729" s="201" t="s">
        <v>152</v>
      </c>
      <c r="E1729" s="38"/>
      <c r="F1729" s="202" t="s">
        <v>2417</v>
      </c>
      <c r="G1729" s="38"/>
      <c r="H1729" s="38"/>
      <c r="I1729" s="110"/>
      <c r="J1729" s="38"/>
      <c r="K1729" s="38"/>
      <c r="L1729" s="41"/>
      <c r="M1729" s="203"/>
      <c r="N1729" s="204"/>
      <c r="O1729" s="66"/>
      <c r="P1729" s="66"/>
      <c r="Q1729" s="66"/>
      <c r="R1729" s="66"/>
      <c r="S1729" s="66"/>
      <c r="T1729" s="67"/>
      <c r="U1729" s="36"/>
      <c r="V1729" s="36"/>
      <c r="W1729" s="36"/>
      <c r="X1729" s="36"/>
      <c r="Y1729" s="36"/>
      <c r="Z1729" s="36"/>
      <c r="AA1729" s="36"/>
      <c r="AB1729" s="36"/>
      <c r="AC1729" s="36"/>
      <c r="AD1729" s="36"/>
      <c r="AE1729" s="36"/>
      <c r="AT1729" s="19" t="s">
        <v>152</v>
      </c>
      <c r="AU1729" s="19" t="s">
        <v>80</v>
      </c>
    </row>
    <row r="1730" spans="1:65" s="2" customFormat="1" ht="16.5" customHeight="1">
      <c r="A1730" s="36"/>
      <c r="B1730" s="37"/>
      <c r="C1730" s="238" t="s">
        <v>2419</v>
      </c>
      <c r="D1730" s="238" t="s">
        <v>253</v>
      </c>
      <c r="E1730" s="239" t="s">
        <v>2420</v>
      </c>
      <c r="F1730" s="240" t="s">
        <v>2421</v>
      </c>
      <c r="G1730" s="241" t="s">
        <v>443</v>
      </c>
      <c r="H1730" s="242">
        <v>20</v>
      </c>
      <c r="I1730" s="243"/>
      <c r="J1730" s="242">
        <f>ROUND(I1730*H1730,2)</f>
        <v>0</v>
      </c>
      <c r="K1730" s="240" t="s">
        <v>19</v>
      </c>
      <c r="L1730" s="244"/>
      <c r="M1730" s="245" t="s">
        <v>19</v>
      </c>
      <c r="N1730" s="246" t="s">
        <v>42</v>
      </c>
      <c r="O1730" s="66"/>
      <c r="P1730" s="197">
        <f>O1730*H1730</f>
        <v>0</v>
      </c>
      <c r="Q1730" s="197">
        <v>0</v>
      </c>
      <c r="R1730" s="197">
        <f>Q1730*H1730</f>
        <v>0</v>
      </c>
      <c r="S1730" s="197">
        <v>0</v>
      </c>
      <c r="T1730" s="198">
        <f>S1730*H1730</f>
        <v>0</v>
      </c>
      <c r="U1730" s="36"/>
      <c r="V1730" s="36"/>
      <c r="W1730" s="36"/>
      <c r="X1730" s="36"/>
      <c r="Y1730" s="36"/>
      <c r="Z1730" s="36"/>
      <c r="AA1730" s="36"/>
      <c r="AB1730" s="36"/>
      <c r="AC1730" s="36"/>
      <c r="AD1730" s="36"/>
      <c r="AE1730" s="36"/>
      <c r="AR1730" s="199" t="s">
        <v>366</v>
      </c>
      <c r="AT1730" s="199" t="s">
        <v>253</v>
      </c>
      <c r="AU1730" s="199" t="s">
        <v>80</v>
      </c>
      <c r="AY1730" s="19" t="s">
        <v>144</v>
      </c>
      <c r="BE1730" s="200">
        <f>IF(N1730="základní",J1730,0)</f>
        <v>0</v>
      </c>
      <c r="BF1730" s="200">
        <f>IF(N1730="snížená",J1730,0)</f>
        <v>0</v>
      </c>
      <c r="BG1730" s="200">
        <f>IF(N1730="zákl. přenesená",J1730,0)</f>
        <v>0</v>
      </c>
      <c r="BH1730" s="200">
        <f>IF(N1730="sníž. přenesená",J1730,0)</f>
        <v>0</v>
      </c>
      <c r="BI1730" s="200">
        <f>IF(N1730="nulová",J1730,0)</f>
        <v>0</v>
      </c>
      <c r="BJ1730" s="19" t="s">
        <v>26</v>
      </c>
      <c r="BK1730" s="200">
        <f>ROUND(I1730*H1730,2)</f>
        <v>0</v>
      </c>
      <c r="BL1730" s="19" t="s">
        <v>258</v>
      </c>
      <c r="BM1730" s="199" t="s">
        <v>2422</v>
      </c>
    </row>
    <row r="1731" spans="1:65" s="2" customFormat="1" ht="10.199999999999999">
      <c r="A1731" s="36"/>
      <c r="B1731" s="37"/>
      <c r="C1731" s="38"/>
      <c r="D1731" s="201" t="s">
        <v>152</v>
      </c>
      <c r="E1731" s="38"/>
      <c r="F1731" s="202" t="s">
        <v>2421</v>
      </c>
      <c r="G1731" s="38"/>
      <c r="H1731" s="38"/>
      <c r="I1731" s="110"/>
      <c r="J1731" s="38"/>
      <c r="K1731" s="38"/>
      <c r="L1731" s="41"/>
      <c r="M1731" s="203"/>
      <c r="N1731" s="204"/>
      <c r="O1731" s="66"/>
      <c r="P1731" s="66"/>
      <c r="Q1731" s="66"/>
      <c r="R1731" s="66"/>
      <c r="S1731" s="66"/>
      <c r="T1731" s="67"/>
      <c r="U1731" s="36"/>
      <c r="V1731" s="36"/>
      <c r="W1731" s="36"/>
      <c r="X1731" s="36"/>
      <c r="Y1731" s="36"/>
      <c r="Z1731" s="36"/>
      <c r="AA1731" s="36"/>
      <c r="AB1731" s="36"/>
      <c r="AC1731" s="36"/>
      <c r="AD1731" s="36"/>
      <c r="AE1731" s="36"/>
      <c r="AT1731" s="19" t="s">
        <v>152</v>
      </c>
      <c r="AU1731" s="19" t="s">
        <v>80</v>
      </c>
    </row>
    <row r="1732" spans="1:65" s="2" customFormat="1" ht="16.5" customHeight="1">
      <c r="A1732" s="36"/>
      <c r="B1732" s="37"/>
      <c r="C1732" s="238" t="s">
        <v>2423</v>
      </c>
      <c r="D1732" s="238" t="s">
        <v>253</v>
      </c>
      <c r="E1732" s="239" t="s">
        <v>2424</v>
      </c>
      <c r="F1732" s="240" t="s">
        <v>2425</v>
      </c>
      <c r="G1732" s="241" t="s">
        <v>443</v>
      </c>
      <c r="H1732" s="242">
        <v>22</v>
      </c>
      <c r="I1732" s="243"/>
      <c r="J1732" s="242">
        <f>ROUND(I1732*H1732,2)</f>
        <v>0</v>
      </c>
      <c r="K1732" s="240" t="s">
        <v>19</v>
      </c>
      <c r="L1732" s="244"/>
      <c r="M1732" s="245" t="s">
        <v>19</v>
      </c>
      <c r="N1732" s="246" t="s">
        <v>42</v>
      </c>
      <c r="O1732" s="66"/>
      <c r="P1732" s="197">
        <f>O1732*H1732</f>
        <v>0</v>
      </c>
      <c r="Q1732" s="197">
        <v>0</v>
      </c>
      <c r="R1732" s="197">
        <f>Q1732*H1732</f>
        <v>0</v>
      </c>
      <c r="S1732" s="197">
        <v>0</v>
      </c>
      <c r="T1732" s="198">
        <f>S1732*H1732</f>
        <v>0</v>
      </c>
      <c r="U1732" s="36"/>
      <c r="V1732" s="36"/>
      <c r="W1732" s="36"/>
      <c r="X1732" s="36"/>
      <c r="Y1732" s="36"/>
      <c r="Z1732" s="36"/>
      <c r="AA1732" s="36"/>
      <c r="AB1732" s="36"/>
      <c r="AC1732" s="36"/>
      <c r="AD1732" s="36"/>
      <c r="AE1732" s="36"/>
      <c r="AR1732" s="199" t="s">
        <v>366</v>
      </c>
      <c r="AT1732" s="199" t="s">
        <v>253</v>
      </c>
      <c r="AU1732" s="199" t="s">
        <v>80</v>
      </c>
      <c r="AY1732" s="19" t="s">
        <v>144</v>
      </c>
      <c r="BE1732" s="200">
        <f>IF(N1732="základní",J1732,0)</f>
        <v>0</v>
      </c>
      <c r="BF1732" s="200">
        <f>IF(N1732="snížená",J1732,0)</f>
        <v>0</v>
      </c>
      <c r="BG1732" s="200">
        <f>IF(N1732="zákl. přenesená",J1732,0)</f>
        <v>0</v>
      </c>
      <c r="BH1732" s="200">
        <f>IF(N1732="sníž. přenesená",J1732,0)</f>
        <v>0</v>
      </c>
      <c r="BI1732" s="200">
        <f>IF(N1732="nulová",J1732,0)</f>
        <v>0</v>
      </c>
      <c r="BJ1732" s="19" t="s">
        <v>26</v>
      </c>
      <c r="BK1732" s="200">
        <f>ROUND(I1732*H1732,2)</f>
        <v>0</v>
      </c>
      <c r="BL1732" s="19" t="s">
        <v>258</v>
      </c>
      <c r="BM1732" s="199" t="s">
        <v>2426</v>
      </c>
    </row>
    <row r="1733" spans="1:65" s="2" customFormat="1" ht="10.199999999999999">
      <c r="A1733" s="36"/>
      <c r="B1733" s="37"/>
      <c r="C1733" s="38"/>
      <c r="D1733" s="201" t="s">
        <v>152</v>
      </c>
      <c r="E1733" s="38"/>
      <c r="F1733" s="202" t="s">
        <v>2425</v>
      </c>
      <c r="G1733" s="38"/>
      <c r="H1733" s="38"/>
      <c r="I1733" s="110"/>
      <c r="J1733" s="38"/>
      <c r="K1733" s="38"/>
      <c r="L1733" s="41"/>
      <c r="M1733" s="203"/>
      <c r="N1733" s="204"/>
      <c r="O1733" s="66"/>
      <c r="P1733" s="66"/>
      <c r="Q1733" s="66"/>
      <c r="R1733" s="66"/>
      <c r="S1733" s="66"/>
      <c r="T1733" s="67"/>
      <c r="U1733" s="36"/>
      <c r="V1733" s="36"/>
      <c r="W1733" s="36"/>
      <c r="X1733" s="36"/>
      <c r="Y1733" s="36"/>
      <c r="Z1733" s="36"/>
      <c r="AA1733" s="36"/>
      <c r="AB1733" s="36"/>
      <c r="AC1733" s="36"/>
      <c r="AD1733" s="36"/>
      <c r="AE1733" s="36"/>
      <c r="AT1733" s="19" t="s">
        <v>152</v>
      </c>
      <c r="AU1733" s="19" t="s">
        <v>80</v>
      </c>
    </row>
    <row r="1734" spans="1:65" s="2" customFormat="1" ht="16.5" customHeight="1">
      <c r="A1734" s="36"/>
      <c r="B1734" s="37"/>
      <c r="C1734" s="238" t="s">
        <v>2427</v>
      </c>
      <c r="D1734" s="238" t="s">
        <v>253</v>
      </c>
      <c r="E1734" s="239" t="s">
        <v>2428</v>
      </c>
      <c r="F1734" s="240" t="s">
        <v>2429</v>
      </c>
      <c r="G1734" s="241" t="s">
        <v>443</v>
      </c>
      <c r="H1734" s="242">
        <v>20</v>
      </c>
      <c r="I1734" s="243"/>
      <c r="J1734" s="242">
        <f>ROUND(I1734*H1734,2)</f>
        <v>0</v>
      </c>
      <c r="K1734" s="240" t="s">
        <v>19</v>
      </c>
      <c r="L1734" s="244"/>
      <c r="M1734" s="245" t="s">
        <v>19</v>
      </c>
      <c r="N1734" s="246" t="s">
        <v>42</v>
      </c>
      <c r="O1734" s="66"/>
      <c r="P1734" s="197">
        <f>O1734*H1734</f>
        <v>0</v>
      </c>
      <c r="Q1734" s="197">
        <v>0</v>
      </c>
      <c r="R1734" s="197">
        <f>Q1734*H1734</f>
        <v>0</v>
      </c>
      <c r="S1734" s="197">
        <v>0</v>
      </c>
      <c r="T1734" s="198">
        <f>S1734*H1734</f>
        <v>0</v>
      </c>
      <c r="U1734" s="36"/>
      <c r="V1734" s="36"/>
      <c r="W1734" s="36"/>
      <c r="X1734" s="36"/>
      <c r="Y1734" s="36"/>
      <c r="Z1734" s="36"/>
      <c r="AA1734" s="36"/>
      <c r="AB1734" s="36"/>
      <c r="AC1734" s="36"/>
      <c r="AD1734" s="36"/>
      <c r="AE1734" s="36"/>
      <c r="AR1734" s="199" t="s">
        <v>366</v>
      </c>
      <c r="AT1734" s="199" t="s">
        <v>253</v>
      </c>
      <c r="AU1734" s="199" t="s">
        <v>80</v>
      </c>
      <c r="AY1734" s="19" t="s">
        <v>144</v>
      </c>
      <c r="BE1734" s="200">
        <f>IF(N1734="základní",J1734,0)</f>
        <v>0</v>
      </c>
      <c r="BF1734" s="200">
        <f>IF(N1734="snížená",J1734,0)</f>
        <v>0</v>
      </c>
      <c r="BG1734" s="200">
        <f>IF(N1734="zákl. přenesená",J1734,0)</f>
        <v>0</v>
      </c>
      <c r="BH1734" s="200">
        <f>IF(N1734="sníž. přenesená",J1734,0)</f>
        <v>0</v>
      </c>
      <c r="BI1734" s="200">
        <f>IF(N1734="nulová",J1734,0)</f>
        <v>0</v>
      </c>
      <c r="BJ1734" s="19" t="s">
        <v>26</v>
      </c>
      <c r="BK1734" s="200">
        <f>ROUND(I1734*H1734,2)</f>
        <v>0</v>
      </c>
      <c r="BL1734" s="19" t="s">
        <v>258</v>
      </c>
      <c r="BM1734" s="199" t="s">
        <v>2430</v>
      </c>
    </row>
    <row r="1735" spans="1:65" s="2" customFormat="1" ht="10.199999999999999">
      <c r="A1735" s="36"/>
      <c r="B1735" s="37"/>
      <c r="C1735" s="38"/>
      <c r="D1735" s="201" t="s">
        <v>152</v>
      </c>
      <c r="E1735" s="38"/>
      <c r="F1735" s="202" t="s">
        <v>2429</v>
      </c>
      <c r="G1735" s="38"/>
      <c r="H1735" s="38"/>
      <c r="I1735" s="110"/>
      <c r="J1735" s="38"/>
      <c r="K1735" s="38"/>
      <c r="L1735" s="41"/>
      <c r="M1735" s="203"/>
      <c r="N1735" s="204"/>
      <c r="O1735" s="66"/>
      <c r="P1735" s="66"/>
      <c r="Q1735" s="66"/>
      <c r="R1735" s="66"/>
      <c r="S1735" s="66"/>
      <c r="T1735" s="67"/>
      <c r="U1735" s="36"/>
      <c r="V1735" s="36"/>
      <c r="W1735" s="36"/>
      <c r="X1735" s="36"/>
      <c r="Y1735" s="36"/>
      <c r="Z1735" s="36"/>
      <c r="AA1735" s="36"/>
      <c r="AB1735" s="36"/>
      <c r="AC1735" s="36"/>
      <c r="AD1735" s="36"/>
      <c r="AE1735" s="36"/>
      <c r="AT1735" s="19" t="s">
        <v>152</v>
      </c>
      <c r="AU1735" s="19" t="s">
        <v>80</v>
      </c>
    </row>
    <row r="1736" spans="1:65" s="2" customFormat="1" ht="16.5" customHeight="1">
      <c r="A1736" s="36"/>
      <c r="B1736" s="37"/>
      <c r="C1736" s="238" t="s">
        <v>2431</v>
      </c>
      <c r="D1736" s="238" t="s">
        <v>253</v>
      </c>
      <c r="E1736" s="239" t="s">
        <v>2432</v>
      </c>
      <c r="F1736" s="240" t="s">
        <v>2433</v>
      </c>
      <c r="G1736" s="241" t="s">
        <v>443</v>
      </c>
      <c r="H1736" s="242">
        <v>10</v>
      </c>
      <c r="I1736" s="243"/>
      <c r="J1736" s="242">
        <f>ROUND(I1736*H1736,2)</f>
        <v>0</v>
      </c>
      <c r="K1736" s="240" t="s">
        <v>19</v>
      </c>
      <c r="L1736" s="244"/>
      <c r="M1736" s="245" t="s">
        <v>19</v>
      </c>
      <c r="N1736" s="246" t="s">
        <v>42</v>
      </c>
      <c r="O1736" s="66"/>
      <c r="P1736" s="197">
        <f>O1736*H1736</f>
        <v>0</v>
      </c>
      <c r="Q1736" s="197">
        <v>0</v>
      </c>
      <c r="R1736" s="197">
        <f>Q1736*H1736</f>
        <v>0</v>
      </c>
      <c r="S1736" s="197">
        <v>0</v>
      </c>
      <c r="T1736" s="198">
        <f>S1736*H1736</f>
        <v>0</v>
      </c>
      <c r="U1736" s="36"/>
      <c r="V1736" s="36"/>
      <c r="W1736" s="36"/>
      <c r="X1736" s="36"/>
      <c r="Y1736" s="36"/>
      <c r="Z1736" s="36"/>
      <c r="AA1736" s="36"/>
      <c r="AB1736" s="36"/>
      <c r="AC1736" s="36"/>
      <c r="AD1736" s="36"/>
      <c r="AE1736" s="36"/>
      <c r="AR1736" s="199" t="s">
        <v>366</v>
      </c>
      <c r="AT1736" s="199" t="s">
        <v>253</v>
      </c>
      <c r="AU1736" s="199" t="s">
        <v>80</v>
      </c>
      <c r="AY1736" s="19" t="s">
        <v>144</v>
      </c>
      <c r="BE1736" s="200">
        <f>IF(N1736="základní",J1736,0)</f>
        <v>0</v>
      </c>
      <c r="BF1736" s="200">
        <f>IF(N1736="snížená",J1736,0)</f>
        <v>0</v>
      </c>
      <c r="BG1736" s="200">
        <f>IF(N1736="zákl. přenesená",J1736,0)</f>
        <v>0</v>
      </c>
      <c r="BH1736" s="200">
        <f>IF(N1736="sníž. přenesená",J1736,0)</f>
        <v>0</v>
      </c>
      <c r="BI1736" s="200">
        <f>IF(N1736="nulová",J1736,0)</f>
        <v>0</v>
      </c>
      <c r="BJ1736" s="19" t="s">
        <v>26</v>
      </c>
      <c r="BK1736" s="200">
        <f>ROUND(I1736*H1736,2)</f>
        <v>0</v>
      </c>
      <c r="BL1736" s="19" t="s">
        <v>258</v>
      </c>
      <c r="BM1736" s="199" t="s">
        <v>2434</v>
      </c>
    </row>
    <row r="1737" spans="1:65" s="2" customFormat="1" ht="10.199999999999999">
      <c r="A1737" s="36"/>
      <c r="B1737" s="37"/>
      <c r="C1737" s="38"/>
      <c r="D1737" s="201" t="s">
        <v>152</v>
      </c>
      <c r="E1737" s="38"/>
      <c r="F1737" s="202" t="s">
        <v>2433</v>
      </c>
      <c r="G1737" s="38"/>
      <c r="H1737" s="38"/>
      <c r="I1737" s="110"/>
      <c r="J1737" s="38"/>
      <c r="K1737" s="38"/>
      <c r="L1737" s="41"/>
      <c r="M1737" s="203"/>
      <c r="N1737" s="204"/>
      <c r="O1737" s="66"/>
      <c r="P1737" s="66"/>
      <c r="Q1737" s="66"/>
      <c r="R1737" s="66"/>
      <c r="S1737" s="66"/>
      <c r="T1737" s="67"/>
      <c r="U1737" s="36"/>
      <c r="V1737" s="36"/>
      <c r="W1737" s="36"/>
      <c r="X1737" s="36"/>
      <c r="Y1737" s="36"/>
      <c r="Z1737" s="36"/>
      <c r="AA1737" s="36"/>
      <c r="AB1737" s="36"/>
      <c r="AC1737" s="36"/>
      <c r="AD1737" s="36"/>
      <c r="AE1737" s="36"/>
      <c r="AT1737" s="19" t="s">
        <v>152</v>
      </c>
      <c r="AU1737" s="19" t="s">
        <v>80</v>
      </c>
    </row>
    <row r="1738" spans="1:65" s="2" customFormat="1" ht="16.5" customHeight="1">
      <c r="A1738" s="36"/>
      <c r="B1738" s="37"/>
      <c r="C1738" s="238" t="s">
        <v>2435</v>
      </c>
      <c r="D1738" s="238" t="s">
        <v>253</v>
      </c>
      <c r="E1738" s="239" t="s">
        <v>2436</v>
      </c>
      <c r="F1738" s="240" t="s">
        <v>2437</v>
      </c>
      <c r="G1738" s="241" t="s">
        <v>443</v>
      </c>
      <c r="H1738" s="242">
        <v>1</v>
      </c>
      <c r="I1738" s="243"/>
      <c r="J1738" s="242">
        <f>ROUND(I1738*H1738,2)</f>
        <v>0</v>
      </c>
      <c r="K1738" s="240" t="s">
        <v>19</v>
      </c>
      <c r="L1738" s="244"/>
      <c r="M1738" s="245" t="s">
        <v>19</v>
      </c>
      <c r="N1738" s="246" t="s">
        <v>42</v>
      </c>
      <c r="O1738" s="66"/>
      <c r="P1738" s="197">
        <f>O1738*H1738</f>
        <v>0</v>
      </c>
      <c r="Q1738" s="197">
        <v>0</v>
      </c>
      <c r="R1738" s="197">
        <f>Q1738*H1738</f>
        <v>0</v>
      </c>
      <c r="S1738" s="197">
        <v>0</v>
      </c>
      <c r="T1738" s="198">
        <f>S1738*H1738</f>
        <v>0</v>
      </c>
      <c r="U1738" s="36"/>
      <c r="V1738" s="36"/>
      <c r="W1738" s="36"/>
      <c r="X1738" s="36"/>
      <c r="Y1738" s="36"/>
      <c r="Z1738" s="36"/>
      <c r="AA1738" s="36"/>
      <c r="AB1738" s="36"/>
      <c r="AC1738" s="36"/>
      <c r="AD1738" s="36"/>
      <c r="AE1738" s="36"/>
      <c r="AR1738" s="199" t="s">
        <v>366</v>
      </c>
      <c r="AT1738" s="199" t="s">
        <v>253</v>
      </c>
      <c r="AU1738" s="199" t="s">
        <v>80</v>
      </c>
      <c r="AY1738" s="19" t="s">
        <v>144</v>
      </c>
      <c r="BE1738" s="200">
        <f>IF(N1738="základní",J1738,0)</f>
        <v>0</v>
      </c>
      <c r="BF1738" s="200">
        <f>IF(N1738="snížená",J1738,0)</f>
        <v>0</v>
      </c>
      <c r="BG1738" s="200">
        <f>IF(N1738="zákl. přenesená",J1738,0)</f>
        <v>0</v>
      </c>
      <c r="BH1738" s="200">
        <f>IF(N1738="sníž. přenesená",J1738,0)</f>
        <v>0</v>
      </c>
      <c r="BI1738" s="200">
        <f>IF(N1738="nulová",J1738,0)</f>
        <v>0</v>
      </c>
      <c r="BJ1738" s="19" t="s">
        <v>26</v>
      </c>
      <c r="BK1738" s="200">
        <f>ROUND(I1738*H1738,2)</f>
        <v>0</v>
      </c>
      <c r="BL1738" s="19" t="s">
        <v>258</v>
      </c>
      <c r="BM1738" s="199" t="s">
        <v>2438</v>
      </c>
    </row>
    <row r="1739" spans="1:65" s="2" customFormat="1" ht="10.199999999999999">
      <c r="A1739" s="36"/>
      <c r="B1739" s="37"/>
      <c r="C1739" s="38"/>
      <c r="D1739" s="201" t="s">
        <v>152</v>
      </c>
      <c r="E1739" s="38"/>
      <c r="F1739" s="202" t="s">
        <v>2437</v>
      </c>
      <c r="G1739" s="38"/>
      <c r="H1739" s="38"/>
      <c r="I1739" s="110"/>
      <c r="J1739" s="38"/>
      <c r="K1739" s="38"/>
      <c r="L1739" s="41"/>
      <c r="M1739" s="203"/>
      <c r="N1739" s="204"/>
      <c r="O1739" s="66"/>
      <c r="P1739" s="66"/>
      <c r="Q1739" s="66"/>
      <c r="R1739" s="66"/>
      <c r="S1739" s="66"/>
      <c r="T1739" s="67"/>
      <c r="U1739" s="36"/>
      <c r="V1739" s="36"/>
      <c r="W1739" s="36"/>
      <c r="X1739" s="36"/>
      <c r="Y1739" s="36"/>
      <c r="Z1739" s="36"/>
      <c r="AA1739" s="36"/>
      <c r="AB1739" s="36"/>
      <c r="AC1739" s="36"/>
      <c r="AD1739" s="36"/>
      <c r="AE1739" s="36"/>
      <c r="AT1739" s="19" t="s">
        <v>152</v>
      </c>
      <c r="AU1739" s="19" t="s">
        <v>80</v>
      </c>
    </row>
    <row r="1740" spans="1:65" s="2" customFormat="1" ht="16.5" customHeight="1">
      <c r="A1740" s="36"/>
      <c r="B1740" s="37"/>
      <c r="C1740" s="238" t="s">
        <v>2439</v>
      </c>
      <c r="D1740" s="238" t="s">
        <v>253</v>
      </c>
      <c r="E1740" s="239" t="s">
        <v>2440</v>
      </c>
      <c r="F1740" s="240" t="s">
        <v>2441</v>
      </c>
      <c r="G1740" s="241" t="s">
        <v>443</v>
      </c>
      <c r="H1740" s="242">
        <v>20</v>
      </c>
      <c r="I1740" s="243"/>
      <c r="J1740" s="242">
        <f>ROUND(I1740*H1740,2)</f>
        <v>0</v>
      </c>
      <c r="K1740" s="240" t="s">
        <v>19</v>
      </c>
      <c r="L1740" s="244"/>
      <c r="M1740" s="245" t="s">
        <v>19</v>
      </c>
      <c r="N1740" s="246" t="s">
        <v>42</v>
      </c>
      <c r="O1740" s="66"/>
      <c r="P1740" s="197">
        <f>O1740*H1740</f>
        <v>0</v>
      </c>
      <c r="Q1740" s="197">
        <v>0</v>
      </c>
      <c r="R1740" s="197">
        <f>Q1740*H1740</f>
        <v>0</v>
      </c>
      <c r="S1740" s="197">
        <v>0</v>
      </c>
      <c r="T1740" s="198">
        <f>S1740*H1740</f>
        <v>0</v>
      </c>
      <c r="U1740" s="36"/>
      <c r="V1740" s="36"/>
      <c r="W1740" s="36"/>
      <c r="X1740" s="36"/>
      <c r="Y1740" s="36"/>
      <c r="Z1740" s="36"/>
      <c r="AA1740" s="36"/>
      <c r="AB1740" s="36"/>
      <c r="AC1740" s="36"/>
      <c r="AD1740" s="36"/>
      <c r="AE1740" s="36"/>
      <c r="AR1740" s="199" t="s">
        <v>366</v>
      </c>
      <c r="AT1740" s="199" t="s">
        <v>253</v>
      </c>
      <c r="AU1740" s="199" t="s">
        <v>80</v>
      </c>
      <c r="AY1740" s="19" t="s">
        <v>144</v>
      </c>
      <c r="BE1740" s="200">
        <f>IF(N1740="základní",J1740,0)</f>
        <v>0</v>
      </c>
      <c r="BF1740" s="200">
        <f>IF(N1740="snížená",J1740,0)</f>
        <v>0</v>
      </c>
      <c r="BG1740" s="200">
        <f>IF(N1740="zákl. přenesená",J1740,0)</f>
        <v>0</v>
      </c>
      <c r="BH1740" s="200">
        <f>IF(N1740="sníž. přenesená",J1740,0)</f>
        <v>0</v>
      </c>
      <c r="BI1740" s="200">
        <f>IF(N1740="nulová",J1740,0)</f>
        <v>0</v>
      </c>
      <c r="BJ1740" s="19" t="s">
        <v>26</v>
      </c>
      <c r="BK1740" s="200">
        <f>ROUND(I1740*H1740,2)</f>
        <v>0</v>
      </c>
      <c r="BL1740" s="19" t="s">
        <v>258</v>
      </c>
      <c r="BM1740" s="199" t="s">
        <v>2442</v>
      </c>
    </row>
    <row r="1741" spans="1:65" s="2" customFormat="1" ht="10.199999999999999">
      <c r="A1741" s="36"/>
      <c r="B1741" s="37"/>
      <c r="C1741" s="38"/>
      <c r="D1741" s="201" t="s">
        <v>152</v>
      </c>
      <c r="E1741" s="38"/>
      <c r="F1741" s="202" t="s">
        <v>2441</v>
      </c>
      <c r="G1741" s="38"/>
      <c r="H1741" s="38"/>
      <c r="I1741" s="110"/>
      <c r="J1741" s="38"/>
      <c r="K1741" s="38"/>
      <c r="L1741" s="41"/>
      <c r="M1741" s="203"/>
      <c r="N1741" s="204"/>
      <c r="O1741" s="66"/>
      <c r="P1741" s="66"/>
      <c r="Q1741" s="66"/>
      <c r="R1741" s="66"/>
      <c r="S1741" s="66"/>
      <c r="T1741" s="67"/>
      <c r="U1741" s="36"/>
      <c r="V1741" s="36"/>
      <c r="W1741" s="36"/>
      <c r="X1741" s="36"/>
      <c r="Y1741" s="36"/>
      <c r="Z1741" s="36"/>
      <c r="AA1741" s="36"/>
      <c r="AB1741" s="36"/>
      <c r="AC1741" s="36"/>
      <c r="AD1741" s="36"/>
      <c r="AE1741" s="36"/>
      <c r="AT1741" s="19" t="s">
        <v>152</v>
      </c>
      <c r="AU1741" s="19" t="s">
        <v>80</v>
      </c>
    </row>
    <row r="1742" spans="1:65" s="2" customFormat="1" ht="16.5" customHeight="1">
      <c r="A1742" s="36"/>
      <c r="B1742" s="37"/>
      <c r="C1742" s="238" t="s">
        <v>2443</v>
      </c>
      <c r="D1742" s="238" t="s">
        <v>253</v>
      </c>
      <c r="E1742" s="239" t="s">
        <v>2444</v>
      </c>
      <c r="F1742" s="240" t="s">
        <v>2445</v>
      </c>
      <c r="G1742" s="241" t="s">
        <v>443</v>
      </c>
      <c r="H1742" s="242">
        <v>2</v>
      </c>
      <c r="I1742" s="243"/>
      <c r="J1742" s="242">
        <f>ROUND(I1742*H1742,2)</f>
        <v>0</v>
      </c>
      <c r="K1742" s="240" t="s">
        <v>19</v>
      </c>
      <c r="L1742" s="244"/>
      <c r="M1742" s="245" t="s">
        <v>19</v>
      </c>
      <c r="N1742" s="246" t="s">
        <v>42</v>
      </c>
      <c r="O1742" s="66"/>
      <c r="P1742" s="197">
        <f>O1742*H1742</f>
        <v>0</v>
      </c>
      <c r="Q1742" s="197">
        <v>0</v>
      </c>
      <c r="R1742" s="197">
        <f>Q1742*H1742</f>
        <v>0</v>
      </c>
      <c r="S1742" s="197">
        <v>0</v>
      </c>
      <c r="T1742" s="198">
        <f>S1742*H1742</f>
        <v>0</v>
      </c>
      <c r="U1742" s="36"/>
      <c r="V1742" s="36"/>
      <c r="W1742" s="36"/>
      <c r="X1742" s="36"/>
      <c r="Y1742" s="36"/>
      <c r="Z1742" s="36"/>
      <c r="AA1742" s="36"/>
      <c r="AB1742" s="36"/>
      <c r="AC1742" s="36"/>
      <c r="AD1742" s="36"/>
      <c r="AE1742" s="36"/>
      <c r="AR1742" s="199" t="s">
        <v>366</v>
      </c>
      <c r="AT1742" s="199" t="s">
        <v>253</v>
      </c>
      <c r="AU1742" s="199" t="s">
        <v>80</v>
      </c>
      <c r="AY1742" s="19" t="s">
        <v>144</v>
      </c>
      <c r="BE1742" s="200">
        <f>IF(N1742="základní",J1742,0)</f>
        <v>0</v>
      </c>
      <c r="BF1742" s="200">
        <f>IF(N1742="snížená",J1742,0)</f>
        <v>0</v>
      </c>
      <c r="BG1742" s="200">
        <f>IF(N1742="zákl. přenesená",J1742,0)</f>
        <v>0</v>
      </c>
      <c r="BH1742" s="200">
        <f>IF(N1742="sníž. přenesená",J1742,0)</f>
        <v>0</v>
      </c>
      <c r="BI1742" s="200">
        <f>IF(N1742="nulová",J1742,0)</f>
        <v>0</v>
      </c>
      <c r="BJ1742" s="19" t="s">
        <v>26</v>
      </c>
      <c r="BK1742" s="200">
        <f>ROUND(I1742*H1742,2)</f>
        <v>0</v>
      </c>
      <c r="BL1742" s="19" t="s">
        <v>258</v>
      </c>
      <c r="BM1742" s="199" t="s">
        <v>2446</v>
      </c>
    </row>
    <row r="1743" spans="1:65" s="2" customFormat="1" ht="10.199999999999999">
      <c r="A1743" s="36"/>
      <c r="B1743" s="37"/>
      <c r="C1743" s="38"/>
      <c r="D1743" s="201" t="s">
        <v>152</v>
      </c>
      <c r="E1743" s="38"/>
      <c r="F1743" s="202" t="s">
        <v>2445</v>
      </c>
      <c r="G1743" s="38"/>
      <c r="H1743" s="38"/>
      <c r="I1743" s="110"/>
      <c r="J1743" s="38"/>
      <c r="K1743" s="38"/>
      <c r="L1743" s="41"/>
      <c r="M1743" s="203"/>
      <c r="N1743" s="204"/>
      <c r="O1743" s="66"/>
      <c r="P1743" s="66"/>
      <c r="Q1743" s="66"/>
      <c r="R1743" s="66"/>
      <c r="S1743" s="66"/>
      <c r="T1743" s="67"/>
      <c r="U1743" s="36"/>
      <c r="V1743" s="36"/>
      <c r="W1743" s="36"/>
      <c r="X1743" s="36"/>
      <c r="Y1743" s="36"/>
      <c r="Z1743" s="36"/>
      <c r="AA1743" s="36"/>
      <c r="AB1743" s="36"/>
      <c r="AC1743" s="36"/>
      <c r="AD1743" s="36"/>
      <c r="AE1743" s="36"/>
      <c r="AT1743" s="19" t="s">
        <v>152</v>
      </c>
      <c r="AU1743" s="19" t="s">
        <v>80</v>
      </c>
    </row>
    <row r="1744" spans="1:65" s="2" customFormat="1" ht="16.5" customHeight="1">
      <c r="A1744" s="36"/>
      <c r="B1744" s="37"/>
      <c r="C1744" s="238" t="s">
        <v>2447</v>
      </c>
      <c r="D1744" s="238" t="s">
        <v>253</v>
      </c>
      <c r="E1744" s="239" t="s">
        <v>2448</v>
      </c>
      <c r="F1744" s="240" t="s">
        <v>2449</v>
      </c>
      <c r="G1744" s="241" t="s">
        <v>443</v>
      </c>
      <c r="H1744" s="242">
        <v>9</v>
      </c>
      <c r="I1744" s="243"/>
      <c r="J1744" s="242">
        <f>ROUND(I1744*H1744,2)</f>
        <v>0</v>
      </c>
      <c r="K1744" s="240" t="s">
        <v>19</v>
      </c>
      <c r="L1744" s="244"/>
      <c r="M1744" s="245" t="s">
        <v>19</v>
      </c>
      <c r="N1744" s="246" t="s">
        <v>42</v>
      </c>
      <c r="O1744" s="66"/>
      <c r="P1744" s="197">
        <f>O1744*H1744</f>
        <v>0</v>
      </c>
      <c r="Q1744" s="197">
        <v>0</v>
      </c>
      <c r="R1744" s="197">
        <f>Q1744*H1744</f>
        <v>0</v>
      </c>
      <c r="S1744" s="197">
        <v>0</v>
      </c>
      <c r="T1744" s="198">
        <f>S1744*H1744</f>
        <v>0</v>
      </c>
      <c r="U1744" s="36"/>
      <c r="V1744" s="36"/>
      <c r="W1744" s="36"/>
      <c r="X1744" s="36"/>
      <c r="Y1744" s="36"/>
      <c r="Z1744" s="36"/>
      <c r="AA1744" s="36"/>
      <c r="AB1744" s="36"/>
      <c r="AC1744" s="36"/>
      <c r="AD1744" s="36"/>
      <c r="AE1744" s="36"/>
      <c r="AR1744" s="199" t="s">
        <v>366</v>
      </c>
      <c r="AT1744" s="199" t="s">
        <v>253</v>
      </c>
      <c r="AU1744" s="199" t="s">
        <v>80</v>
      </c>
      <c r="AY1744" s="19" t="s">
        <v>144</v>
      </c>
      <c r="BE1744" s="200">
        <f>IF(N1744="základní",J1744,0)</f>
        <v>0</v>
      </c>
      <c r="BF1744" s="200">
        <f>IF(N1744="snížená",J1744,0)</f>
        <v>0</v>
      </c>
      <c r="BG1744" s="200">
        <f>IF(N1744="zákl. přenesená",J1744,0)</f>
        <v>0</v>
      </c>
      <c r="BH1744" s="200">
        <f>IF(N1744="sníž. přenesená",J1744,0)</f>
        <v>0</v>
      </c>
      <c r="BI1744" s="200">
        <f>IF(N1744="nulová",J1744,0)</f>
        <v>0</v>
      </c>
      <c r="BJ1744" s="19" t="s">
        <v>26</v>
      </c>
      <c r="BK1744" s="200">
        <f>ROUND(I1744*H1744,2)</f>
        <v>0</v>
      </c>
      <c r="BL1744" s="19" t="s">
        <v>258</v>
      </c>
      <c r="BM1744" s="199" t="s">
        <v>2450</v>
      </c>
    </row>
    <row r="1745" spans="1:65" s="2" customFormat="1" ht="10.199999999999999">
      <c r="A1745" s="36"/>
      <c r="B1745" s="37"/>
      <c r="C1745" s="38"/>
      <c r="D1745" s="201" t="s">
        <v>152</v>
      </c>
      <c r="E1745" s="38"/>
      <c r="F1745" s="202" t="s">
        <v>2449</v>
      </c>
      <c r="G1745" s="38"/>
      <c r="H1745" s="38"/>
      <c r="I1745" s="110"/>
      <c r="J1745" s="38"/>
      <c r="K1745" s="38"/>
      <c r="L1745" s="41"/>
      <c r="M1745" s="203"/>
      <c r="N1745" s="204"/>
      <c r="O1745" s="66"/>
      <c r="P1745" s="66"/>
      <c r="Q1745" s="66"/>
      <c r="R1745" s="66"/>
      <c r="S1745" s="66"/>
      <c r="T1745" s="67"/>
      <c r="U1745" s="36"/>
      <c r="V1745" s="36"/>
      <c r="W1745" s="36"/>
      <c r="X1745" s="36"/>
      <c r="Y1745" s="36"/>
      <c r="Z1745" s="36"/>
      <c r="AA1745" s="36"/>
      <c r="AB1745" s="36"/>
      <c r="AC1745" s="36"/>
      <c r="AD1745" s="36"/>
      <c r="AE1745" s="36"/>
      <c r="AT1745" s="19" t="s">
        <v>152</v>
      </c>
      <c r="AU1745" s="19" t="s">
        <v>80</v>
      </c>
    </row>
    <row r="1746" spans="1:65" s="2" customFormat="1" ht="16.5" customHeight="1">
      <c r="A1746" s="36"/>
      <c r="B1746" s="37"/>
      <c r="C1746" s="238" t="s">
        <v>2451</v>
      </c>
      <c r="D1746" s="238" t="s">
        <v>253</v>
      </c>
      <c r="E1746" s="239" t="s">
        <v>2452</v>
      </c>
      <c r="F1746" s="240" t="s">
        <v>2453</v>
      </c>
      <c r="G1746" s="241" t="s">
        <v>443</v>
      </c>
      <c r="H1746" s="242">
        <v>1</v>
      </c>
      <c r="I1746" s="243"/>
      <c r="J1746" s="242">
        <f>ROUND(I1746*H1746,2)</f>
        <v>0</v>
      </c>
      <c r="K1746" s="240" t="s">
        <v>19</v>
      </c>
      <c r="L1746" s="244"/>
      <c r="M1746" s="245" t="s">
        <v>19</v>
      </c>
      <c r="N1746" s="246" t="s">
        <v>42</v>
      </c>
      <c r="O1746" s="66"/>
      <c r="P1746" s="197">
        <f>O1746*H1746</f>
        <v>0</v>
      </c>
      <c r="Q1746" s="197">
        <v>0</v>
      </c>
      <c r="R1746" s="197">
        <f>Q1746*H1746</f>
        <v>0</v>
      </c>
      <c r="S1746" s="197">
        <v>0</v>
      </c>
      <c r="T1746" s="198">
        <f>S1746*H1746</f>
        <v>0</v>
      </c>
      <c r="U1746" s="36"/>
      <c r="V1746" s="36"/>
      <c r="W1746" s="36"/>
      <c r="X1746" s="36"/>
      <c r="Y1746" s="36"/>
      <c r="Z1746" s="36"/>
      <c r="AA1746" s="36"/>
      <c r="AB1746" s="36"/>
      <c r="AC1746" s="36"/>
      <c r="AD1746" s="36"/>
      <c r="AE1746" s="36"/>
      <c r="AR1746" s="199" t="s">
        <v>366</v>
      </c>
      <c r="AT1746" s="199" t="s">
        <v>253</v>
      </c>
      <c r="AU1746" s="199" t="s">
        <v>80</v>
      </c>
      <c r="AY1746" s="19" t="s">
        <v>144</v>
      </c>
      <c r="BE1746" s="200">
        <f>IF(N1746="základní",J1746,0)</f>
        <v>0</v>
      </c>
      <c r="BF1746" s="200">
        <f>IF(N1746="snížená",J1746,0)</f>
        <v>0</v>
      </c>
      <c r="BG1746" s="200">
        <f>IF(N1746="zákl. přenesená",J1746,0)</f>
        <v>0</v>
      </c>
      <c r="BH1746" s="200">
        <f>IF(N1746="sníž. přenesená",J1746,0)</f>
        <v>0</v>
      </c>
      <c r="BI1746" s="200">
        <f>IF(N1746="nulová",J1746,0)</f>
        <v>0</v>
      </c>
      <c r="BJ1746" s="19" t="s">
        <v>26</v>
      </c>
      <c r="BK1746" s="200">
        <f>ROUND(I1746*H1746,2)</f>
        <v>0</v>
      </c>
      <c r="BL1746" s="19" t="s">
        <v>258</v>
      </c>
      <c r="BM1746" s="199" t="s">
        <v>2454</v>
      </c>
    </row>
    <row r="1747" spans="1:65" s="2" customFormat="1" ht="10.199999999999999">
      <c r="A1747" s="36"/>
      <c r="B1747" s="37"/>
      <c r="C1747" s="38"/>
      <c r="D1747" s="201" t="s">
        <v>152</v>
      </c>
      <c r="E1747" s="38"/>
      <c r="F1747" s="202" t="s">
        <v>2453</v>
      </c>
      <c r="G1747" s="38"/>
      <c r="H1747" s="38"/>
      <c r="I1747" s="110"/>
      <c r="J1747" s="38"/>
      <c r="K1747" s="38"/>
      <c r="L1747" s="41"/>
      <c r="M1747" s="203"/>
      <c r="N1747" s="204"/>
      <c r="O1747" s="66"/>
      <c r="P1747" s="66"/>
      <c r="Q1747" s="66"/>
      <c r="R1747" s="66"/>
      <c r="S1747" s="66"/>
      <c r="T1747" s="67"/>
      <c r="U1747" s="36"/>
      <c r="V1747" s="36"/>
      <c r="W1747" s="36"/>
      <c r="X1747" s="36"/>
      <c r="Y1747" s="36"/>
      <c r="Z1747" s="36"/>
      <c r="AA1747" s="36"/>
      <c r="AB1747" s="36"/>
      <c r="AC1747" s="36"/>
      <c r="AD1747" s="36"/>
      <c r="AE1747" s="36"/>
      <c r="AT1747" s="19" t="s">
        <v>152</v>
      </c>
      <c r="AU1747" s="19" t="s">
        <v>80</v>
      </c>
    </row>
    <row r="1748" spans="1:65" s="2" customFormat="1" ht="16.5" customHeight="1">
      <c r="A1748" s="36"/>
      <c r="B1748" s="37"/>
      <c r="C1748" s="238" t="s">
        <v>2455</v>
      </c>
      <c r="D1748" s="238" t="s">
        <v>253</v>
      </c>
      <c r="E1748" s="239" t="s">
        <v>2456</v>
      </c>
      <c r="F1748" s="240" t="s">
        <v>2457</v>
      </c>
      <c r="G1748" s="241" t="s">
        <v>443</v>
      </c>
      <c r="H1748" s="242">
        <v>2</v>
      </c>
      <c r="I1748" s="243"/>
      <c r="J1748" s="242">
        <f>ROUND(I1748*H1748,2)</f>
        <v>0</v>
      </c>
      <c r="K1748" s="240" t="s">
        <v>19</v>
      </c>
      <c r="L1748" s="244"/>
      <c r="M1748" s="245" t="s">
        <v>19</v>
      </c>
      <c r="N1748" s="246" t="s">
        <v>42</v>
      </c>
      <c r="O1748" s="66"/>
      <c r="P1748" s="197">
        <f>O1748*H1748</f>
        <v>0</v>
      </c>
      <c r="Q1748" s="197">
        <v>0</v>
      </c>
      <c r="R1748" s="197">
        <f>Q1748*H1748</f>
        <v>0</v>
      </c>
      <c r="S1748" s="197">
        <v>0</v>
      </c>
      <c r="T1748" s="198">
        <f>S1748*H1748</f>
        <v>0</v>
      </c>
      <c r="U1748" s="36"/>
      <c r="V1748" s="36"/>
      <c r="W1748" s="36"/>
      <c r="X1748" s="36"/>
      <c r="Y1748" s="36"/>
      <c r="Z1748" s="36"/>
      <c r="AA1748" s="36"/>
      <c r="AB1748" s="36"/>
      <c r="AC1748" s="36"/>
      <c r="AD1748" s="36"/>
      <c r="AE1748" s="36"/>
      <c r="AR1748" s="199" t="s">
        <v>366</v>
      </c>
      <c r="AT1748" s="199" t="s">
        <v>253</v>
      </c>
      <c r="AU1748" s="199" t="s">
        <v>80</v>
      </c>
      <c r="AY1748" s="19" t="s">
        <v>144</v>
      </c>
      <c r="BE1748" s="200">
        <f>IF(N1748="základní",J1748,0)</f>
        <v>0</v>
      </c>
      <c r="BF1748" s="200">
        <f>IF(N1748="snížená",J1748,0)</f>
        <v>0</v>
      </c>
      <c r="BG1748" s="200">
        <f>IF(N1748="zákl. přenesená",J1748,0)</f>
        <v>0</v>
      </c>
      <c r="BH1748" s="200">
        <f>IF(N1748="sníž. přenesená",J1748,0)</f>
        <v>0</v>
      </c>
      <c r="BI1748" s="200">
        <f>IF(N1748="nulová",J1748,0)</f>
        <v>0</v>
      </c>
      <c r="BJ1748" s="19" t="s">
        <v>26</v>
      </c>
      <c r="BK1748" s="200">
        <f>ROUND(I1748*H1748,2)</f>
        <v>0</v>
      </c>
      <c r="BL1748" s="19" t="s">
        <v>258</v>
      </c>
      <c r="BM1748" s="199" t="s">
        <v>2458</v>
      </c>
    </row>
    <row r="1749" spans="1:65" s="2" customFormat="1" ht="10.199999999999999">
      <c r="A1749" s="36"/>
      <c r="B1749" s="37"/>
      <c r="C1749" s="38"/>
      <c r="D1749" s="201" t="s">
        <v>152</v>
      </c>
      <c r="E1749" s="38"/>
      <c r="F1749" s="202" t="s">
        <v>2457</v>
      </c>
      <c r="G1749" s="38"/>
      <c r="H1749" s="38"/>
      <c r="I1749" s="110"/>
      <c r="J1749" s="38"/>
      <c r="K1749" s="38"/>
      <c r="L1749" s="41"/>
      <c r="M1749" s="203"/>
      <c r="N1749" s="204"/>
      <c r="O1749" s="66"/>
      <c r="P1749" s="66"/>
      <c r="Q1749" s="66"/>
      <c r="R1749" s="66"/>
      <c r="S1749" s="66"/>
      <c r="T1749" s="67"/>
      <c r="U1749" s="36"/>
      <c r="V1749" s="36"/>
      <c r="W1749" s="36"/>
      <c r="X1749" s="36"/>
      <c r="Y1749" s="36"/>
      <c r="Z1749" s="36"/>
      <c r="AA1749" s="36"/>
      <c r="AB1749" s="36"/>
      <c r="AC1749" s="36"/>
      <c r="AD1749" s="36"/>
      <c r="AE1749" s="36"/>
      <c r="AT1749" s="19" t="s">
        <v>152</v>
      </c>
      <c r="AU1749" s="19" t="s">
        <v>80</v>
      </c>
    </row>
    <row r="1750" spans="1:65" s="2" customFormat="1" ht="16.5" customHeight="1">
      <c r="A1750" s="36"/>
      <c r="B1750" s="37"/>
      <c r="C1750" s="238" t="s">
        <v>2459</v>
      </c>
      <c r="D1750" s="238" t="s">
        <v>253</v>
      </c>
      <c r="E1750" s="239" t="s">
        <v>2460</v>
      </c>
      <c r="F1750" s="240" t="s">
        <v>2461</v>
      </c>
      <c r="G1750" s="241" t="s">
        <v>443</v>
      </c>
      <c r="H1750" s="242">
        <v>5</v>
      </c>
      <c r="I1750" s="243"/>
      <c r="J1750" s="242">
        <f>ROUND(I1750*H1750,2)</f>
        <v>0</v>
      </c>
      <c r="K1750" s="240" t="s">
        <v>19</v>
      </c>
      <c r="L1750" s="244"/>
      <c r="M1750" s="245" t="s">
        <v>19</v>
      </c>
      <c r="N1750" s="246" t="s">
        <v>42</v>
      </c>
      <c r="O1750" s="66"/>
      <c r="P1750" s="197">
        <f>O1750*H1750</f>
        <v>0</v>
      </c>
      <c r="Q1750" s="197">
        <v>0</v>
      </c>
      <c r="R1750" s="197">
        <f>Q1750*H1750</f>
        <v>0</v>
      </c>
      <c r="S1750" s="197">
        <v>0</v>
      </c>
      <c r="T1750" s="198">
        <f>S1750*H1750</f>
        <v>0</v>
      </c>
      <c r="U1750" s="36"/>
      <c r="V1750" s="36"/>
      <c r="W1750" s="36"/>
      <c r="X1750" s="36"/>
      <c r="Y1750" s="36"/>
      <c r="Z1750" s="36"/>
      <c r="AA1750" s="36"/>
      <c r="AB1750" s="36"/>
      <c r="AC1750" s="36"/>
      <c r="AD1750" s="36"/>
      <c r="AE1750" s="36"/>
      <c r="AR1750" s="199" t="s">
        <v>366</v>
      </c>
      <c r="AT1750" s="199" t="s">
        <v>253</v>
      </c>
      <c r="AU1750" s="199" t="s">
        <v>80</v>
      </c>
      <c r="AY1750" s="19" t="s">
        <v>144</v>
      </c>
      <c r="BE1750" s="200">
        <f>IF(N1750="základní",J1750,0)</f>
        <v>0</v>
      </c>
      <c r="BF1750" s="200">
        <f>IF(N1750="snížená",J1750,0)</f>
        <v>0</v>
      </c>
      <c r="BG1750" s="200">
        <f>IF(N1750="zákl. přenesená",J1750,0)</f>
        <v>0</v>
      </c>
      <c r="BH1750" s="200">
        <f>IF(N1750="sníž. přenesená",J1750,0)</f>
        <v>0</v>
      </c>
      <c r="BI1750" s="200">
        <f>IF(N1750="nulová",J1750,0)</f>
        <v>0</v>
      </c>
      <c r="BJ1750" s="19" t="s">
        <v>26</v>
      </c>
      <c r="BK1750" s="200">
        <f>ROUND(I1750*H1750,2)</f>
        <v>0</v>
      </c>
      <c r="BL1750" s="19" t="s">
        <v>258</v>
      </c>
      <c r="BM1750" s="199" t="s">
        <v>2462</v>
      </c>
    </row>
    <row r="1751" spans="1:65" s="2" customFormat="1" ht="10.199999999999999">
      <c r="A1751" s="36"/>
      <c r="B1751" s="37"/>
      <c r="C1751" s="38"/>
      <c r="D1751" s="201" t="s">
        <v>152</v>
      </c>
      <c r="E1751" s="38"/>
      <c r="F1751" s="202" t="s">
        <v>2461</v>
      </c>
      <c r="G1751" s="38"/>
      <c r="H1751" s="38"/>
      <c r="I1751" s="110"/>
      <c r="J1751" s="38"/>
      <c r="K1751" s="38"/>
      <c r="L1751" s="41"/>
      <c r="M1751" s="203"/>
      <c r="N1751" s="204"/>
      <c r="O1751" s="66"/>
      <c r="P1751" s="66"/>
      <c r="Q1751" s="66"/>
      <c r="R1751" s="66"/>
      <c r="S1751" s="66"/>
      <c r="T1751" s="67"/>
      <c r="U1751" s="36"/>
      <c r="V1751" s="36"/>
      <c r="W1751" s="36"/>
      <c r="X1751" s="36"/>
      <c r="Y1751" s="36"/>
      <c r="Z1751" s="36"/>
      <c r="AA1751" s="36"/>
      <c r="AB1751" s="36"/>
      <c r="AC1751" s="36"/>
      <c r="AD1751" s="36"/>
      <c r="AE1751" s="36"/>
      <c r="AT1751" s="19" t="s">
        <v>152</v>
      </c>
      <c r="AU1751" s="19" t="s">
        <v>80</v>
      </c>
    </row>
    <row r="1752" spans="1:65" s="2" customFormat="1" ht="16.5" customHeight="1">
      <c r="A1752" s="36"/>
      <c r="B1752" s="37"/>
      <c r="C1752" s="238" t="s">
        <v>2463</v>
      </c>
      <c r="D1752" s="238" t="s">
        <v>253</v>
      </c>
      <c r="E1752" s="239" t="s">
        <v>2464</v>
      </c>
      <c r="F1752" s="240" t="s">
        <v>2465</v>
      </c>
      <c r="G1752" s="241" t="s">
        <v>443</v>
      </c>
      <c r="H1752" s="242">
        <v>2</v>
      </c>
      <c r="I1752" s="243"/>
      <c r="J1752" s="242">
        <f>ROUND(I1752*H1752,2)</f>
        <v>0</v>
      </c>
      <c r="K1752" s="240" t="s">
        <v>19</v>
      </c>
      <c r="L1752" s="244"/>
      <c r="M1752" s="245" t="s">
        <v>19</v>
      </c>
      <c r="N1752" s="246" t="s">
        <v>42</v>
      </c>
      <c r="O1752" s="66"/>
      <c r="P1752" s="197">
        <f>O1752*H1752</f>
        <v>0</v>
      </c>
      <c r="Q1752" s="197">
        <v>0</v>
      </c>
      <c r="R1752" s="197">
        <f>Q1752*H1752</f>
        <v>0</v>
      </c>
      <c r="S1752" s="197">
        <v>0</v>
      </c>
      <c r="T1752" s="198">
        <f>S1752*H1752</f>
        <v>0</v>
      </c>
      <c r="U1752" s="36"/>
      <c r="V1752" s="36"/>
      <c r="W1752" s="36"/>
      <c r="X1752" s="36"/>
      <c r="Y1752" s="36"/>
      <c r="Z1752" s="36"/>
      <c r="AA1752" s="36"/>
      <c r="AB1752" s="36"/>
      <c r="AC1752" s="36"/>
      <c r="AD1752" s="36"/>
      <c r="AE1752" s="36"/>
      <c r="AR1752" s="199" t="s">
        <v>366</v>
      </c>
      <c r="AT1752" s="199" t="s">
        <v>253</v>
      </c>
      <c r="AU1752" s="199" t="s">
        <v>80</v>
      </c>
      <c r="AY1752" s="19" t="s">
        <v>144</v>
      </c>
      <c r="BE1752" s="200">
        <f>IF(N1752="základní",J1752,0)</f>
        <v>0</v>
      </c>
      <c r="BF1752" s="200">
        <f>IF(N1752="snížená",J1752,0)</f>
        <v>0</v>
      </c>
      <c r="BG1752" s="200">
        <f>IF(N1752="zákl. přenesená",J1752,0)</f>
        <v>0</v>
      </c>
      <c r="BH1752" s="200">
        <f>IF(N1752="sníž. přenesená",J1752,0)</f>
        <v>0</v>
      </c>
      <c r="BI1752" s="200">
        <f>IF(N1752="nulová",J1752,0)</f>
        <v>0</v>
      </c>
      <c r="BJ1752" s="19" t="s">
        <v>26</v>
      </c>
      <c r="BK1752" s="200">
        <f>ROUND(I1752*H1752,2)</f>
        <v>0</v>
      </c>
      <c r="BL1752" s="19" t="s">
        <v>258</v>
      </c>
      <c r="BM1752" s="199" t="s">
        <v>2466</v>
      </c>
    </row>
    <row r="1753" spans="1:65" s="2" customFormat="1" ht="10.199999999999999">
      <c r="A1753" s="36"/>
      <c r="B1753" s="37"/>
      <c r="C1753" s="38"/>
      <c r="D1753" s="201" t="s">
        <v>152</v>
      </c>
      <c r="E1753" s="38"/>
      <c r="F1753" s="202" t="s">
        <v>2465</v>
      </c>
      <c r="G1753" s="38"/>
      <c r="H1753" s="38"/>
      <c r="I1753" s="110"/>
      <c r="J1753" s="38"/>
      <c r="K1753" s="38"/>
      <c r="L1753" s="41"/>
      <c r="M1753" s="203"/>
      <c r="N1753" s="204"/>
      <c r="O1753" s="66"/>
      <c r="P1753" s="66"/>
      <c r="Q1753" s="66"/>
      <c r="R1753" s="66"/>
      <c r="S1753" s="66"/>
      <c r="T1753" s="67"/>
      <c r="U1753" s="36"/>
      <c r="V1753" s="36"/>
      <c r="W1753" s="36"/>
      <c r="X1753" s="36"/>
      <c r="Y1753" s="36"/>
      <c r="Z1753" s="36"/>
      <c r="AA1753" s="36"/>
      <c r="AB1753" s="36"/>
      <c r="AC1753" s="36"/>
      <c r="AD1753" s="36"/>
      <c r="AE1753" s="36"/>
      <c r="AT1753" s="19" t="s">
        <v>152</v>
      </c>
      <c r="AU1753" s="19" t="s">
        <v>80</v>
      </c>
    </row>
    <row r="1754" spans="1:65" s="2" customFormat="1" ht="16.5" customHeight="1">
      <c r="A1754" s="36"/>
      <c r="B1754" s="37"/>
      <c r="C1754" s="238" t="s">
        <v>2467</v>
      </c>
      <c r="D1754" s="238" t="s">
        <v>253</v>
      </c>
      <c r="E1754" s="239" t="s">
        <v>2468</v>
      </c>
      <c r="F1754" s="240" t="s">
        <v>2469</v>
      </c>
      <c r="G1754" s="241" t="s">
        <v>443</v>
      </c>
      <c r="H1754" s="242">
        <v>5</v>
      </c>
      <c r="I1754" s="243"/>
      <c r="J1754" s="242">
        <f>ROUND(I1754*H1754,2)</f>
        <v>0</v>
      </c>
      <c r="K1754" s="240" t="s">
        <v>19</v>
      </c>
      <c r="L1754" s="244"/>
      <c r="M1754" s="245" t="s">
        <v>19</v>
      </c>
      <c r="N1754" s="246" t="s">
        <v>42</v>
      </c>
      <c r="O1754" s="66"/>
      <c r="P1754" s="197">
        <f>O1754*H1754</f>
        <v>0</v>
      </c>
      <c r="Q1754" s="197">
        <v>0</v>
      </c>
      <c r="R1754" s="197">
        <f>Q1754*H1754</f>
        <v>0</v>
      </c>
      <c r="S1754" s="197">
        <v>0</v>
      </c>
      <c r="T1754" s="198">
        <f>S1754*H1754</f>
        <v>0</v>
      </c>
      <c r="U1754" s="36"/>
      <c r="V1754" s="36"/>
      <c r="W1754" s="36"/>
      <c r="X1754" s="36"/>
      <c r="Y1754" s="36"/>
      <c r="Z1754" s="36"/>
      <c r="AA1754" s="36"/>
      <c r="AB1754" s="36"/>
      <c r="AC1754" s="36"/>
      <c r="AD1754" s="36"/>
      <c r="AE1754" s="36"/>
      <c r="AR1754" s="199" t="s">
        <v>366</v>
      </c>
      <c r="AT1754" s="199" t="s">
        <v>253</v>
      </c>
      <c r="AU1754" s="199" t="s">
        <v>80</v>
      </c>
      <c r="AY1754" s="19" t="s">
        <v>144</v>
      </c>
      <c r="BE1754" s="200">
        <f>IF(N1754="základní",J1754,0)</f>
        <v>0</v>
      </c>
      <c r="BF1754" s="200">
        <f>IF(N1754="snížená",J1754,0)</f>
        <v>0</v>
      </c>
      <c r="BG1754" s="200">
        <f>IF(N1754="zákl. přenesená",J1754,0)</f>
        <v>0</v>
      </c>
      <c r="BH1754" s="200">
        <f>IF(N1754="sníž. přenesená",J1754,0)</f>
        <v>0</v>
      </c>
      <c r="BI1754" s="200">
        <f>IF(N1754="nulová",J1754,0)</f>
        <v>0</v>
      </c>
      <c r="BJ1754" s="19" t="s">
        <v>26</v>
      </c>
      <c r="BK1754" s="200">
        <f>ROUND(I1754*H1754,2)</f>
        <v>0</v>
      </c>
      <c r="BL1754" s="19" t="s">
        <v>258</v>
      </c>
      <c r="BM1754" s="199" t="s">
        <v>2470</v>
      </c>
    </row>
    <row r="1755" spans="1:65" s="2" customFormat="1" ht="10.199999999999999">
      <c r="A1755" s="36"/>
      <c r="B1755" s="37"/>
      <c r="C1755" s="38"/>
      <c r="D1755" s="201" t="s">
        <v>152</v>
      </c>
      <c r="E1755" s="38"/>
      <c r="F1755" s="202" t="s">
        <v>2469</v>
      </c>
      <c r="G1755" s="38"/>
      <c r="H1755" s="38"/>
      <c r="I1755" s="110"/>
      <c r="J1755" s="38"/>
      <c r="K1755" s="38"/>
      <c r="L1755" s="41"/>
      <c r="M1755" s="203"/>
      <c r="N1755" s="204"/>
      <c r="O1755" s="66"/>
      <c r="P1755" s="66"/>
      <c r="Q1755" s="66"/>
      <c r="R1755" s="66"/>
      <c r="S1755" s="66"/>
      <c r="T1755" s="67"/>
      <c r="U1755" s="36"/>
      <c r="V1755" s="36"/>
      <c r="W1755" s="36"/>
      <c r="X1755" s="36"/>
      <c r="Y1755" s="36"/>
      <c r="Z1755" s="36"/>
      <c r="AA1755" s="36"/>
      <c r="AB1755" s="36"/>
      <c r="AC1755" s="36"/>
      <c r="AD1755" s="36"/>
      <c r="AE1755" s="36"/>
      <c r="AT1755" s="19" t="s">
        <v>152</v>
      </c>
      <c r="AU1755" s="19" t="s">
        <v>80</v>
      </c>
    </row>
    <row r="1756" spans="1:65" s="2" customFormat="1" ht="16.5" customHeight="1">
      <c r="A1756" s="36"/>
      <c r="B1756" s="37"/>
      <c r="C1756" s="238" t="s">
        <v>2471</v>
      </c>
      <c r="D1756" s="238" t="s">
        <v>253</v>
      </c>
      <c r="E1756" s="239" t="s">
        <v>2472</v>
      </c>
      <c r="F1756" s="240" t="s">
        <v>2473</v>
      </c>
      <c r="G1756" s="241" t="s">
        <v>443</v>
      </c>
      <c r="H1756" s="242">
        <v>2</v>
      </c>
      <c r="I1756" s="243"/>
      <c r="J1756" s="242">
        <f>ROUND(I1756*H1756,2)</f>
        <v>0</v>
      </c>
      <c r="K1756" s="240" t="s">
        <v>19</v>
      </c>
      <c r="L1756" s="244"/>
      <c r="M1756" s="245" t="s">
        <v>19</v>
      </c>
      <c r="N1756" s="246" t="s">
        <v>42</v>
      </c>
      <c r="O1756" s="66"/>
      <c r="P1756" s="197">
        <f>O1756*H1756</f>
        <v>0</v>
      </c>
      <c r="Q1756" s="197">
        <v>0</v>
      </c>
      <c r="R1756" s="197">
        <f>Q1756*H1756</f>
        <v>0</v>
      </c>
      <c r="S1756" s="197">
        <v>0</v>
      </c>
      <c r="T1756" s="198">
        <f>S1756*H1756</f>
        <v>0</v>
      </c>
      <c r="U1756" s="36"/>
      <c r="V1756" s="36"/>
      <c r="W1756" s="36"/>
      <c r="X1756" s="36"/>
      <c r="Y1756" s="36"/>
      <c r="Z1756" s="36"/>
      <c r="AA1756" s="36"/>
      <c r="AB1756" s="36"/>
      <c r="AC1756" s="36"/>
      <c r="AD1756" s="36"/>
      <c r="AE1756" s="36"/>
      <c r="AR1756" s="199" t="s">
        <v>366</v>
      </c>
      <c r="AT1756" s="199" t="s">
        <v>253</v>
      </c>
      <c r="AU1756" s="199" t="s">
        <v>80</v>
      </c>
      <c r="AY1756" s="19" t="s">
        <v>144</v>
      </c>
      <c r="BE1756" s="200">
        <f>IF(N1756="základní",J1756,0)</f>
        <v>0</v>
      </c>
      <c r="BF1756" s="200">
        <f>IF(N1756="snížená",J1756,0)</f>
        <v>0</v>
      </c>
      <c r="BG1756" s="200">
        <f>IF(N1756="zákl. přenesená",J1756,0)</f>
        <v>0</v>
      </c>
      <c r="BH1756" s="200">
        <f>IF(N1756="sníž. přenesená",J1756,0)</f>
        <v>0</v>
      </c>
      <c r="BI1756" s="200">
        <f>IF(N1756="nulová",J1756,0)</f>
        <v>0</v>
      </c>
      <c r="BJ1756" s="19" t="s">
        <v>26</v>
      </c>
      <c r="BK1756" s="200">
        <f>ROUND(I1756*H1756,2)</f>
        <v>0</v>
      </c>
      <c r="BL1756" s="19" t="s">
        <v>258</v>
      </c>
      <c r="BM1756" s="199" t="s">
        <v>2474</v>
      </c>
    </row>
    <row r="1757" spans="1:65" s="2" customFormat="1" ht="10.199999999999999">
      <c r="A1757" s="36"/>
      <c r="B1757" s="37"/>
      <c r="C1757" s="38"/>
      <c r="D1757" s="201" t="s">
        <v>152</v>
      </c>
      <c r="E1757" s="38"/>
      <c r="F1757" s="202" t="s">
        <v>2473</v>
      </c>
      <c r="G1757" s="38"/>
      <c r="H1757" s="38"/>
      <c r="I1757" s="110"/>
      <c r="J1757" s="38"/>
      <c r="K1757" s="38"/>
      <c r="L1757" s="41"/>
      <c r="M1757" s="203"/>
      <c r="N1757" s="204"/>
      <c r="O1757" s="66"/>
      <c r="P1757" s="66"/>
      <c r="Q1757" s="66"/>
      <c r="R1757" s="66"/>
      <c r="S1757" s="66"/>
      <c r="T1757" s="67"/>
      <c r="U1757" s="36"/>
      <c r="V1757" s="36"/>
      <c r="W1757" s="36"/>
      <c r="X1757" s="36"/>
      <c r="Y1757" s="36"/>
      <c r="Z1757" s="36"/>
      <c r="AA1757" s="36"/>
      <c r="AB1757" s="36"/>
      <c r="AC1757" s="36"/>
      <c r="AD1757" s="36"/>
      <c r="AE1757" s="36"/>
      <c r="AT1757" s="19" t="s">
        <v>152</v>
      </c>
      <c r="AU1757" s="19" t="s">
        <v>80</v>
      </c>
    </row>
    <row r="1758" spans="1:65" s="2" customFormat="1" ht="16.5" customHeight="1">
      <c r="A1758" s="36"/>
      <c r="B1758" s="37"/>
      <c r="C1758" s="238" t="s">
        <v>2475</v>
      </c>
      <c r="D1758" s="238" t="s">
        <v>253</v>
      </c>
      <c r="E1758" s="239" t="s">
        <v>2476</v>
      </c>
      <c r="F1758" s="240" t="s">
        <v>2477</v>
      </c>
      <c r="G1758" s="241" t="s">
        <v>443</v>
      </c>
      <c r="H1758" s="242">
        <v>1</v>
      </c>
      <c r="I1758" s="243"/>
      <c r="J1758" s="242">
        <f>ROUND(I1758*H1758,2)</f>
        <v>0</v>
      </c>
      <c r="K1758" s="240" t="s">
        <v>19</v>
      </c>
      <c r="L1758" s="244"/>
      <c r="M1758" s="245" t="s">
        <v>19</v>
      </c>
      <c r="N1758" s="246" t="s">
        <v>42</v>
      </c>
      <c r="O1758" s="66"/>
      <c r="P1758" s="197">
        <f>O1758*H1758</f>
        <v>0</v>
      </c>
      <c r="Q1758" s="197">
        <v>0</v>
      </c>
      <c r="R1758" s="197">
        <f>Q1758*H1758</f>
        <v>0</v>
      </c>
      <c r="S1758" s="197">
        <v>0</v>
      </c>
      <c r="T1758" s="198">
        <f>S1758*H1758</f>
        <v>0</v>
      </c>
      <c r="U1758" s="36"/>
      <c r="V1758" s="36"/>
      <c r="W1758" s="36"/>
      <c r="X1758" s="36"/>
      <c r="Y1758" s="36"/>
      <c r="Z1758" s="36"/>
      <c r="AA1758" s="36"/>
      <c r="AB1758" s="36"/>
      <c r="AC1758" s="36"/>
      <c r="AD1758" s="36"/>
      <c r="AE1758" s="36"/>
      <c r="AR1758" s="199" t="s">
        <v>366</v>
      </c>
      <c r="AT1758" s="199" t="s">
        <v>253</v>
      </c>
      <c r="AU1758" s="199" t="s">
        <v>80</v>
      </c>
      <c r="AY1758" s="19" t="s">
        <v>144</v>
      </c>
      <c r="BE1758" s="200">
        <f>IF(N1758="základní",J1758,0)</f>
        <v>0</v>
      </c>
      <c r="BF1758" s="200">
        <f>IF(N1758="snížená",J1758,0)</f>
        <v>0</v>
      </c>
      <c r="BG1758" s="200">
        <f>IF(N1758="zákl. přenesená",J1758,0)</f>
        <v>0</v>
      </c>
      <c r="BH1758" s="200">
        <f>IF(N1758="sníž. přenesená",J1758,0)</f>
        <v>0</v>
      </c>
      <c r="BI1758" s="200">
        <f>IF(N1758="nulová",J1758,0)</f>
        <v>0</v>
      </c>
      <c r="BJ1758" s="19" t="s">
        <v>26</v>
      </c>
      <c r="BK1758" s="200">
        <f>ROUND(I1758*H1758,2)</f>
        <v>0</v>
      </c>
      <c r="BL1758" s="19" t="s">
        <v>258</v>
      </c>
      <c r="BM1758" s="199" t="s">
        <v>2478</v>
      </c>
    </row>
    <row r="1759" spans="1:65" s="2" customFormat="1" ht="10.199999999999999">
      <c r="A1759" s="36"/>
      <c r="B1759" s="37"/>
      <c r="C1759" s="38"/>
      <c r="D1759" s="201" t="s">
        <v>152</v>
      </c>
      <c r="E1759" s="38"/>
      <c r="F1759" s="202" t="s">
        <v>2477</v>
      </c>
      <c r="G1759" s="38"/>
      <c r="H1759" s="38"/>
      <c r="I1759" s="110"/>
      <c r="J1759" s="38"/>
      <c r="K1759" s="38"/>
      <c r="L1759" s="41"/>
      <c r="M1759" s="203"/>
      <c r="N1759" s="204"/>
      <c r="O1759" s="66"/>
      <c r="P1759" s="66"/>
      <c r="Q1759" s="66"/>
      <c r="R1759" s="66"/>
      <c r="S1759" s="66"/>
      <c r="T1759" s="67"/>
      <c r="U1759" s="36"/>
      <c r="V1759" s="36"/>
      <c r="W1759" s="36"/>
      <c r="X1759" s="36"/>
      <c r="Y1759" s="36"/>
      <c r="Z1759" s="36"/>
      <c r="AA1759" s="36"/>
      <c r="AB1759" s="36"/>
      <c r="AC1759" s="36"/>
      <c r="AD1759" s="36"/>
      <c r="AE1759" s="36"/>
      <c r="AT1759" s="19" t="s">
        <v>152</v>
      </c>
      <c r="AU1759" s="19" t="s">
        <v>80</v>
      </c>
    </row>
    <row r="1760" spans="1:65" s="2" customFormat="1" ht="16.5" customHeight="1">
      <c r="A1760" s="36"/>
      <c r="B1760" s="37"/>
      <c r="C1760" s="238" t="s">
        <v>2479</v>
      </c>
      <c r="D1760" s="238" t="s">
        <v>253</v>
      </c>
      <c r="E1760" s="239" t="s">
        <v>2480</v>
      </c>
      <c r="F1760" s="240" t="s">
        <v>2481</v>
      </c>
      <c r="G1760" s="241" t="s">
        <v>443</v>
      </c>
      <c r="H1760" s="242">
        <v>5</v>
      </c>
      <c r="I1760" s="243"/>
      <c r="J1760" s="242">
        <f>ROUND(I1760*H1760,2)</f>
        <v>0</v>
      </c>
      <c r="K1760" s="240" t="s">
        <v>19</v>
      </c>
      <c r="L1760" s="244"/>
      <c r="M1760" s="245" t="s">
        <v>19</v>
      </c>
      <c r="N1760" s="246" t="s">
        <v>42</v>
      </c>
      <c r="O1760" s="66"/>
      <c r="P1760" s="197">
        <f>O1760*H1760</f>
        <v>0</v>
      </c>
      <c r="Q1760" s="197">
        <v>0</v>
      </c>
      <c r="R1760" s="197">
        <f>Q1760*H1760</f>
        <v>0</v>
      </c>
      <c r="S1760" s="197">
        <v>0</v>
      </c>
      <c r="T1760" s="198">
        <f>S1760*H1760</f>
        <v>0</v>
      </c>
      <c r="U1760" s="36"/>
      <c r="V1760" s="36"/>
      <c r="W1760" s="36"/>
      <c r="X1760" s="36"/>
      <c r="Y1760" s="36"/>
      <c r="Z1760" s="36"/>
      <c r="AA1760" s="36"/>
      <c r="AB1760" s="36"/>
      <c r="AC1760" s="36"/>
      <c r="AD1760" s="36"/>
      <c r="AE1760" s="36"/>
      <c r="AR1760" s="199" t="s">
        <v>366</v>
      </c>
      <c r="AT1760" s="199" t="s">
        <v>253</v>
      </c>
      <c r="AU1760" s="199" t="s">
        <v>80</v>
      </c>
      <c r="AY1760" s="19" t="s">
        <v>144</v>
      </c>
      <c r="BE1760" s="200">
        <f>IF(N1760="základní",J1760,0)</f>
        <v>0</v>
      </c>
      <c r="BF1760" s="200">
        <f>IF(N1760="snížená",J1760,0)</f>
        <v>0</v>
      </c>
      <c r="BG1760" s="200">
        <f>IF(N1760="zákl. přenesená",J1760,0)</f>
        <v>0</v>
      </c>
      <c r="BH1760" s="200">
        <f>IF(N1760="sníž. přenesená",J1760,0)</f>
        <v>0</v>
      </c>
      <c r="BI1760" s="200">
        <f>IF(N1760="nulová",J1760,0)</f>
        <v>0</v>
      </c>
      <c r="BJ1760" s="19" t="s">
        <v>26</v>
      </c>
      <c r="BK1760" s="200">
        <f>ROUND(I1760*H1760,2)</f>
        <v>0</v>
      </c>
      <c r="BL1760" s="19" t="s">
        <v>258</v>
      </c>
      <c r="BM1760" s="199" t="s">
        <v>2482</v>
      </c>
    </row>
    <row r="1761" spans="1:65" s="2" customFormat="1" ht="10.199999999999999">
      <c r="A1761" s="36"/>
      <c r="B1761" s="37"/>
      <c r="C1761" s="38"/>
      <c r="D1761" s="201" t="s">
        <v>152</v>
      </c>
      <c r="E1761" s="38"/>
      <c r="F1761" s="202" t="s">
        <v>2481</v>
      </c>
      <c r="G1761" s="38"/>
      <c r="H1761" s="38"/>
      <c r="I1761" s="110"/>
      <c r="J1761" s="38"/>
      <c r="K1761" s="38"/>
      <c r="L1761" s="41"/>
      <c r="M1761" s="203"/>
      <c r="N1761" s="204"/>
      <c r="O1761" s="66"/>
      <c r="P1761" s="66"/>
      <c r="Q1761" s="66"/>
      <c r="R1761" s="66"/>
      <c r="S1761" s="66"/>
      <c r="T1761" s="67"/>
      <c r="U1761" s="36"/>
      <c r="V1761" s="36"/>
      <c r="W1761" s="36"/>
      <c r="X1761" s="36"/>
      <c r="Y1761" s="36"/>
      <c r="Z1761" s="36"/>
      <c r="AA1761" s="36"/>
      <c r="AB1761" s="36"/>
      <c r="AC1761" s="36"/>
      <c r="AD1761" s="36"/>
      <c r="AE1761" s="36"/>
      <c r="AT1761" s="19" t="s">
        <v>152</v>
      </c>
      <c r="AU1761" s="19" t="s">
        <v>80</v>
      </c>
    </row>
    <row r="1762" spans="1:65" s="2" customFormat="1" ht="16.5" customHeight="1">
      <c r="A1762" s="36"/>
      <c r="B1762" s="37"/>
      <c r="C1762" s="238" t="s">
        <v>2483</v>
      </c>
      <c r="D1762" s="238" t="s">
        <v>253</v>
      </c>
      <c r="E1762" s="239" t="s">
        <v>2484</v>
      </c>
      <c r="F1762" s="240" t="s">
        <v>2485</v>
      </c>
      <c r="G1762" s="241" t="s">
        <v>443</v>
      </c>
      <c r="H1762" s="242">
        <v>5</v>
      </c>
      <c r="I1762" s="243"/>
      <c r="J1762" s="242">
        <f>ROUND(I1762*H1762,2)</f>
        <v>0</v>
      </c>
      <c r="K1762" s="240" t="s">
        <v>19</v>
      </c>
      <c r="L1762" s="244"/>
      <c r="M1762" s="245" t="s">
        <v>19</v>
      </c>
      <c r="N1762" s="246" t="s">
        <v>42</v>
      </c>
      <c r="O1762" s="66"/>
      <c r="P1762" s="197">
        <f>O1762*H1762</f>
        <v>0</v>
      </c>
      <c r="Q1762" s="197">
        <v>0</v>
      </c>
      <c r="R1762" s="197">
        <f>Q1762*H1762</f>
        <v>0</v>
      </c>
      <c r="S1762" s="197">
        <v>0</v>
      </c>
      <c r="T1762" s="198">
        <f>S1762*H1762</f>
        <v>0</v>
      </c>
      <c r="U1762" s="36"/>
      <c r="V1762" s="36"/>
      <c r="W1762" s="36"/>
      <c r="X1762" s="36"/>
      <c r="Y1762" s="36"/>
      <c r="Z1762" s="36"/>
      <c r="AA1762" s="36"/>
      <c r="AB1762" s="36"/>
      <c r="AC1762" s="36"/>
      <c r="AD1762" s="36"/>
      <c r="AE1762" s="36"/>
      <c r="AR1762" s="199" t="s">
        <v>366</v>
      </c>
      <c r="AT1762" s="199" t="s">
        <v>253</v>
      </c>
      <c r="AU1762" s="199" t="s">
        <v>80</v>
      </c>
      <c r="AY1762" s="19" t="s">
        <v>144</v>
      </c>
      <c r="BE1762" s="200">
        <f>IF(N1762="základní",J1762,0)</f>
        <v>0</v>
      </c>
      <c r="BF1762" s="200">
        <f>IF(N1762="snížená",J1762,0)</f>
        <v>0</v>
      </c>
      <c r="BG1762" s="200">
        <f>IF(N1762="zákl. přenesená",J1762,0)</f>
        <v>0</v>
      </c>
      <c r="BH1762" s="200">
        <f>IF(N1762="sníž. přenesená",J1762,0)</f>
        <v>0</v>
      </c>
      <c r="BI1762" s="200">
        <f>IF(N1762="nulová",J1762,0)</f>
        <v>0</v>
      </c>
      <c r="BJ1762" s="19" t="s">
        <v>26</v>
      </c>
      <c r="BK1762" s="200">
        <f>ROUND(I1762*H1762,2)</f>
        <v>0</v>
      </c>
      <c r="BL1762" s="19" t="s">
        <v>258</v>
      </c>
      <c r="BM1762" s="199" t="s">
        <v>2486</v>
      </c>
    </row>
    <row r="1763" spans="1:65" s="2" customFormat="1" ht="10.199999999999999">
      <c r="A1763" s="36"/>
      <c r="B1763" s="37"/>
      <c r="C1763" s="38"/>
      <c r="D1763" s="201" t="s">
        <v>152</v>
      </c>
      <c r="E1763" s="38"/>
      <c r="F1763" s="202" t="s">
        <v>2485</v>
      </c>
      <c r="G1763" s="38"/>
      <c r="H1763" s="38"/>
      <c r="I1763" s="110"/>
      <c r="J1763" s="38"/>
      <c r="K1763" s="38"/>
      <c r="L1763" s="41"/>
      <c r="M1763" s="203"/>
      <c r="N1763" s="204"/>
      <c r="O1763" s="66"/>
      <c r="P1763" s="66"/>
      <c r="Q1763" s="66"/>
      <c r="R1763" s="66"/>
      <c r="S1763" s="66"/>
      <c r="T1763" s="67"/>
      <c r="U1763" s="36"/>
      <c r="V1763" s="36"/>
      <c r="W1763" s="36"/>
      <c r="X1763" s="36"/>
      <c r="Y1763" s="36"/>
      <c r="Z1763" s="36"/>
      <c r="AA1763" s="36"/>
      <c r="AB1763" s="36"/>
      <c r="AC1763" s="36"/>
      <c r="AD1763" s="36"/>
      <c r="AE1763" s="36"/>
      <c r="AT1763" s="19" t="s">
        <v>152</v>
      </c>
      <c r="AU1763" s="19" t="s">
        <v>80</v>
      </c>
    </row>
    <row r="1764" spans="1:65" s="2" customFormat="1" ht="16.5" customHeight="1">
      <c r="A1764" s="36"/>
      <c r="B1764" s="37"/>
      <c r="C1764" s="238" t="s">
        <v>2487</v>
      </c>
      <c r="D1764" s="238" t="s">
        <v>253</v>
      </c>
      <c r="E1764" s="239" t="s">
        <v>2488</v>
      </c>
      <c r="F1764" s="240" t="s">
        <v>2489</v>
      </c>
      <c r="G1764" s="241" t="s">
        <v>443</v>
      </c>
      <c r="H1764" s="242">
        <v>5</v>
      </c>
      <c r="I1764" s="243"/>
      <c r="J1764" s="242">
        <f>ROUND(I1764*H1764,2)</f>
        <v>0</v>
      </c>
      <c r="K1764" s="240" t="s">
        <v>19</v>
      </c>
      <c r="L1764" s="244"/>
      <c r="M1764" s="245" t="s">
        <v>19</v>
      </c>
      <c r="N1764" s="246" t="s">
        <v>42</v>
      </c>
      <c r="O1764" s="66"/>
      <c r="P1764" s="197">
        <f>O1764*H1764</f>
        <v>0</v>
      </c>
      <c r="Q1764" s="197">
        <v>0</v>
      </c>
      <c r="R1764" s="197">
        <f>Q1764*H1764</f>
        <v>0</v>
      </c>
      <c r="S1764" s="197">
        <v>0</v>
      </c>
      <c r="T1764" s="198">
        <f>S1764*H1764</f>
        <v>0</v>
      </c>
      <c r="U1764" s="36"/>
      <c r="V1764" s="36"/>
      <c r="W1764" s="36"/>
      <c r="X1764" s="36"/>
      <c r="Y1764" s="36"/>
      <c r="Z1764" s="36"/>
      <c r="AA1764" s="36"/>
      <c r="AB1764" s="36"/>
      <c r="AC1764" s="36"/>
      <c r="AD1764" s="36"/>
      <c r="AE1764" s="36"/>
      <c r="AR1764" s="199" t="s">
        <v>366</v>
      </c>
      <c r="AT1764" s="199" t="s">
        <v>253</v>
      </c>
      <c r="AU1764" s="199" t="s">
        <v>80</v>
      </c>
      <c r="AY1764" s="19" t="s">
        <v>144</v>
      </c>
      <c r="BE1764" s="200">
        <f>IF(N1764="základní",J1764,0)</f>
        <v>0</v>
      </c>
      <c r="BF1764" s="200">
        <f>IF(N1764="snížená",J1764,0)</f>
        <v>0</v>
      </c>
      <c r="BG1764" s="200">
        <f>IF(N1764="zákl. přenesená",J1764,0)</f>
        <v>0</v>
      </c>
      <c r="BH1764" s="200">
        <f>IF(N1764="sníž. přenesená",J1764,0)</f>
        <v>0</v>
      </c>
      <c r="BI1764" s="200">
        <f>IF(N1764="nulová",J1764,0)</f>
        <v>0</v>
      </c>
      <c r="BJ1764" s="19" t="s">
        <v>26</v>
      </c>
      <c r="BK1764" s="200">
        <f>ROUND(I1764*H1764,2)</f>
        <v>0</v>
      </c>
      <c r="BL1764" s="19" t="s">
        <v>258</v>
      </c>
      <c r="BM1764" s="199" t="s">
        <v>2490</v>
      </c>
    </row>
    <row r="1765" spans="1:65" s="2" customFormat="1" ht="10.199999999999999">
      <c r="A1765" s="36"/>
      <c r="B1765" s="37"/>
      <c r="C1765" s="38"/>
      <c r="D1765" s="201" t="s">
        <v>152</v>
      </c>
      <c r="E1765" s="38"/>
      <c r="F1765" s="202" t="s">
        <v>2489</v>
      </c>
      <c r="G1765" s="38"/>
      <c r="H1765" s="38"/>
      <c r="I1765" s="110"/>
      <c r="J1765" s="38"/>
      <c r="K1765" s="38"/>
      <c r="L1765" s="41"/>
      <c r="M1765" s="203"/>
      <c r="N1765" s="204"/>
      <c r="O1765" s="66"/>
      <c r="P1765" s="66"/>
      <c r="Q1765" s="66"/>
      <c r="R1765" s="66"/>
      <c r="S1765" s="66"/>
      <c r="T1765" s="67"/>
      <c r="U1765" s="36"/>
      <c r="V1765" s="36"/>
      <c r="W1765" s="36"/>
      <c r="X1765" s="36"/>
      <c r="Y1765" s="36"/>
      <c r="Z1765" s="36"/>
      <c r="AA1765" s="36"/>
      <c r="AB1765" s="36"/>
      <c r="AC1765" s="36"/>
      <c r="AD1765" s="36"/>
      <c r="AE1765" s="36"/>
      <c r="AT1765" s="19" t="s">
        <v>152</v>
      </c>
      <c r="AU1765" s="19" t="s">
        <v>80</v>
      </c>
    </row>
    <row r="1766" spans="1:65" s="2" customFormat="1" ht="16.5" customHeight="1">
      <c r="A1766" s="36"/>
      <c r="B1766" s="37"/>
      <c r="C1766" s="238" t="s">
        <v>2491</v>
      </c>
      <c r="D1766" s="238" t="s">
        <v>253</v>
      </c>
      <c r="E1766" s="239" t="s">
        <v>2492</v>
      </c>
      <c r="F1766" s="240" t="s">
        <v>2493</v>
      </c>
      <c r="G1766" s="241" t="s">
        <v>443</v>
      </c>
      <c r="H1766" s="242">
        <v>5</v>
      </c>
      <c r="I1766" s="243"/>
      <c r="J1766" s="242">
        <f>ROUND(I1766*H1766,2)</f>
        <v>0</v>
      </c>
      <c r="K1766" s="240" t="s">
        <v>19</v>
      </c>
      <c r="L1766" s="244"/>
      <c r="M1766" s="245" t="s">
        <v>19</v>
      </c>
      <c r="N1766" s="246" t="s">
        <v>42</v>
      </c>
      <c r="O1766" s="66"/>
      <c r="P1766" s="197">
        <f>O1766*H1766</f>
        <v>0</v>
      </c>
      <c r="Q1766" s="197">
        <v>0</v>
      </c>
      <c r="R1766" s="197">
        <f>Q1766*H1766</f>
        <v>0</v>
      </c>
      <c r="S1766" s="197">
        <v>0</v>
      </c>
      <c r="T1766" s="198">
        <f>S1766*H1766</f>
        <v>0</v>
      </c>
      <c r="U1766" s="36"/>
      <c r="V1766" s="36"/>
      <c r="W1766" s="36"/>
      <c r="X1766" s="36"/>
      <c r="Y1766" s="36"/>
      <c r="Z1766" s="36"/>
      <c r="AA1766" s="36"/>
      <c r="AB1766" s="36"/>
      <c r="AC1766" s="36"/>
      <c r="AD1766" s="36"/>
      <c r="AE1766" s="36"/>
      <c r="AR1766" s="199" t="s">
        <v>366</v>
      </c>
      <c r="AT1766" s="199" t="s">
        <v>253</v>
      </c>
      <c r="AU1766" s="199" t="s">
        <v>80</v>
      </c>
      <c r="AY1766" s="19" t="s">
        <v>144</v>
      </c>
      <c r="BE1766" s="200">
        <f>IF(N1766="základní",J1766,0)</f>
        <v>0</v>
      </c>
      <c r="BF1766" s="200">
        <f>IF(N1766="snížená",J1766,0)</f>
        <v>0</v>
      </c>
      <c r="BG1766" s="200">
        <f>IF(N1766="zákl. přenesená",J1766,0)</f>
        <v>0</v>
      </c>
      <c r="BH1766" s="200">
        <f>IF(N1766="sníž. přenesená",J1766,0)</f>
        <v>0</v>
      </c>
      <c r="BI1766" s="200">
        <f>IF(N1766="nulová",J1766,0)</f>
        <v>0</v>
      </c>
      <c r="BJ1766" s="19" t="s">
        <v>26</v>
      </c>
      <c r="BK1766" s="200">
        <f>ROUND(I1766*H1766,2)</f>
        <v>0</v>
      </c>
      <c r="BL1766" s="19" t="s">
        <v>258</v>
      </c>
      <c r="BM1766" s="199" t="s">
        <v>2494</v>
      </c>
    </row>
    <row r="1767" spans="1:65" s="2" customFormat="1" ht="10.199999999999999">
      <c r="A1767" s="36"/>
      <c r="B1767" s="37"/>
      <c r="C1767" s="38"/>
      <c r="D1767" s="201" t="s">
        <v>152</v>
      </c>
      <c r="E1767" s="38"/>
      <c r="F1767" s="202" t="s">
        <v>2493</v>
      </c>
      <c r="G1767" s="38"/>
      <c r="H1767" s="38"/>
      <c r="I1767" s="110"/>
      <c r="J1767" s="38"/>
      <c r="K1767" s="38"/>
      <c r="L1767" s="41"/>
      <c r="M1767" s="203"/>
      <c r="N1767" s="204"/>
      <c r="O1767" s="66"/>
      <c r="P1767" s="66"/>
      <c r="Q1767" s="66"/>
      <c r="R1767" s="66"/>
      <c r="S1767" s="66"/>
      <c r="T1767" s="67"/>
      <c r="U1767" s="36"/>
      <c r="V1767" s="36"/>
      <c r="W1767" s="36"/>
      <c r="X1767" s="36"/>
      <c r="Y1767" s="36"/>
      <c r="Z1767" s="36"/>
      <c r="AA1767" s="36"/>
      <c r="AB1767" s="36"/>
      <c r="AC1767" s="36"/>
      <c r="AD1767" s="36"/>
      <c r="AE1767" s="36"/>
      <c r="AT1767" s="19" t="s">
        <v>152</v>
      </c>
      <c r="AU1767" s="19" t="s">
        <v>80</v>
      </c>
    </row>
    <row r="1768" spans="1:65" s="2" customFormat="1" ht="16.5" customHeight="1">
      <c r="A1768" s="36"/>
      <c r="B1768" s="37"/>
      <c r="C1768" s="238" t="s">
        <v>2495</v>
      </c>
      <c r="D1768" s="238" t="s">
        <v>253</v>
      </c>
      <c r="E1768" s="239" t="s">
        <v>2496</v>
      </c>
      <c r="F1768" s="240" t="s">
        <v>2497</v>
      </c>
      <c r="G1768" s="241" t="s">
        <v>443</v>
      </c>
      <c r="H1768" s="242">
        <v>1</v>
      </c>
      <c r="I1768" s="243"/>
      <c r="J1768" s="242">
        <f>ROUND(I1768*H1768,2)</f>
        <v>0</v>
      </c>
      <c r="K1768" s="240" t="s">
        <v>19</v>
      </c>
      <c r="L1768" s="244"/>
      <c r="M1768" s="245" t="s">
        <v>19</v>
      </c>
      <c r="N1768" s="246" t="s">
        <v>42</v>
      </c>
      <c r="O1768" s="66"/>
      <c r="P1768" s="197">
        <f>O1768*H1768</f>
        <v>0</v>
      </c>
      <c r="Q1768" s="197">
        <v>0</v>
      </c>
      <c r="R1768" s="197">
        <f>Q1768*H1768</f>
        <v>0</v>
      </c>
      <c r="S1768" s="197">
        <v>0</v>
      </c>
      <c r="T1768" s="198">
        <f>S1768*H1768</f>
        <v>0</v>
      </c>
      <c r="U1768" s="36"/>
      <c r="V1768" s="36"/>
      <c r="W1768" s="36"/>
      <c r="X1768" s="36"/>
      <c r="Y1768" s="36"/>
      <c r="Z1768" s="36"/>
      <c r="AA1768" s="36"/>
      <c r="AB1768" s="36"/>
      <c r="AC1768" s="36"/>
      <c r="AD1768" s="36"/>
      <c r="AE1768" s="36"/>
      <c r="AR1768" s="199" t="s">
        <v>366</v>
      </c>
      <c r="AT1768" s="199" t="s">
        <v>253</v>
      </c>
      <c r="AU1768" s="199" t="s">
        <v>80</v>
      </c>
      <c r="AY1768" s="19" t="s">
        <v>144</v>
      </c>
      <c r="BE1768" s="200">
        <f>IF(N1768="základní",J1768,0)</f>
        <v>0</v>
      </c>
      <c r="BF1768" s="200">
        <f>IF(N1768="snížená",J1768,0)</f>
        <v>0</v>
      </c>
      <c r="BG1768" s="200">
        <f>IF(N1768="zákl. přenesená",J1768,0)</f>
        <v>0</v>
      </c>
      <c r="BH1768" s="200">
        <f>IF(N1768="sníž. přenesená",J1768,0)</f>
        <v>0</v>
      </c>
      <c r="BI1768" s="200">
        <f>IF(N1768="nulová",J1768,0)</f>
        <v>0</v>
      </c>
      <c r="BJ1768" s="19" t="s">
        <v>26</v>
      </c>
      <c r="BK1768" s="200">
        <f>ROUND(I1768*H1768,2)</f>
        <v>0</v>
      </c>
      <c r="BL1768" s="19" t="s">
        <v>258</v>
      </c>
      <c r="BM1768" s="199" t="s">
        <v>2498</v>
      </c>
    </row>
    <row r="1769" spans="1:65" s="2" customFormat="1" ht="10.199999999999999">
      <c r="A1769" s="36"/>
      <c r="B1769" s="37"/>
      <c r="C1769" s="38"/>
      <c r="D1769" s="201" t="s">
        <v>152</v>
      </c>
      <c r="E1769" s="38"/>
      <c r="F1769" s="202" t="s">
        <v>2497</v>
      </c>
      <c r="G1769" s="38"/>
      <c r="H1769" s="38"/>
      <c r="I1769" s="110"/>
      <c r="J1769" s="38"/>
      <c r="K1769" s="38"/>
      <c r="L1769" s="41"/>
      <c r="M1769" s="203"/>
      <c r="N1769" s="204"/>
      <c r="O1769" s="66"/>
      <c r="P1769" s="66"/>
      <c r="Q1769" s="66"/>
      <c r="R1769" s="66"/>
      <c r="S1769" s="66"/>
      <c r="T1769" s="67"/>
      <c r="U1769" s="36"/>
      <c r="V1769" s="36"/>
      <c r="W1769" s="36"/>
      <c r="X1769" s="36"/>
      <c r="Y1769" s="36"/>
      <c r="Z1769" s="36"/>
      <c r="AA1769" s="36"/>
      <c r="AB1769" s="36"/>
      <c r="AC1769" s="36"/>
      <c r="AD1769" s="36"/>
      <c r="AE1769" s="36"/>
      <c r="AT1769" s="19" t="s">
        <v>152</v>
      </c>
      <c r="AU1769" s="19" t="s">
        <v>80</v>
      </c>
    </row>
    <row r="1770" spans="1:65" s="2" customFormat="1" ht="16.5" customHeight="1">
      <c r="A1770" s="36"/>
      <c r="B1770" s="37"/>
      <c r="C1770" s="238" t="s">
        <v>2499</v>
      </c>
      <c r="D1770" s="238" t="s">
        <v>253</v>
      </c>
      <c r="E1770" s="239" t="s">
        <v>2500</v>
      </c>
      <c r="F1770" s="240" t="s">
        <v>2501</v>
      </c>
      <c r="G1770" s="241" t="s">
        <v>443</v>
      </c>
      <c r="H1770" s="242">
        <v>1</v>
      </c>
      <c r="I1770" s="243"/>
      <c r="J1770" s="242">
        <f>ROUND(I1770*H1770,2)</f>
        <v>0</v>
      </c>
      <c r="K1770" s="240" t="s">
        <v>19</v>
      </c>
      <c r="L1770" s="244"/>
      <c r="M1770" s="245" t="s">
        <v>19</v>
      </c>
      <c r="N1770" s="246" t="s">
        <v>42</v>
      </c>
      <c r="O1770" s="66"/>
      <c r="P1770" s="197">
        <f>O1770*H1770</f>
        <v>0</v>
      </c>
      <c r="Q1770" s="197">
        <v>0</v>
      </c>
      <c r="R1770" s="197">
        <f>Q1770*H1770</f>
        <v>0</v>
      </c>
      <c r="S1770" s="197">
        <v>0</v>
      </c>
      <c r="T1770" s="198">
        <f>S1770*H1770</f>
        <v>0</v>
      </c>
      <c r="U1770" s="36"/>
      <c r="V1770" s="36"/>
      <c r="W1770" s="36"/>
      <c r="X1770" s="36"/>
      <c r="Y1770" s="36"/>
      <c r="Z1770" s="36"/>
      <c r="AA1770" s="36"/>
      <c r="AB1770" s="36"/>
      <c r="AC1770" s="36"/>
      <c r="AD1770" s="36"/>
      <c r="AE1770" s="36"/>
      <c r="AR1770" s="199" t="s">
        <v>366</v>
      </c>
      <c r="AT1770" s="199" t="s">
        <v>253</v>
      </c>
      <c r="AU1770" s="199" t="s">
        <v>80</v>
      </c>
      <c r="AY1770" s="19" t="s">
        <v>144</v>
      </c>
      <c r="BE1770" s="200">
        <f>IF(N1770="základní",J1770,0)</f>
        <v>0</v>
      </c>
      <c r="BF1770" s="200">
        <f>IF(N1770="snížená",J1770,0)</f>
        <v>0</v>
      </c>
      <c r="BG1770" s="200">
        <f>IF(N1770="zákl. přenesená",J1770,0)</f>
        <v>0</v>
      </c>
      <c r="BH1770" s="200">
        <f>IF(N1770="sníž. přenesená",J1770,0)</f>
        <v>0</v>
      </c>
      <c r="BI1770" s="200">
        <f>IF(N1770="nulová",J1770,0)</f>
        <v>0</v>
      </c>
      <c r="BJ1770" s="19" t="s">
        <v>26</v>
      </c>
      <c r="BK1770" s="200">
        <f>ROUND(I1770*H1770,2)</f>
        <v>0</v>
      </c>
      <c r="BL1770" s="19" t="s">
        <v>258</v>
      </c>
      <c r="BM1770" s="199" t="s">
        <v>2502</v>
      </c>
    </row>
    <row r="1771" spans="1:65" s="2" customFormat="1" ht="10.199999999999999">
      <c r="A1771" s="36"/>
      <c r="B1771" s="37"/>
      <c r="C1771" s="38"/>
      <c r="D1771" s="201" t="s">
        <v>152</v>
      </c>
      <c r="E1771" s="38"/>
      <c r="F1771" s="202" t="s">
        <v>2501</v>
      </c>
      <c r="G1771" s="38"/>
      <c r="H1771" s="38"/>
      <c r="I1771" s="110"/>
      <c r="J1771" s="38"/>
      <c r="K1771" s="38"/>
      <c r="L1771" s="41"/>
      <c r="M1771" s="203"/>
      <c r="N1771" s="204"/>
      <c r="O1771" s="66"/>
      <c r="P1771" s="66"/>
      <c r="Q1771" s="66"/>
      <c r="R1771" s="66"/>
      <c r="S1771" s="66"/>
      <c r="T1771" s="67"/>
      <c r="U1771" s="36"/>
      <c r="V1771" s="36"/>
      <c r="W1771" s="36"/>
      <c r="X1771" s="36"/>
      <c r="Y1771" s="36"/>
      <c r="Z1771" s="36"/>
      <c r="AA1771" s="36"/>
      <c r="AB1771" s="36"/>
      <c r="AC1771" s="36"/>
      <c r="AD1771" s="36"/>
      <c r="AE1771" s="36"/>
      <c r="AT1771" s="19" t="s">
        <v>152</v>
      </c>
      <c r="AU1771" s="19" t="s">
        <v>80</v>
      </c>
    </row>
    <row r="1772" spans="1:65" s="2" customFormat="1" ht="16.5" customHeight="1">
      <c r="A1772" s="36"/>
      <c r="B1772" s="37"/>
      <c r="C1772" s="238" t="s">
        <v>2503</v>
      </c>
      <c r="D1772" s="238" t="s">
        <v>253</v>
      </c>
      <c r="E1772" s="239" t="s">
        <v>2504</v>
      </c>
      <c r="F1772" s="240" t="s">
        <v>2505</v>
      </c>
      <c r="G1772" s="241" t="s">
        <v>443</v>
      </c>
      <c r="H1772" s="242">
        <v>15</v>
      </c>
      <c r="I1772" s="243"/>
      <c r="J1772" s="242">
        <f>ROUND(I1772*H1772,2)</f>
        <v>0</v>
      </c>
      <c r="K1772" s="240" t="s">
        <v>19</v>
      </c>
      <c r="L1772" s="244"/>
      <c r="M1772" s="245" t="s">
        <v>19</v>
      </c>
      <c r="N1772" s="246" t="s">
        <v>42</v>
      </c>
      <c r="O1772" s="66"/>
      <c r="P1772" s="197">
        <f>O1772*H1772</f>
        <v>0</v>
      </c>
      <c r="Q1772" s="197">
        <v>0</v>
      </c>
      <c r="R1772" s="197">
        <f>Q1772*H1772</f>
        <v>0</v>
      </c>
      <c r="S1772" s="197">
        <v>0</v>
      </c>
      <c r="T1772" s="198">
        <f>S1772*H1772</f>
        <v>0</v>
      </c>
      <c r="U1772" s="36"/>
      <c r="V1772" s="36"/>
      <c r="W1772" s="36"/>
      <c r="X1772" s="36"/>
      <c r="Y1772" s="36"/>
      <c r="Z1772" s="36"/>
      <c r="AA1772" s="36"/>
      <c r="AB1772" s="36"/>
      <c r="AC1772" s="36"/>
      <c r="AD1772" s="36"/>
      <c r="AE1772" s="36"/>
      <c r="AR1772" s="199" t="s">
        <v>366</v>
      </c>
      <c r="AT1772" s="199" t="s">
        <v>253</v>
      </c>
      <c r="AU1772" s="199" t="s">
        <v>80</v>
      </c>
      <c r="AY1772" s="19" t="s">
        <v>144</v>
      </c>
      <c r="BE1772" s="200">
        <f>IF(N1772="základní",J1772,0)</f>
        <v>0</v>
      </c>
      <c r="BF1772" s="200">
        <f>IF(N1772="snížená",J1772,0)</f>
        <v>0</v>
      </c>
      <c r="BG1772" s="200">
        <f>IF(N1772="zákl. přenesená",J1772,0)</f>
        <v>0</v>
      </c>
      <c r="BH1772" s="200">
        <f>IF(N1772="sníž. přenesená",J1772,0)</f>
        <v>0</v>
      </c>
      <c r="BI1772" s="200">
        <f>IF(N1772="nulová",J1772,0)</f>
        <v>0</v>
      </c>
      <c r="BJ1772" s="19" t="s">
        <v>26</v>
      </c>
      <c r="BK1772" s="200">
        <f>ROUND(I1772*H1772,2)</f>
        <v>0</v>
      </c>
      <c r="BL1772" s="19" t="s">
        <v>258</v>
      </c>
      <c r="BM1772" s="199" t="s">
        <v>2506</v>
      </c>
    </row>
    <row r="1773" spans="1:65" s="2" customFormat="1" ht="10.199999999999999">
      <c r="A1773" s="36"/>
      <c r="B1773" s="37"/>
      <c r="C1773" s="38"/>
      <c r="D1773" s="201" t="s">
        <v>152</v>
      </c>
      <c r="E1773" s="38"/>
      <c r="F1773" s="202" t="s">
        <v>2505</v>
      </c>
      <c r="G1773" s="38"/>
      <c r="H1773" s="38"/>
      <c r="I1773" s="110"/>
      <c r="J1773" s="38"/>
      <c r="K1773" s="38"/>
      <c r="L1773" s="41"/>
      <c r="M1773" s="203"/>
      <c r="N1773" s="204"/>
      <c r="O1773" s="66"/>
      <c r="P1773" s="66"/>
      <c r="Q1773" s="66"/>
      <c r="R1773" s="66"/>
      <c r="S1773" s="66"/>
      <c r="T1773" s="67"/>
      <c r="U1773" s="36"/>
      <c r="V1773" s="36"/>
      <c r="W1773" s="36"/>
      <c r="X1773" s="36"/>
      <c r="Y1773" s="36"/>
      <c r="Z1773" s="36"/>
      <c r="AA1773" s="36"/>
      <c r="AB1773" s="36"/>
      <c r="AC1773" s="36"/>
      <c r="AD1773" s="36"/>
      <c r="AE1773" s="36"/>
      <c r="AT1773" s="19" t="s">
        <v>152</v>
      </c>
      <c r="AU1773" s="19" t="s">
        <v>80</v>
      </c>
    </row>
    <row r="1774" spans="1:65" s="2" customFormat="1" ht="16.5" customHeight="1">
      <c r="A1774" s="36"/>
      <c r="B1774" s="37"/>
      <c r="C1774" s="238" t="s">
        <v>2507</v>
      </c>
      <c r="D1774" s="238" t="s">
        <v>253</v>
      </c>
      <c r="E1774" s="239" t="s">
        <v>2508</v>
      </c>
      <c r="F1774" s="240" t="s">
        <v>2509</v>
      </c>
      <c r="G1774" s="241" t="s">
        <v>443</v>
      </c>
      <c r="H1774" s="242">
        <v>30</v>
      </c>
      <c r="I1774" s="243"/>
      <c r="J1774" s="242">
        <f>ROUND(I1774*H1774,2)</f>
        <v>0</v>
      </c>
      <c r="K1774" s="240" t="s">
        <v>19</v>
      </c>
      <c r="L1774" s="244"/>
      <c r="M1774" s="245" t="s">
        <v>19</v>
      </c>
      <c r="N1774" s="246" t="s">
        <v>42</v>
      </c>
      <c r="O1774" s="66"/>
      <c r="P1774" s="197">
        <f>O1774*H1774</f>
        <v>0</v>
      </c>
      <c r="Q1774" s="197">
        <v>0</v>
      </c>
      <c r="R1774" s="197">
        <f>Q1774*H1774</f>
        <v>0</v>
      </c>
      <c r="S1774" s="197">
        <v>0</v>
      </c>
      <c r="T1774" s="198">
        <f>S1774*H1774</f>
        <v>0</v>
      </c>
      <c r="U1774" s="36"/>
      <c r="V1774" s="36"/>
      <c r="W1774" s="36"/>
      <c r="X1774" s="36"/>
      <c r="Y1774" s="36"/>
      <c r="Z1774" s="36"/>
      <c r="AA1774" s="36"/>
      <c r="AB1774" s="36"/>
      <c r="AC1774" s="36"/>
      <c r="AD1774" s="36"/>
      <c r="AE1774" s="36"/>
      <c r="AR1774" s="199" t="s">
        <v>366</v>
      </c>
      <c r="AT1774" s="199" t="s">
        <v>253</v>
      </c>
      <c r="AU1774" s="199" t="s">
        <v>80</v>
      </c>
      <c r="AY1774" s="19" t="s">
        <v>144</v>
      </c>
      <c r="BE1774" s="200">
        <f>IF(N1774="základní",J1774,0)</f>
        <v>0</v>
      </c>
      <c r="BF1774" s="200">
        <f>IF(N1774="snížená",J1774,0)</f>
        <v>0</v>
      </c>
      <c r="BG1774" s="200">
        <f>IF(N1774="zákl. přenesená",J1774,0)</f>
        <v>0</v>
      </c>
      <c r="BH1774" s="200">
        <f>IF(N1774="sníž. přenesená",J1774,0)</f>
        <v>0</v>
      </c>
      <c r="BI1774" s="200">
        <f>IF(N1774="nulová",J1774,0)</f>
        <v>0</v>
      </c>
      <c r="BJ1774" s="19" t="s">
        <v>26</v>
      </c>
      <c r="BK1774" s="200">
        <f>ROUND(I1774*H1774,2)</f>
        <v>0</v>
      </c>
      <c r="BL1774" s="19" t="s">
        <v>258</v>
      </c>
      <c r="BM1774" s="199" t="s">
        <v>2510</v>
      </c>
    </row>
    <row r="1775" spans="1:65" s="2" customFormat="1" ht="10.199999999999999">
      <c r="A1775" s="36"/>
      <c r="B1775" s="37"/>
      <c r="C1775" s="38"/>
      <c r="D1775" s="201" t="s">
        <v>152</v>
      </c>
      <c r="E1775" s="38"/>
      <c r="F1775" s="202" t="s">
        <v>2509</v>
      </c>
      <c r="G1775" s="38"/>
      <c r="H1775" s="38"/>
      <c r="I1775" s="110"/>
      <c r="J1775" s="38"/>
      <c r="K1775" s="38"/>
      <c r="L1775" s="41"/>
      <c r="M1775" s="203"/>
      <c r="N1775" s="204"/>
      <c r="O1775" s="66"/>
      <c r="P1775" s="66"/>
      <c r="Q1775" s="66"/>
      <c r="R1775" s="66"/>
      <c r="S1775" s="66"/>
      <c r="T1775" s="67"/>
      <c r="U1775" s="36"/>
      <c r="V1775" s="36"/>
      <c r="W1775" s="36"/>
      <c r="X1775" s="36"/>
      <c r="Y1775" s="36"/>
      <c r="Z1775" s="36"/>
      <c r="AA1775" s="36"/>
      <c r="AB1775" s="36"/>
      <c r="AC1775" s="36"/>
      <c r="AD1775" s="36"/>
      <c r="AE1775" s="36"/>
      <c r="AT1775" s="19" t="s">
        <v>152</v>
      </c>
      <c r="AU1775" s="19" t="s">
        <v>80</v>
      </c>
    </row>
    <row r="1776" spans="1:65" s="2" customFormat="1" ht="16.5" customHeight="1">
      <c r="A1776" s="36"/>
      <c r="B1776" s="37"/>
      <c r="C1776" s="238" t="s">
        <v>2511</v>
      </c>
      <c r="D1776" s="238" t="s">
        <v>253</v>
      </c>
      <c r="E1776" s="239" t="s">
        <v>2512</v>
      </c>
      <c r="F1776" s="240" t="s">
        <v>2513</v>
      </c>
      <c r="G1776" s="241" t="s">
        <v>429</v>
      </c>
      <c r="H1776" s="242">
        <v>40</v>
      </c>
      <c r="I1776" s="243"/>
      <c r="J1776" s="242">
        <f>ROUND(I1776*H1776,2)</f>
        <v>0</v>
      </c>
      <c r="K1776" s="240" t="s">
        <v>19</v>
      </c>
      <c r="L1776" s="244"/>
      <c r="M1776" s="245" t="s">
        <v>19</v>
      </c>
      <c r="N1776" s="246" t="s">
        <v>42</v>
      </c>
      <c r="O1776" s="66"/>
      <c r="P1776" s="197">
        <f>O1776*H1776</f>
        <v>0</v>
      </c>
      <c r="Q1776" s="197">
        <v>0</v>
      </c>
      <c r="R1776" s="197">
        <f>Q1776*H1776</f>
        <v>0</v>
      </c>
      <c r="S1776" s="197">
        <v>0</v>
      </c>
      <c r="T1776" s="198">
        <f>S1776*H1776</f>
        <v>0</v>
      </c>
      <c r="U1776" s="36"/>
      <c r="V1776" s="36"/>
      <c r="W1776" s="36"/>
      <c r="X1776" s="36"/>
      <c r="Y1776" s="36"/>
      <c r="Z1776" s="36"/>
      <c r="AA1776" s="36"/>
      <c r="AB1776" s="36"/>
      <c r="AC1776" s="36"/>
      <c r="AD1776" s="36"/>
      <c r="AE1776" s="36"/>
      <c r="AR1776" s="199" t="s">
        <v>366</v>
      </c>
      <c r="AT1776" s="199" t="s">
        <v>253</v>
      </c>
      <c r="AU1776" s="199" t="s">
        <v>80</v>
      </c>
      <c r="AY1776" s="19" t="s">
        <v>144</v>
      </c>
      <c r="BE1776" s="200">
        <f>IF(N1776="základní",J1776,0)</f>
        <v>0</v>
      </c>
      <c r="BF1776" s="200">
        <f>IF(N1776="snížená",J1776,0)</f>
        <v>0</v>
      </c>
      <c r="BG1776" s="200">
        <f>IF(N1776="zákl. přenesená",J1776,0)</f>
        <v>0</v>
      </c>
      <c r="BH1776" s="200">
        <f>IF(N1776="sníž. přenesená",J1776,0)</f>
        <v>0</v>
      </c>
      <c r="BI1776" s="200">
        <f>IF(N1776="nulová",J1776,0)</f>
        <v>0</v>
      </c>
      <c r="BJ1776" s="19" t="s">
        <v>26</v>
      </c>
      <c r="BK1776" s="200">
        <f>ROUND(I1776*H1776,2)</f>
        <v>0</v>
      </c>
      <c r="BL1776" s="19" t="s">
        <v>258</v>
      </c>
      <c r="BM1776" s="199" t="s">
        <v>2514</v>
      </c>
    </row>
    <row r="1777" spans="1:65" s="2" customFormat="1" ht="10.199999999999999">
      <c r="A1777" s="36"/>
      <c r="B1777" s="37"/>
      <c r="C1777" s="38"/>
      <c r="D1777" s="201" t="s">
        <v>152</v>
      </c>
      <c r="E1777" s="38"/>
      <c r="F1777" s="202" t="s">
        <v>2513</v>
      </c>
      <c r="G1777" s="38"/>
      <c r="H1777" s="38"/>
      <c r="I1777" s="110"/>
      <c r="J1777" s="38"/>
      <c r="K1777" s="38"/>
      <c r="L1777" s="41"/>
      <c r="M1777" s="203"/>
      <c r="N1777" s="204"/>
      <c r="O1777" s="66"/>
      <c r="P1777" s="66"/>
      <c r="Q1777" s="66"/>
      <c r="R1777" s="66"/>
      <c r="S1777" s="66"/>
      <c r="T1777" s="67"/>
      <c r="U1777" s="36"/>
      <c r="V1777" s="36"/>
      <c r="W1777" s="36"/>
      <c r="X1777" s="36"/>
      <c r="Y1777" s="36"/>
      <c r="Z1777" s="36"/>
      <c r="AA1777" s="36"/>
      <c r="AB1777" s="36"/>
      <c r="AC1777" s="36"/>
      <c r="AD1777" s="36"/>
      <c r="AE1777" s="36"/>
      <c r="AT1777" s="19" t="s">
        <v>152</v>
      </c>
      <c r="AU1777" s="19" t="s">
        <v>80</v>
      </c>
    </row>
    <row r="1778" spans="1:65" s="2" customFormat="1" ht="16.5" customHeight="1">
      <c r="A1778" s="36"/>
      <c r="B1778" s="37"/>
      <c r="C1778" s="238" t="s">
        <v>2515</v>
      </c>
      <c r="D1778" s="238" t="s">
        <v>253</v>
      </c>
      <c r="E1778" s="239" t="s">
        <v>2516</v>
      </c>
      <c r="F1778" s="240" t="s">
        <v>2517</v>
      </c>
      <c r="G1778" s="241" t="s">
        <v>443</v>
      </c>
      <c r="H1778" s="242">
        <v>4</v>
      </c>
      <c r="I1778" s="243"/>
      <c r="J1778" s="242">
        <f>ROUND(I1778*H1778,2)</f>
        <v>0</v>
      </c>
      <c r="K1778" s="240" t="s">
        <v>19</v>
      </c>
      <c r="L1778" s="244"/>
      <c r="M1778" s="245" t="s">
        <v>19</v>
      </c>
      <c r="N1778" s="246" t="s">
        <v>42</v>
      </c>
      <c r="O1778" s="66"/>
      <c r="P1778" s="197">
        <f>O1778*H1778</f>
        <v>0</v>
      </c>
      <c r="Q1778" s="197">
        <v>0</v>
      </c>
      <c r="R1778" s="197">
        <f>Q1778*H1778</f>
        <v>0</v>
      </c>
      <c r="S1778" s="197">
        <v>0</v>
      </c>
      <c r="T1778" s="198">
        <f>S1778*H1778</f>
        <v>0</v>
      </c>
      <c r="U1778" s="36"/>
      <c r="V1778" s="36"/>
      <c r="W1778" s="36"/>
      <c r="X1778" s="36"/>
      <c r="Y1778" s="36"/>
      <c r="Z1778" s="36"/>
      <c r="AA1778" s="36"/>
      <c r="AB1778" s="36"/>
      <c r="AC1778" s="36"/>
      <c r="AD1778" s="36"/>
      <c r="AE1778" s="36"/>
      <c r="AR1778" s="199" t="s">
        <v>366</v>
      </c>
      <c r="AT1778" s="199" t="s">
        <v>253</v>
      </c>
      <c r="AU1778" s="199" t="s">
        <v>80</v>
      </c>
      <c r="AY1778" s="19" t="s">
        <v>144</v>
      </c>
      <c r="BE1778" s="200">
        <f>IF(N1778="základní",J1778,0)</f>
        <v>0</v>
      </c>
      <c r="BF1778" s="200">
        <f>IF(N1778="snížená",J1778,0)</f>
        <v>0</v>
      </c>
      <c r="BG1778" s="200">
        <f>IF(N1778="zákl. přenesená",J1778,0)</f>
        <v>0</v>
      </c>
      <c r="BH1778" s="200">
        <f>IF(N1778="sníž. přenesená",J1778,0)</f>
        <v>0</v>
      </c>
      <c r="BI1778" s="200">
        <f>IF(N1778="nulová",J1778,0)</f>
        <v>0</v>
      </c>
      <c r="BJ1778" s="19" t="s">
        <v>26</v>
      </c>
      <c r="BK1778" s="200">
        <f>ROUND(I1778*H1778,2)</f>
        <v>0</v>
      </c>
      <c r="BL1778" s="19" t="s">
        <v>258</v>
      </c>
      <c r="BM1778" s="199" t="s">
        <v>2518</v>
      </c>
    </row>
    <row r="1779" spans="1:65" s="2" customFormat="1" ht="10.199999999999999">
      <c r="A1779" s="36"/>
      <c r="B1779" s="37"/>
      <c r="C1779" s="38"/>
      <c r="D1779" s="201" t="s">
        <v>152</v>
      </c>
      <c r="E1779" s="38"/>
      <c r="F1779" s="202" t="s">
        <v>2517</v>
      </c>
      <c r="G1779" s="38"/>
      <c r="H1779" s="38"/>
      <c r="I1779" s="110"/>
      <c r="J1779" s="38"/>
      <c r="K1779" s="38"/>
      <c r="L1779" s="41"/>
      <c r="M1779" s="203"/>
      <c r="N1779" s="204"/>
      <c r="O1779" s="66"/>
      <c r="P1779" s="66"/>
      <c r="Q1779" s="66"/>
      <c r="R1779" s="66"/>
      <c r="S1779" s="66"/>
      <c r="T1779" s="67"/>
      <c r="U1779" s="36"/>
      <c r="V1779" s="36"/>
      <c r="W1779" s="36"/>
      <c r="X1779" s="36"/>
      <c r="Y1779" s="36"/>
      <c r="Z1779" s="36"/>
      <c r="AA1779" s="36"/>
      <c r="AB1779" s="36"/>
      <c r="AC1779" s="36"/>
      <c r="AD1779" s="36"/>
      <c r="AE1779" s="36"/>
      <c r="AT1779" s="19" t="s">
        <v>152</v>
      </c>
      <c r="AU1779" s="19" t="s">
        <v>80</v>
      </c>
    </row>
    <row r="1780" spans="1:65" s="2" customFormat="1" ht="16.5" customHeight="1">
      <c r="A1780" s="36"/>
      <c r="B1780" s="37"/>
      <c r="C1780" s="238" t="s">
        <v>2519</v>
      </c>
      <c r="D1780" s="238" t="s">
        <v>253</v>
      </c>
      <c r="E1780" s="239" t="s">
        <v>2520</v>
      </c>
      <c r="F1780" s="240" t="s">
        <v>2521</v>
      </c>
      <c r="G1780" s="241" t="s">
        <v>443</v>
      </c>
      <c r="H1780" s="242">
        <v>121</v>
      </c>
      <c r="I1780" s="243"/>
      <c r="J1780" s="242">
        <f>ROUND(I1780*H1780,2)</f>
        <v>0</v>
      </c>
      <c r="K1780" s="240" t="s">
        <v>19</v>
      </c>
      <c r="L1780" s="244"/>
      <c r="M1780" s="245" t="s">
        <v>19</v>
      </c>
      <c r="N1780" s="246" t="s">
        <v>42</v>
      </c>
      <c r="O1780" s="66"/>
      <c r="P1780" s="197">
        <f>O1780*H1780</f>
        <v>0</v>
      </c>
      <c r="Q1780" s="197">
        <v>0</v>
      </c>
      <c r="R1780" s="197">
        <f>Q1780*H1780</f>
        <v>0</v>
      </c>
      <c r="S1780" s="197">
        <v>0</v>
      </c>
      <c r="T1780" s="198">
        <f>S1780*H1780</f>
        <v>0</v>
      </c>
      <c r="U1780" s="36"/>
      <c r="V1780" s="36"/>
      <c r="W1780" s="36"/>
      <c r="X1780" s="36"/>
      <c r="Y1780" s="36"/>
      <c r="Z1780" s="36"/>
      <c r="AA1780" s="36"/>
      <c r="AB1780" s="36"/>
      <c r="AC1780" s="36"/>
      <c r="AD1780" s="36"/>
      <c r="AE1780" s="36"/>
      <c r="AR1780" s="199" t="s">
        <v>366</v>
      </c>
      <c r="AT1780" s="199" t="s">
        <v>253</v>
      </c>
      <c r="AU1780" s="199" t="s">
        <v>80</v>
      </c>
      <c r="AY1780" s="19" t="s">
        <v>144</v>
      </c>
      <c r="BE1780" s="200">
        <f>IF(N1780="základní",J1780,0)</f>
        <v>0</v>
      </c>
      <c r="BF1780" s="200">
        <f>IF(N1780="snížená",J1780,0)</f>
        <v>0</v>
      </c>
      <c r="BG1780" s="200">
        <f>IF(N1780="zákl. přenesená",J1780,0)</f>
        <v>0</v>
      </c>
      <c r="BH1780" s="200">
        <f>IF(N1780="sníž. přenesená",J1780,0)</f>
        <v>0</v>
      </c>
      <c r="BI1780" s="200">
        <f>IF(N1780="nulová",J1780,0)</f>
        <v>0</v>
      </c>
      <c r="BJ1780" s="19" t="s">
        <v>26</v>
      </c>
      <c r="BK1780" s="200">
        <f>ROUND(I1780*H1780,2)</f>
        <v>0</v>
      </c>
      <c r="BL1780" s="19" t="s">
        <v>258</v>
      </c>
      <c r="BM1780" s="199" t="s">
        <v>2522</v>
      </c>
    </row>
    <row r="1781" spans="1:65" s="2" customFormat="1" ht="10.199999999999999">
      <c r="A1781" s="36"/>
      <c r="B1781" s="37"/>
      <c r="C1781" s="38"/>
      <c r="D1781" s="201" t="s">
        <v>152</v>
      </c>
      <c r="E1781" s="38"/>
      <c r="F1781" s="202" t="s">
        <v>2521</v>
      </c>
      <c r="G1781" s="38"/>
      <c r="H1781" s="38"/>
      <c r="I1781" s="110"/>
      <c r="J1781" s="38"/>
      <c r="K1781" s="38"/>
      <c r="L1781" s="41"/>
      <c r="M1781" s="203"/>
      <c r="N1781" s="204"/>
      <c r="O1781" s="66"/>
      <c r="P1781" s="66"/>
      <c r="Q1781" s="66"/>
      <c r="R1781" s="66"/>
      <c r="S1781" s="66"/>
      <c r="T1781" s="67"/>
      <c r="U1781" s="36"/>
      <c r="V1781" s="36"/>
      <c r="W1781" s="36"/>
      <c r="X1781" s="36"/>
      <c r="Y1781" s="36"/>
      <c r="Z1781" s="36"/>
      <c r="AA1781" s="36"/>
      <c r="AB1781" s="36"/>
      <c r="AC1781" s="36"/>
      <c r="AD1781" s="36"/>
      <c r="AE1781" s="36"/>
      <c r="AT1781" s="19" t="s">
        <v>152</v>
      </c>
      <c r="AU1781" s="19" t="s">
        <v>80</v>
      </c>
    </row>
    <row r="1782" spans="1:65" s="2" customFormat="1" ht="16.5" customHeight="1">
      <c r="A1782" s="36"/>
      <c r="B1782" s="37"/>
      <c r="C1782" s="238" t="s">
        <v>2523</v>
      </c>
      <c r="D1782" s="238" t="s">
        <v>253</v>
      </c>
      <c r="E1782" s="239" t="s">
        <v>2524</v>
      </c>
      <c r="F1782" s="240" t="s">
        <v>2525</v>
      </c>
      <c r="G1782" s="241" t="s">
        <v>443</v>
      </c>
      <c r="H1782" s="242">
        <v>1</v>
      </c>
      <c r="I1782" s="243"/>
      <c r="J1782" s="242">
        <f>ROUND(I1782*H1782,2)</f>
        <v>0</v>
      </c>
      <c r="K1782" s="240" t="s">
        <v>19</v>
      </c>
      <c r="L1782" s="244"/>
      <c r="M1782" s="245" t="s">
        <v>19</v>
      </c>
      <c r="N1782" s="246" t="s">
        <v>42</v>
      </c>
      <c r="O1782" s="66"/>
      <c r="P1782" s="197">
        <f>O1782*H1782</f>
        <v>0</v>
      </c>
      <c r="Q1782" s="197">
        <v>0</v>
      </c>
      <c r="R1782" s="197">
        <f>Q1782*H1782</f>
        <v>0</v>
      </c>
      <c r="S1782" s="197">
        <v>0</v>
      </c>
      <c r="T1782" s="198">
        <f>S1782*H1782</f>
        <v>0</v>
      </c>
      <c r="U1782" s="36"/>
      <c r="V1782" s="36"/>
      <c r="W1782" s="36"/>
      <c r="X1782" s="36"/>
      <c r="Y1782" s="36"/>
      <c r="Z1782" s="36"/>
      <c r="AA1782" s="36"/>
      <c r="AB1782" s="36"/>
      <c r="AC1782" s="36"/>
      <c r="AD1782" s="36"/>
      <c r="AE1782" s="36"/>
      <c r="AR1782" s="199" t="s">
        <v>366</v>
      </c>
      <c r="AT1782" s="199" t="s">
        <v>253</v>
      </c>
      <c r="AU1782" s="199" t="s">
        <v>80</v>
      </c>
      <c r="AY1782" s="19" t="s">
        <v>144</v>
      </c>
      <c r="BE1782" s="200">
        <f>IF(N1782="základní",J1782,0)</f>
        <v>0</v>
      </c>
      <c r="BF1782" s="200">
        <f>IF(N1782="snížená",J1782,0)</f>
        <v>0</v>
      </c>
      <c r="BG1782" s="200">
        <f>IF(N1782="zákl. přenesená",J1782,0)</f>
        <v>0</v>
      </c>
      <c r="BH1782" s="200">
        <f>IF(N1782="sníž. přenesená",J1782,0)</f>
        <v>0</v>
      </c>
      <c r="BI1782" s="200">
        <f>IF(N1782="nulová",J1782,0)</f>
        <v>0</v>
      </c>
      <c r="BJ1782" s="19" t="s">
        <v>26</v>
      </c>
      <c r="BK1782" s="200">
        <f>ROUND(I1782*H1782,2)</f>
        <v>0</v>
      </c>
      <c r="BL1782" s="19" t="s">
        <v>258</v>
      </c>
      <c r="BM1782" s="199" t="s">
        <v>2526</v>
      </c>
    </row>
    <row r="1783" spans="1:65" s="2" customFormat="1" ht="10.199999999999999">
      <c r="A1783" s="36"/>
      <c r="B1783" s="37"/>
      <c r="C1783" s="38"/>
      <c r="D1783" s="201" t="s">
        <v>152</v>
      </c>
      <c r="E1783" s="38"/>
      <c r="F1783" s="202" t="s">
        <v>2525</v>
      </c>
      <c r="G1783" s="38"/>
      <c r="H1783" s="38"/>
      <c r="I1783" s="110"/>
      <c r="J1783" s="38"/>
      <c r="K1783" s="38"/>
      <c r="L1783" s="41"/>
      <c r="M1783" s="203"/>
      <c r="N1783" s="204"/>
      <c r="O1783" s="66"/>
      <c r="P1783" s="66"/>
      <c r="Q1783" s="66"/>
      <c r="R1783" s="66"/>
      <c r="S1783" s="66"/>
      <c r="T1783" s="67"/>
      <c r="U1783" s="36"/>
      <c r="V1783" s="36"/>
      <c r="W1783" s="36"/>
      <c r="X1783" s="36"/>
      <c r="Y1783" s="36"/>
      <c r="Z1783" s="36"/>
      <c r="AA1783" s="36"/>
      <c r="AB1783" s="36"/>
      <c r="AC1783" s="36"/>
      <c r="AD1783" s="36"/>
      <c r="AE1783" s="36"/>
      <c r="AT1783" s="19" t="s">
        <v>152</v>
      </c>
      <c r="AU1783" s="19" t="s">
        <v>80</v>
      </c>
    </row>
    <row r="1784" spans="1:65" s="2" customFormat="1" ht="16.5" customHeight="1">
      <c r="A1784" s="36"/>
      <c r="B1784" s="37"/>
      <c r="C1784" s="238" t="s">
        <v>2527</v>
      </c>
      <c r="D1784" s="238" t="s">
        <v>253</v>
      </c>
      <c r="E1784" s="239" t="s">
        <v>2528</v>
      </c>
      <c r="F1784" s="240" t="s">
        <v>2529</v>
      </c>
      <c r="G1784" s="241" t="s">
        <v>443</v>
      </c>
      <c r="H1784" s="242">
        <v>1</v>
      </c>
      <c r="I1784" s="243"/>
      <c r="J1784" s="242">
        <f>ROUND(I1784*H1784,2)</f>
        <v>0</v>
      </c>
      <c r="K1784" s="240" t="s">
        <v>19</v>
      </c>
      <c r="L1784" s="244"/>
      <c r="M1784" s="245" t="s">
        <v>19</v>
      </c>
      <c r="N1784" s="246" t="s">
        <v>42</v>
      </c>
      <c r="O1784" s="66"/>
      <c r="P1784" s="197">
        <f>O1784*H1784</f>
        <v>0</v>
      </c>
      <c r="Q1784" s="197">
        <v>0</v>
      </c>
      <c r="R1784" s="197">
        <f>Q1784*H1784</f>
        <v>0</v>
      </c>
      <c r="S1784" s="197">
        <v>0</v>
      </c>
      <c r="T1784" s="198">
        <f>S1784*H1784</f>
        <v>0</v>
      </c>
      <c r="U1784" s="36"/>
      <c r="V1784" s="36"/>
      <c r="W1784" s="36"/>
      <c r="X1784" s="36"/>
      <c r="Y1784" s="36"/>
      <c r="Z1784" s="36"/>
      <c r="AA1784" s="36"/>
      <c r="AB1784" s="36"/>
      <c r="AC1784" s="36"/>
      <c r="AD1784" s="36"/>
      <c r="AE1784" s="36"/>
      <c r="AR1784" s="199" t="s">
        <v>366</v>
      </c>
      <c r="AT1784" s="199" t="s">
        <v>253</v>
      </c>
      <c r="AU1784" s="199" t="s">
        <v>80</v>
      </c>
      <c r="AY1784" s="19" t="s">
        <v>144</v>
      </c>
      <c r="BE1784" s="200">
        <f>IF(N1784="základní",J1784,0)</f>
        <v>0</v>
      </c>
      <c r="BF1784" s="200">
        <f>IF(N1784="snížená",J1784,0)</f>
        <v>0</v>
      </c>
      <c r="BG1784" s="200">
        <f>IF(N1784="zákl. přenesená",J1784,0)</f>
        <v>0</v>
      </c>
      <c r="BH1784" s="200">
        <f>IF(N1784="sníž. přenesená",J1784,0)</f>
        <v>0</v>
      </c>
      <c r="BI1784" s="200">
        <f>IF(N1784="nulová",J1784,0)</f>
        <v>0</v>
      </c>
      <c r="BJ1784" s="19" t="s">
        <v>26</v>
      </c>
      <c r="BK1784" s="200">
        <f>ROUND(I1784*H1784,2)</f>
        <v>0</v>
      </c>
      <c r="BL1784" s="19" t="s">
        <v>258</v>
      </c>
      <c r="BM1784" s="199" t="s">
        <v>2530</v>
      </c>
    </row>
    <row r="1785" spans="1:65" s="2" customFormat="1" ht="10.199999999999999">
      <c r="A1785" s="36"/>
      <c r="B1785" s="37"/>
      <c r="C1785" s="38"/>
      <c r="D1785" s="201" t="s">
        <v>152</v>
      </c>
      <c r="E1785" s="38"/>
      <c r="F1785" s="202" t="s">
        <v>2529</v>
      </c>
      <c r="G1785" s="38"/>
      <c r="H1785" s="38"/>
      <c r="I1785" s="110"/>
      <c r="J1785" s="38"/>
      <c r="K1785" s="38"/>
      <c r="L1785" s="41"/>
      <c r="M1785" s="203"/>
      <c r="N1785" s="204"/>
      <c r="O1785" s="66"/>
      <c r="P1785" s="66"/>
      <c r="Q1785" s="66"/>
      <c r="R1785" s="66"/>
      <c r="S1785" s="66"/>
      <c r="T1785" s="67"/>
      <c r="U1785" s="36"/>
      <c r="V1785" s="36"/>
      <c r="W1785" s="36"/>
      <c r="X1785" s="36"/>
      <c r="Y1785" s="36"/>
      <c r="Z1785" s="36"/>
      <c r="AA1785" s="36"/>
      <c r="AB1785" s="36"/>
      <c r="AC1785" s="36"/>
      <c r="AD1785" s="36"/>
      <c r="AE1785" s="36"/>
      <c r="AT1785" s="19" t="s">
        <v>152</v>
      </c>
      <c r="AU1785" s="19" t="s">
        <v>80</v>
      </c>
    </row>
    <row r="1786" spans="1:65" s="2" customFormat="1" ht="16.5" customHeight="1">
      <c r="A1786" s="36"/>
      <c r="B1786" s="37"/>
      <c r="C1786" s="238" t="s">
        <v>2531</v>
      </c>
      <c r="D1786" s="238" t="s">
        <v>253</v>
      </c>
      <c r="E1786" s="239" t="s">
        <v>2532</v>
      </c>
      <c r="F1786" s="240" t="s">
        <v>2533</v>
      </c>
      <c r="G1786" s="241" t="s">
        <v>443</v>
      </c>
      <c r="H1786" s="242">
        <v>1</v>
      </c>
      <c r="I1786" s="243"/>
      <c r="J1786" s="242">
        <f>ROUND(I1786*H1786,2)</f>
        <v>0</v>
      </c>
      <c r="K1786" s="240" t="s">
        <v>19</v>
      </c>
      <c r="L1786" s="244"/>
      <c r="M1786" s="245" t="s">
        <v>19</v>
      </c>
      <c r="N1786" s="246" t="s">
        <v>42</v>
      </c>
      <c r="O1786" s="66"/>
      <c r="P1786" s="197">
        <f>O1786*H1786</f>
        <v>0</v>
      </c>
      <c r="Q1786" s="197">
        <v>0</v>
      </c>
      <c r="R1786" s="197">
        <f>Q1786*H1786</f>
        <v>0</v>
      </c>
      <c r="S1786" s="197">
        <v>0</v>
      </c>
      <c r="T1786" s="198">
        <f>S1786*H1786</f>
        <v>0</v>
      </c>
      <c r="U1786" s="36"/>
      <c r="V1786" s="36"/>
      <c r="W1786" s="36"/>
      <c r="X1786" s="36"/>
      <c r="Y1786" s="36"/>
      <c r="Z1786" s="36"/>
      <c r="AA1786" s="36"/>
      <c r="AB1786" s="36"/>
      <c r="AC1786" s="36"/>
      <c r="AD1786" s="36"/>
      <c r="AE1786" s="36"/>
      <c r="AR1786" s="199" t="s">
        <v>366</v>
      </c>
      <c r="AT1786" s="199" t="s">
        <v>253</v>
      </c>
      <c r="AU1786" s="199" t="s">
        <v>80</v>
      </c>
      <c r="AY1786" s="19" t="s">
        <v>144</v>
      </c>
      <c r="BE1786" s="200">
        <f>IF(N1786="základní",J1786,0)</f>
        <v>0</v>
      </c>
      <c r="BF1786" s="200">
        <f>IF(N1786="snížená",J1786,0)</f>
        <v>0</v>
      </c>
      <c r="BG1786" s="200">
        <f>IF(N1786="zákl. přenesená",J1786,0)</f>
        <v>0</v>
      </c>
      <c r="BH1786" s="200">
        <f>IF(N1786="sníž. přenesená",J1786,0)</f>
        <v>0</v>
      </c>
      <c r="BI1786" s="200">
        <f>IF(N1786="nulová",J1786,0)</f>
        <v>0</v>
      </c>
      <c r="BJ1786" s="19" t="s">
        <v>26</v>
      </c>
      <c r="BK1786" s="200">
        <f>ROUND(I1786*H1786,2)</f>
        <v>0</v>
      </c>
      <c r="BL1786" s="19" t="s">
        <v>258</v>
      </c>
      <c r="BM1786" s="199" t="s">
        <v>2534</v>
      </c>
    </row>
    <row r="1787" spans="1:65" s="2" customFormat="1" ht="10.199999999999999">
      <c r="A1787" s="36"/>
      <c r="B1787" s="37"/>
      <c r="C1787" s="38"/>
      <c r="D1787" s="201" t="s">
        <v>152</v>
      </c>
      <c r="E1787" s="38"/>
      <c r="F1787" s="202" t="s">
        <v>2533</v>
      </c>
      <c r="G1787" s="38"/>
      <c r="H1787" s="38"/>
      <c r="I1787" s="110"/>
      <c r="J1787" s="38"/>
      <c r="K1787" s="38"/>
      <c r="L1787" s="41"/>
      <c r="M1787" s="203"/>
      <c r="N1787" s="204"/>
      <c r="O1787" s="66"/>
      <c r="P1787" s="66"/>
      <c r="Q1787" s="66"/>
      <c r="R1787" s="66"/>
      <c r="S1787" s="66"/>
      <c r="T1787" s="67"/>
      <c r="U1787" s="36"/>
      <c r="V1787" s="36"/>
      <c r="W1787" s="36"/>
      <c r="X1787" s="36"/>
      <c r="Y1787" s="36"/>
      <c r="Z1787" s="36"/>
      <c r="AA1787" s="36"/>
      <c r="AB1787" s="36"/>
      <c r="AC1787" s="36"/>
      <c r="AD1787" s="36"/>
      <c r="AE1787" s="36"/>
      <c r="AT1787" s="19" t="s">
        <v>152</v>
      </c>
      <c r="AU1787" s="19" t="s">
        <v>80</v>
      </c>
    </row>
    <row r="1788" spans="1:65" s="2" customFormat="1" ht="16.5" customHeight="1">
      <c r="A1788" s="36"/>
      <c r="B1788" s="37"/>
      <c r="C1788" s="238" t="s">
        <v>2535</v>
      </c>
      <c r="D1788" s="238" t="s">
        <v>253</v>
      </c>
      <c r="E1788" s="239" t="s">
        <v>2536</v>
      </c>
      <c r="F1788" s="240" t="s">
        <v>2537</v>
      </c>
      <c r="G1788" s="241" t="s">
        <v>443</v>
      </c>
      <c r="H1788" s="242">
        <v>1</v>
      </c>
      <c r="I1788" s="243"/>
      <c r="J1788" s="242">
        <f>ROUND(I1788*H1788,2)</f>
        <v>0</v>
      </c>
      <c r="K1788" s="240" t="s">
        <v>19</v>
      </c>
      <c r="L1788" s="244"/>
      <c r="M1788" s="245" t="s">
        <v>19</v>
      </c>
      <c r="N1788" s="246" t="s">
        <v>42</v>
      </c>
      <c r="O1788" s="66"/>
      <c r="P1788" s="197">
        <f>O1788*H1788</f>
        <v>0</v>
      </c>
      <c r="Q1788" s="197">
        <v>0</v>
      </c>
      <c r="R1788" s="197">
        <f>Q1788*H1788</f>
        <v>0</v>
      </c>
      <c r="S1788" s="197">
        <v>0</v>
      </c>
      <c r="T1788" s="198">
        <f>S1788*H1788</f>
        <v>0</v>
      </c>
      <c r="U1788" s="36"/>
      <c r="V1788" s="36"/>
      <c r="W1788" s="36"/>
      <c r="X1788" s="36"/>
      <c r="Y1788" s="36"/>
      <c r="Z1788" s="36"/>
      <c r="AA1788" s="36"/>
      <c r="AB1788" s="36"/>
      <c r="AC1788" s="36"/>
      <c r="AD1788" s="36"/>
      <c r="AE1788" s="36"/>
      <c r="AR1788" s="199" t="s">
        <v>366</v>
      </c>
      <c r="AT1788" s="199" t="s">
        <v>253</v>
      </c>
      <c r="AU1788" s="199" t="s">
        <v>80</v>
      </c>
      <c r="AY1788" s="19" t="s">
        <v>144</v>
      </c>
      <c r="BE1788" s="200">
        <f>IF(N1788="základní",J1788,0)</f>
        <v>0</v>
      </c>
      <c r="BF1788" s="200">
        <f>IF(N1788="snížená",J1788,0)</f>
        <v>0</v>
      </c>
      <c r="BG1788" s="200">
        <f>IF(N1788="zákl. přenesená",J1788,0)</f>
        <v>0</v>
      </c>
      <c r="BH1788" s="200">
        <f>IF(N1788="sníž. přenesená",J1788,0)</f>
        <v>0</v>
      </c>
      <c r="BI1788" s="200">
        <f>IF(N1788="nulová",J1788,0)</f>
        <v>0</v>
      </c>
      <c r="BJ1788" s="19" t="s">
        <v>26</v>
      </c>
      <c r="BK1788" s="200">
        <f>ROUND(I1788*H1788,2)</f>
        <v>0</v>
      </c>
      <c r="BL1788" s="19" t="s">
        <v>258</v>
      </c>
      <c r="BM1788" s="199" t="s">
        <v>2538</v>
      </c>
    </row>
    <row r="1789" spans="1:65" s="2" customFormat="1" ht="10.199999999999999">
      <c r="A1789" s="36"/>
      <c r="B1789" s="37"/>
      <c r="C1789" s="38"/>
      <c r="D1789" s="201" t="s">
        <v>152</v>
      </c>
      <c r="E1789" s="38"/>
      <c r="F1789" s="202" t="s">
        <v>2537</v>
      </c>
      <c r="G1789" s="38"/>
      <c r="H1789" s="38"/>
      <c r="I1789" s="110"/>
      <c r="J1789" s="38"/>
      <c r="K1789" s="38"/>
      <c r="L1789" s="41"/>
      <c r="M1789" s="203"/>
      <c r="N1789" s="204"/>
      <c r="O1789" s="66"/>
      <c r="P1789" s="66"/>
      <c r="Q1789" s="66"/>
      <c r="R1789" s="66"/>
      <c r="S1789" s="66"/>
      <c r="T1789" s="67"/>
      <c r="U1789" s="36"/>
      <c r="V1789" s="36"/>
      <c r="W1789" s="36"/>
      <c r="X1789" s="36"/>
      <c r="Y1789" s="36"/>
      <c r="Z1789" s="36"/>
      <c r="AA1789" s="36"/>
      <c r="AB1789" s="36"/>
      <c r="AC1789" s="36"/>
      <c r="AD1789" s="36"/>
      <c r="AE1789" s="36"/>
      <c r="AT1789" s="19" t="s">
        <v>152</v>
      </c>
      <c r="AU1789" s="19" t="s">
        <v>80</v>
      </c>
    </row>
    <row r="1790" spans="1:65" s="2" customFormat="1" ht="16.5" customHeight="1">
      <c r="A1790" s="36"/>
      <c r="B1790" s="37"/>
      <c r="C1790" s="238" t="s">
        <v>2539</v>
      </c>
      <c r="D1790" s="238" t="s">
        <v>253</v>
      </c>
      <c r="E1790" s="239" t="s">
        <v>2540</v>
      </c>
      <c r="F1790" s="240" t="s">
        <v>2541</v>
      </c>
      <c r="G1790" s="241" t="s">
        <v>443</v>
      </c>
      <c r="H1790" s="242">
        <v>3</v>
      </c>
      <c r="I1790" s="243"/>
      <c r="J1790" s="242">
        <f>ROUND(I1790*H1790,2)</f>
        <v>0</v>
      </c>
      <c r="K1790" s="240" t="s">
        <v>19</v>
      </c>
      <c r="L1790" s="244"/>
      <c r="M1790" s="245" t="s">
        <v>19</v>
      </c>
      <c r="N1790" s="246" t="s">
        <v>42</v>
      </c>
      <c r="O1790" s="66"/>
      <c r="P1790" s="197">
        <f>O1790*H1790</f>
        <v>0</v>
      </c>
      <c r="Q1790" s="197">
        <v>0</v>
      </c>
      <c r="R1790" s="197">
        <f>Q1790*H1790</f>
        <v>0</v>
      </c>
      <c r="S1790" s="197">
        <v>0</v>
      </c>
      <c r="T1790" s="198">
        <f>S1790*H1790</f>
        <v>0</v>
      </c>
      <c r="U1790" s="36"/>
      <c r="V1790" s="36"/>
      <c r="W1790" s="36"/>
      <c r="X1790" s="36"/>
      <c r="Y1790" s="36"/>
      <c r="Z1790" s="36"/>
      <c r="AA1790" s="36"/>
      <c r="AB1790" s="36"/>
      <c r="AC1790" s="36"/>
      <c r="AD1790" s="36"/>
      <c r="AE1790" s="36"/>
      <c r="AR1790" s="199" t="s">
        <v>366</v>
      </c>
      <c r="AT1790" s="199" t="s">
        <v>253</v>
      </c>
      <c r="AU1790" s="199" t="s">
        <v>80</v>
      </c>
      <c r="AY1790" s="19" t="s">
        <v>144</v>
      </c>
      <c r="BE1790" s="200">
        <f>IF(N1790="základní",J1790,0)</f>
        <v>0</v>
      </c>
      <c r="BF1790" s="200">
        <f>IF(N1790="snížená",J1790,0)</f>
        <v>0</v>
      </c>
      <c r="BG1790" s="200">
        <f>IF(N1790="zákl. přenesená",J1790,0)</f>
        <v>0</v>
      </c>
      <c r="BH1790" s="200">
        <f>IF(N1790="sníž. přenesená",J1790,0)</f>
        <v>0</v>
      </c>
      <c r="BI1790" s="200">
        <f>IF(N1790="nulová",J1790,0)</f>
        <v>0</v>
      </c>
      <c r="BJ1790" s="19" t="s">
        <v>26</v>
      </c>
      <c r="BK1790" s="200">
        <f>ROUND(I1790*H1790,2)</f>
        <v>0</v>
      </c>
      <c r="BL1790" s="19" t="s">
        <v>258</v>
      </c>
      <c r="BM1790" s="199" t="s">
        <v>2542</v>
      </c>
    </row>
    <row r="1791" spans="1:65" s="2" customFormat="1" ht="10.199999999999999">
      <c r="A1791" s="36"/>
      <c r="B1791" s="37"/>
      <c r="C1791" s="38"/>
      <c r="D1791" s="201" t="s">
        <v>152</v>
      </c>
      <c r="E1791" s="38"/>
      <c r="F1791" s="202" t="s">
        <v>2541</v>
      </c>
      <c r="G1791" s="38"/>
      <c r="H1791" s="38"/>
      <c r="I1791" s="110"/>
      <c r="J1791" s="38"/>
      <c r="K1791" s="38"/>
      <c r="L1791" s="41"/>
      <c r="M1791" s="203"/>
      <c r="N1791" s="204"/>
      <c r="O1791" s="66"/>
      <c r="P1791" s="66"/>
      <c r="Q1791" s="66"/>
      <c r="R1791" s="66"/>
      <c r="S1791" s="66"/>
      <c r="T1791" s="67"/>
      <c r="U1791" s="36"/>
      <c r="V1791" s="36"/>
      <c r="W1791" s="36"/>
      <c r="X1791" s="36"/>
      <c r="Y1791" s="36"/>
      <c r="Z1791" s="36"/>
      <c r="AA1791" s="36"/>
      <c r="AB1791" s="36"/>
      <c r="AC1791" s="36"/>
      <c r="AD1791" s="36"/>
      <c r="AE1791" s="36"/>
      <c r="AT1791" s="19" t="s">
        <v>152</v>
      </c>
      <c r="AU1791" s="19" t="s">
        <v>80</v>
      </c>
    </row>
    <row r="1792" spans="1:65" s="2" customFormat="1" ht="16.5" customHeight="1">
      <c r="A1792" s="36"/>
      <c r="B1792" s="37"/>
      <c r="C1792" s="238" t="s">
        <v>2543</v>
      </c>
      <c r="D1792" s="238" t="s">
        <v>253</v>
      </c>
      <c r="E1792" s="239" t="s">
        <v>2544</v>
      </c>
      <c r="F1792" s="240" t="s">
        <v>2545</v>
      </c>
      <c r="G1792" s="241" t="s">
        <v>443</v>
      </c>
      <c r="H1792" s="242">
        <v>2</v>
      </c>
      <c r="I1792" s="243"/>
      <c r="J1792" s="242">
        <f>ROUND(I1792*H1792,2)</f>
        <v>0</v>
      </c>
      <c r="K1792" s="240" t="s">
        <v>19</v>
      </c>
      <c r="L1792" s="244"/>
      <c r="M1792" s="245" t="s">
        <v>19</v>
      </c>
      <c r="N1792" s="246" t="s">
        <v>42</v>
      </c>
      <c r="O1792" s="66"/>
      <c r="P1792" s="197">
        <f>O1792*H1792</f>
        <v>0</v>
      </c>
      <c r="Q1792" s="197">
        <v>0</v>
      </c>
      <c r="R1792" s="197">
        <f>Q1792*H1792</f>
        <v>0</v>
      </c>
      <c r="S1792" s="197">
        <v>0</v>
      </c>
      <c r="T1792" s="198">
        <f>S1792*H1792</f>
        <v>0</v>
      </c>
      <c r="U1792" s="36"/>
      <c r="V1792" s="36"/>
      <c r="W1792" s="36"/>
      <c r="X1792" s="36"/>
      <c r="Y1792" s="36"/>
      <c r="Z1792" s="36"/>
      <c r="AA1792" s="36"/>
      <c r="AB1792" s="36"/>
      <c r="AC1792" s="36"/>
      <c r="AD1792" s="36"/>
      <c r="AE1792" s="36"/>
      <c r="AR1792" s="199" t="s">
        <v>366</v>
      </c>
      <c r="AT1792" s="199" t="s">
        <v>253</v>
      </c>
      <c r="AU1792" s="199" t="s">
        <v>80</v>
      </c>
      <c r="AY1792" s="19" t="s">
        <v>144</v>
      </c>
      <c r="BE1792" s="200">
        <f>IF(N1792="základní",J1792,0)</f>
        <v>0</v>
      </c>
      <c r="BF1792" s="200">
        <f>IF(N1792="snížená",J1792,0)</f>
        <v>0</v>
      </c>
      <c r="BG1792" s="200">
        <f>IF(N1792="zákl. přenesená",J1792,0)</f>
        <v>0</v>
      </c>
      <c r="BH1792" s="200">
        <f>IF(N1792="sníž. přenesená",J1792,0)</f>
        <v>0</v>
      </c>
      <c r="BI1792" s="200">
        <f>IF(N1792="nulová",J1792,0)</f>
        <v>0</v>
      </c>
      <c r="BJ1792" s="19" t="s">
        <v>26</v>
      </c>
      <c r="BK1792" s="200">
        <f>ROUND(I1792*H1792,2)</f>
        <v>0</v>
      </c>
      <c r="BL1792" s="19" t="s">
        <v>258</v>
      </c>
      <c r="BM1792" s="199" t="s">
        <v>2546</v>
      </c>
    </row>
    <row r="1793" spans="1:65" s="2" customFormat="1" ht="10.199999999999999">
      <c r="A1793" s="36"/>
      <c r="B1793" s="37"/>
      <c r="C1793" s="38"/>
      <c r="D1793" s="201" t="s">
        <v>152</v>
      </c>
      <c r="E1793" s="38"/>
      <c r="F1793" s="202" t="s">
        <v>2545</v>
      </c>
      <c r="G1793" s="38"/>
      <c r="H1793" s="38"/>
      <c r="I1793" s="110"/>
      <c r="J1793" s="38"/>
      <c r="K1793" s="38"/>
      <c r="L1793" s="41"/>
      <c r="M1793" s="203"/>
      <c r="N1793" s="204"/>
      <c r="O1793" s="66"/>
      <c r="P1793" s="66"/>
      <c r="Q1793" s="66"/>
      <c r="R1793" s="66"/>
      <c r="S1793" s="66"/>
      <c r="T1793" s="67"/>
      <c r="U1793" s="36"/>
      <c r="V1793" s="36"/>
      <c r="W1793" s="36"/>
      <c r="X1793" s="36"/>
      <c r="Y1793" s="36"/>
      <c r="Z1793" s="36"/>
      <c r="AA1793" s="36"/>
      <c r="AB1793" s="36"/>
      <c r="AC1793" s="36"/>
      <c r="AD1793" s="36"/>
      <c r="AE1793" s="36"/>
      <c r="AT1793" s="19" t="s">
        <v>152</v>
      </c>
      <c r="AU1793" s="19" t="s">
        <v>80</v>
      </c>
    </row>
    <row r="1794" spans="1:65" s="2" customFormat="1" ht="16.5" customHeight="1">
      <c r="A1794" s="36"/>
      <c r="B1794" s="37"/>
      <c r="C1794" s="238" t="s">
        <v>2547</v>
      </c>
      <c r="D1794" s="238" t="s">
        <v>253</v>
      </c>
      <c r="E1794" s="239" t="s">
        <v>2548</v>
      </c>
      <c r="F1794" s="240" t="s">
        <v>2549</v>
      </c>
      <c r="G1794" s="241" t="s">
        <v>443</v>
      </c>
      <c r="H1794" s="242">
        <v>1</v>
      </c>
      <c r="I1794" s="243"/>
      <c r="J1794" s="242">
        <f>ROUND(I1794*H1794,2)</f>
        <v>0</v>
      </c>
      <c r="K1794" s="240" t="s">
        <v>19</v>
      </c>
      <c r="L1794" s="244"/>
      <c r="M1794" s="245" t="s">
        <v>19</v>
      </c>
      <c r="N1794" s="246" t="s">
        <v>42</v>
      </c>
      <c r="O1794" s="66"/>
      <c r="P1794" s="197">
        <f>O1794*H1794</f>
        <v>0</v>
      </c>
      <c r="Q1794" s="197">
        <v>0</v>
      </c>
      <c r="R1794" s="197">
        <f>Q1794*H1794</f>
        <v>0</v>
      </c>
      <c r="S1794" s="197">
        <v>0</v>
      </c>
      <c r="T1794" s="198">
        <f>S1794*H1794</f>
        <v>0</v>
      </c>
      <c r="U1794" s="36"/>
      <c r="V1794" s="36"/>
      <c r="W1794" s="36"/>
      <c r="X1794" s="36"/>
      <c r="Y1794" s="36"/>
      <c r="Z1794" s="36"/>
      <c r="AA1794" s="36"/>
      <c r="AB1794" s="36"/>
      <c r="AC1794" s="36"/>
      <c r="AD1794" s="36"/>
      <c r="AE1794" s="36"/>
      <c r="AR1794" s="199" t="s">
        <v>366</v>
      </c>
      <c r="AT1794" s="199" t="s">
        <v>253</v>
      </c>
      <c r="AU1794" s="199" t="s">
        <v>80</v>
      </c>
      <c r="AY1794" s="19" t="s">
        <v>144</v>
      </c>
      <c r="BE1794" s="200">
        <f>IF(N1794="základní",J1794,0)</f>
        <v>0</v>
      </c>
      <c r="BF1794" s="200">
        <f>IF(N1794="snížená",J1794,0)</f>
        <v>0</v>
      </c>
      <c r="BG1794" s="200">
        <f>IF(N1794="zákl. přenesená",J1794,0)</f>
        <v>0</v>
      </c>
      <c r="BH1794" s="200">
        <f>IF(N1794="sníž. přenesená",J1794,0)</f>
        <v>0</v>
      </c>
      <c r="BI1794" s="200">
        <f>IF(N1794="nulová",J1794,0)</f>
        <v>0</v>
      </c>
      <c r="BJ1794" s="19" t="s">
        <v>26</v>
      </c>
      <c r="BK1794" s="200">
        <f>ROUND(I1794*H1794,2)</f>
        <v>0</v>
      </c>
      <c r="BL1794" s="19" t="s">
        <v>258</v>
      </c>
      <c r="BM1794" s="199" t="s">
        <v>2550</v>
      </c>
    </row>
    <row r="1795" spans="1:65" s="2" customFormat="1" ht="10.199999999999999">
      <c r="A1795" s="36"/>
      <c r="B1795" s="37"/>
      <c r="C1795" s="38"/>
      <c r="D1795" s="201" t="s">
        <v>152</v>
      </c>
      <c r="E1795" s="38"/>
      <c r="F1795" s="202" t="s">
        <v>2549</v>
      </c>
      <c r="G1795" s="38"/>
      <c r="H1795" s="38"/>
      <c r="I1795" s="110"/>
      <c r="J1795" s="38"/>
      <c r="K1795" s="38"/>
      <c r="L1795" s="41"/>
      <c r="M1795" s="203"/>
      <c r="N1795" s="204"/>
      <c r="O1795" s="66"/>
      <c r="P1795" s="66"/>
      <c r="Q1795" s="66"/>
      <c r="R1795" s="66"/>
      <c r="S1795" s="66"/>
      <c r="T1795" s="67"/>
      <c r="U1795" s="36"/>
      <c r="V1795" s="36"/>
      <c r="W1795" s="36"/>
      <c r="X1795" s="36"/>
      <c r="Y1795" s="36"/>
      <c r="Z1795" s="36"/>
      <c r="AA1795" s="36"/>
      <c r="AB1795" s="36"/>
      <c r="AC1795" s="36"/>
      <c r="AD1795" s="36"/>
      <c r="AE1795" s="36"/>
      <c r="AT1795" s="19" t="s">
        <v>152</v>
      </c>
      <c r="AU1795" s="19" t="s">
        <v>80</v>
      </c>
    </row>
    <row r="1796" spans="1:65" s="2" customFormat="1" ht="16.5" customHeight="1">
      <c r="A1796" s="36"/>
      <c r="B1796" s="37"/>
      <c r="C1796" s="238" t="s">
        <v>2551</v>
      </c>
      <c r="D1796" s="238" t="s">
        <v>253</v>
      </c>
      <c r="E1796" s="239" t="s">
        <v>2552</v>
      </c>
      <c r="F1796" s="240" t="s">
        <v>2553</v>
      </c>
      <c r="G1796" s="241" t="s">
        <v>443</v>
      </c>
      <c r="H1796" s="242">
        <v>4</v>
      </c>
      <c r="I1796" s="243"/>
      <c r="J1796" s="242">
        <f>ROUND(I1796*H1796,2)</f>
        <v>0</v>
      </c>
      <c r="K1796" s="240" t="s">
        <v>19</v>
      </c>
      <c r="L1796" s="244"/>
      <c r="M1796" s="245" t="s">
        <v>19</v>
      </c>
      <c r="N1796" s="246" t="s">
        <v>42</v>
      </c>
      <c r="O1796" s="66"/>
      <c r="P1796" s="197">
        <f>O1796*H1796</f>
        <v>0</v>
      </c>
      <c r="Q1796" s="197">
        <v>0</v>
      </c>
      <c r="R1796" s="197">
        <f>Q1796*H1796</f>
        <v>0</v>
      </c>
      <c r="S1796" s="197">
        <v>0</v>
      </c>
      <c r="T1796" s="198">
        <f>S1796*H1796</f>
        <v>0</v>
      </c>
      <c r="U1796" s="36"/>
      <c r="V1796" s="36"/>
      <c r="W1796" s="36"/>
      <c r="X1796" s="36"/>
      <c r="Y1796" s="36"/>
      <c r="Z1796" s="36"/>
      <c r="AA1796" s="36"/>
      <c r="AB1796" s="36"/>
      <c r="AC1796" s="36"/>
      <c r="AD1796" s="36"/>
      <c r="AE1796" s="36"/>
      <c r="AR1796" s="199" t="s">
        <v>366</v>
      </c>
      <c r="AT1796" s="199" t="s">
        <v>253</v>
      </c>
      <c r="AU1796" s="199" t="s">
        <v>80</v>
      </c>
      <c r="AY1796" s="19" t="s">
        <v>144</v>
      </c>
      <c r="BE1796" s="200">
        <f>IF(N1796="základní",J1796,0)</f>
        <v>0</v>
      </c>
      <c r="BF1796" s="200">
        <f>IF(N1796="snížená",J1796,0)</f>
        <v>0</v>
      </c>
      <c r="BG1796" s="200">
        <f>IF(N1796="zákl. přenesená",J1796,0)</f>
        <v>0</v>
      </c>
      <c r="BH1796" s="200">
        <f>IF(N1796="sníž. přenesená",J1796,0)</f>
        <v>0</v>
      </c>
      <c r="BI1796" s="200">
        <f>IF(N1796="nulová",J1796,0)</f>
        <v>0</v>
      </c>
      <c r="BJ1796" s="19" t="s">
        <v>26</v>
      </c>
      <c r="BK1796" s="200">
        <f>ROUND(I1796*H1796,2)</f>
        <v>0</v>
      </c>
      <c r="BL1796" s="19" t="s">
        <v>258</v>
      </c>
      <c r="BM1796" s="199" t="s">
        <v>2554</v>
      </c>
    </row>
    <row r="1797" spans="1:65" s="2" customFormat="1" ht="10.199999999999999">
      <c r="A1797" s="36"/>
      <c r="B1797" s="37"/>
      <c r="C1797" s="38"/>
      <c r="D1797" s="201" t="s">
        <v>152</v>
      </c>
      <c r="E1797" s="38"/>
      <c r="F1797" s="202" t="s">
        <v>2553</v>
      </c>
      <c r="G1797" s="38"/>
      <c r="H1797" s="38"/>
      <c r="I1797" s="110"/>
      <c r="J1797" s="38"/>
      <c r="K1797" s="38"/>
      <c r="L1797" s="41"/>
      <c r="M1797" s="203"/>
      <c r="N1797" s="204"/>
      <c r="O1797" s="66"/>
      <c r="P1797" s="66"/>
      <c r="Q1797" s="66"/>
      <c r="R1797" s="66"/>
      <c r="S1797" s="66"/>
      <c r="T1797" s="67"/>
      <c r="U1797" s="36"/>
      <c r="V1797" s="36"/>
      <c r="W1797" s="36"/>
      <c r="X1797" s="36"/>
      <c r="Y1797" s="36"/>
      <c r="Z1797" s="36"/>
      <c r="AA1797" s="36"/>
      <c r="AB1797" s="36"/>
      <c r="AC1797" s="36"/>
      <c r="AD1797" s="36"/>
      <c r="AE1797" s="36"/>
      <c r="AT1797" s="19" t="s">
        <v>152</v>
      </c>
      <c r="AU1797" s="19" t="s">
        <v>80</v>
      </c>
    </row>
    <row r="1798" spans="1:65" s="2" customFormat="1" ht="16.5" customHeight="1">
      <c r="A1798" s="36"/>
      <c r="B1798" s="37"/>
      <c r="C1798" s="238" t="s">
        <v>2555</v>
      </c>
      <c r="D1798" s="238" t="s">
        <v>253</v>
      </c>
      <c r="E1798" s="239" t="s">
        <v>2556</v>
      </c>
      <c r="F1798" s="240" t="s">
        <v>2557</v>
      </c>
      <c r="G1798" s="241" t="s">
        <v>443</v>
      </c>
      <c r="H1798" s="242">
        <v>2</v>
      </c>
      <c r="I1798" s="243"/>
      <c r="J1798" s="242">
        <f>ROUND(I1798*H1798,2)</f>
        <v>0</v>
      </c>
      <c r="K1798" s="240" t="s">
        <v>19</v>
      </c>
      <c r="L1798" s="244"/>
      <c r="M1798" s="245" t="s">
        <v>19</v>
      </c>
      <c r="N1798" s="246" t="s">
        <v>42</v>
      </c>
      <c r="O1798" s="66"/>
      <c r="P1798" s="197">
        <f>O1798*H1798</f>
        <v>0</v>
      </c>
      <c r="Q1798" s="197">
        <v>0</v>
      </c>
      <c r="R1798" s="197">
        <f>Q1798*H1798</f>
        <v>0</v>
      </c>
      <c r="S1798" s="197">
        <v>0</v>
      </c>
      <c r="T1798" s="198">
        <f>S1798*H1798</f>
        <v>0</v>
      </c>
      <c r="U1798" s="36"/>
      <c r="V1798" s="36"/>
      <c r="W1798" s="36"/>
      <c r="X1798" s="36"/>
      <c r="Y1798" s="36"/>
      <c r="Z1798" s="36"/>
      <c r="AA1798" s="36"/>
      <c r="AB1798" s="36"/>
      <c r="AC1798" s="36"/>
      <c r="AD1798" s="36"/>
      <c r="AE1798" s="36"/>
      <c r="AR1798" s="199" t="s">
        <v>366</v>
      </c>
      <c r="AT1798" s="199" t="s">
        <v>253</v>
      </c>
      <c r="AU1798" s="199" t="s">
        <v>80</v>
      </c>
      <c r="AY1798" s="19" t="s">
        <v>144</v>
      </c>
      <c r="BE1798" s="200">
        <f>IF(N1798="základní",J1798,0)</f>
        <v>0</v>
      </c>
      <c r="BF1798" s="200">
        <f>IF(N1798="snížená",J1798,0)</f>
        <v>0</v>
      </c>
      <c r="BG1798" s="200">
        <f>IF(N1798="zákl. přenesená",J1798,0)</f>
        <v>0</v>
      </c>
      <c r="BH1798" s="200">
        <f>IF(N1798="sníž. přenesená",J1798,0)</f>
        <v>0</v>
      </c>
      <c r="BI1798" s="200">
        <f>IF(N1798="nulová",J1798,0)</f>
        <v>0</v>
      </c>
      <c r="BJ1798" s="19" t="s">
        <v>26</v>
      </c>
      <c r="BK1798" s="200">
        <f>ROUND(I1798*H1798,2)</f>
        <v>0</v>
      </c>
      <c r="BL1798" s="19" t="s">
        <v>258</v>
      </c>
      <c r="BM1798" s="199" t="s">
        <v>2558</v>
      </c>
    </row>
    <row r="1799" spans="1:65" s="2" customFormat="1" ht="10.199999999999999">
      <c r="A1799" s="36"/>
      <c r="B1799" s="37"/>
      <c r="C1799" s="38"/>
      <c r="D1799" s="201" t="s">
        <v>152</v>
      </c>
      <c r="E1799" s="38"/>
      <c r="F1799" s="202" t="s">
        <v>2557</v>
      </c>
      <c r="G1799" s="38"/>
      <c r="H1799" s="38"/>
      <c r="I1799" s="110"/>
      <c r="J1799" s="38"/>
      <c r="K1799" s="38"/>
      <c r="L1799" s="41"/>
      <c r="M1799" s="203"/>
      <c r="N1799" s="204"/>
      <c r="O1799" s="66"/>
      <c r="P1799" s="66"/>
      <c r="Q1799" s="66"/>
      <c r="R1799" s="66"/>
      <c r="S1799" s="66"/>
      <c r="T1799" s="67"/>
      <c r="U1799" s="36"/>
      <c r="V1799" s="36"/>
      <c r="W1799" s="36"/>
      <c r="X1799" s="36"/>
      <c r="Y1799" s="36"/>
      <c r="Z1799" s="36"/>
      <c r="AA1799" s="36"/>
      <c r="AB1799" s="36"/>
      <c r="AC1799" s="36"/>
      <c r="AD1799" s="36"/>
      <c r="AE1799" s="36"/>
      <c r="AT1799" s="19" t="s">
        <v>152</v>
      </c>
      <c r="AU1799" s="19" t="s">
        <v>80</v>
      </c>
    </row>
    <row r="1800" spans="1:65" s="2" customFormat="1" ht="16.5" customHeight="1">
      <c r="A1800" s="36"/>
      <c r="B1800" s="37"/>
      <c r="C1800" s="238" t="s">
        <v>2559</v>
      </c>
      <c r="D1800" s="238" t="s">
        <v>253</v>
      </c>
      <c r="E1800" s="239" t="s">
        <v>2560</v>
      </c>
      <c r="F1800" s="240" t="s">
        <v>2561</v>
      </c>
      <c r="G1800" s="241" t="s">
        <v>443</v>
      </c>
      <c r="H1800" s="242">
        <v>1</v>
      </c>
      <c r="I1800" s="243"/>
      <c r="J1800" s="242">
        <f>ROUND(I1800*H1800,2)</f>
        <v>0</v>
      </c>
      <c r="K1800" s="240" t="s">
        <v>19</v>
      </c>
      <c r="L1800" s="244"/>
      <c r="M1800" s="245" t="s">
        <v>19</v>
      </c>
      <c r="N1800" s="246" t="s">
        <v>42</v>
      </c>
      <c r="O1800" s="66"/>
      <c r="P1800" s="197">
        <f>O1800*H1800</f>
        <v>0</v>
      </c>
      <c r="Q1800" s="197">
        <v>0</v>
      </c>
      <c r="R1800" s="197">
        <f>Q1800*H1800</f>
        <v>0</v>
      </c>
      <c r="S1800" s="197">
        <v>0</v>
      </c>
      <c r="T1800" s="198">
        <f>S1800*H1800</f>
        <v>0</v>
      </c>
      <c r="U1800" s="36"/>
      <c r="V1800" s="36"/>
      <c r="W1800" s="36"/>
      <c r="X1800" s="36"/>
      <c r="Y1800" s="36"/>
      <c r="Z1800" s="36"/>
      <c r="AA1800" s="36"/>
      <c r="AB1800" s="36"/>
      <c r="AC1800" s="36"/>
      <c r="AD1800" s="36"/>
      <c r="AE1800" s="36"/>
      <c r="AR1800" s="199" t="s">
        <v>366</v>
      </c>
      <c r="AT1800" s="199" t="s">
        <v>253</v>
      </c>
      <c r="AU1800" s="199" t="s">
        <v>80</v>
      </c>
      <c r="AY1800" s="19" t="s">
        <v>144</v>
      </c>
      <c r="BE1800" s="200">
        <f>IF(N1800="základní",J1800,0)</f>
        <v>0</v>
      </c>
      <c r="BF1800" s="200">
        <f>IF(N1800="snížená",J1800,0)</f>
        <v>0</v>
      </c>
      <c r="BG1800" s="200">
        <f>IF(N1800="zákl. přenesená",J1800,0)</f>
        <v>0</v>
      </c>
      <c r="BH1800" s="200">
        <f>IF(N1800="sníž. přenesená",J1800,0)</f>
        <v>0</v>
      </c>
      <c r="BI1800" s="200">
        <f>IF(N1800="nulová",J1800,0)</f>
        <v>0</v>
      </c>
      <c r="BJ1800" s="19" t="s">
        <v>26</v>
      </c>
      <c r="BK1800" s="200">
        <f>ROUND(I1800*H1800,2)</f>
        <v>0</v>
      </c>
      <c r="BL1800" s="19" t="s">
        <v>258</v>
      </c>
      <c r="BM1800" s="199" t="s">
        <v>2562</v>
      </c>
    </row>
    <row r="1801" spans="1:65" s="2" customFormat="1" ht="10.199999999999999">
      <c r="A1801" s="36"/>
      <c r="B1801" s="37"/>
      <c r="C1801" s="38"/>
      <c r="D1801" s="201" t="s">
        <v>152</v>
      </c>
      <c r="E1801" s="38"/>
      <c r="F1801" s="202" t="s">
        <v>2561</v>
      </c>
      <c r="G1801" s="38"/>
      <c r="H1801" s="38"/>
      <c r="I1801" s="110"/>
      <c r="J1801" s="38"/>
      <c r="K1801" s="38"/>
      <c r="L1801" s="41"/>
      <c r="M1801" s="203"/>
      <c r="N1801" s="204"/>
      <c r="O1801" s="66"/>
      <c r="P1801" s="66"/>
      <c r="Q1801" s="66"/>
      <c r="R1801" s="66"/>
      <c r="S1801" s="66"/>
      <c r="T1801" s="67"/>
      <c r="U1801" s="36"/>
      <c r="V1801" s="36"/>
      <c r="W1801" s="36"/>
      <c r="X1801" s="36"/>
      <c r="Y1801" s="36"/>
      <c r="Z1801" s="36"/>
      <c r="AA1801" s="36"/>
      <c r="AB1801" s="36"/>
      <c r="AC1801" s="36"/>
      <c r="AD1801" s="36"/>
      <c r="AE1801" s="36"/>
      <c r="AT1801" s="19" t="s">
        <v>152</v>
      </c>
      <c r="AU1801" s="19" t="s">
        <v>80</v>
      </c>
    </row>
    <row r="1802" spans="1:65" s="2" customFormat="1" ht="16.5" customHeight="1">
      <c r="A1802" s="36"/>
      <c r="B1802" s="37"/>
      <c r="C1802" s="238" t="s">
        <v>2563</v>
      </c>
      <c r="D1802" s="238" t="s">
        <v>253</v>
      </c>
      <c r="E1802" s="239" t="s">
        <v>2564</v>
      </c>
      <c r="F1802" s="240" t="s">
        <v>2565</v>
      </c>
      <c r="G1802" s="241" t="s">
        <v>443</v>
      </c>
      <c r="H1802" s="242">
        <v>10</v>
      </c>
      <c r="I1802" s="243"/>
      <c r="J1802" s="242">
        <f>ROUND(I1802*H1802,2)</f>
        <v>0</v>
      </c>
      <c r="K1802" s="240" t="s">
        <v>19</v>
      </c>
      <c r="L1802" s="244"/>
      <c r="M1802" s="245" t="s">
        <v>19</v>
      </c>
      <c r="N1802" s="246" t="s">
        <v>42</v>
      </c>
      <c r="O1802" s="66"/>
      <c r="P1802" s="197">
        <f>O1802*H1802</f>
        <v>0</v>
      </c>
      <c r="Q1802" s="197">
        <v>0</v>
      </c>
      <c r="R1802" s="197">
        <f>Q1802*H1802</f>
        <v>0</v>
      </c>
      <c r="S1802" s="197">
        <v>0</v>
      </c>
      <c r="T1802" s="198">
        <f>S1802*H1802</f>
        <v>0</v>
      </c>
      <c r="U1802" s="36"/>
      <c r="V1802" s="36"/>
      <c r="W1802" s="36"/>
      <c r="X1802" s="36"/>
      <c r="Y1802" s="36"/>
      <c r="Z1802" s="36"/>
      <c r="AA1802" s="36"/>
      <c r="AB1802" s="36"/>
      <c r="AC1802" s="36"/>
      <c r="AD1802" s="36"/>
      <c r="AE1802" s="36"/>
      <c r="AR1802" s="199" t="s">
        <v>366</v>
      </c>
      <c r="AT1802" s="199" t="s">
        <v>253</v>
      </c>
      <c r="AU1802" s="199" t="s">
        <v>80</v>
      </c>
      <c r="AY1802" s="19" t="s">
        <v>144</v>
      </c>
      <c r="BE1802" s="200">
        <f>IF(N1802="základní",J1802,0)</f>
        <v>0</v>
      </c>
      <c r="BF1802" s="200">
        <f>IF(N1802="snížená",J1802,0)</f>
        <v>0</v>
      </c>
      <c r="BG1802" s="200">
        <f>IF(N1802="zákl. přenesená",J1802,0)</f>
        <v>0</v>
      </c>
      <c r="BH1802" s="200">
        <f>IF(N1802="sníž. přenesená",J1802,0)</f>
        <v>0</v>
      </c>
      <c r="BI1802" s="200">
        <f>IF(N1802="nulová",J1802,0)</f>
        <v>0</v>
      </c>
      <c r="BJ1802" s="19" t="s">
        <v>26</v>
      </c>
      <c r="BK1802" s="200">
        <f>ROUND(I1802*H1802,2)</f>
        <v>0</v>
      </c>
      <c r="BL1802" s="19" t="s">
        <v>258</v>
      </c>
      <c r="BM1802" s="199" t="s">
        <v>2566</v>
      </c>
    </row>
    <row r="1803" spans="1:65" s="2" customFormat="1" ht="10.199999999999999">
      <c r="A1803" s="36"/>
      <c r="B1803" s="37"/>
      <c r="C1803" s="38"/>
      <c r="D1803" s="201" t="s">
        <v>152</v>
      </c>
      <c r="E1803" s="38"/>
      <c r="F1803" s="202" t="s">
        <v>2565</v>
      </c>
      <c r="G1803" s="38"/>
      <c r="H1803" s="38"/>
      <c r="I1803" s="110"/>
      <c r="J1803" s="38"/>
      <c r="K1803" s="38"/>
      <c r="L1803" s="41"/>
      <c r="M1803" s="203"/>
      <c r="N1803" s="204"/>
      <c r="O1803" s="66"/>
      <c r="P1803" s="66"/>
      <c r="Q1803" s="66"/>
      <c r="R1803" s="66"/>
      <c r="S1803" s="66"/>
      <c r="T1803" s="67"/>
      <c r="U1803" s="36"/>
      <c r="V1803" s="36"/>
      <c r="W1803" s="36"/>
      <c r="X1803" s="36"/>
      <c r="Y1803" s="36"/>
      <c r="Z1803" s="36"/>
      <c r="AA1803" s="36"/>
      <c r="AB1803" s="36"/>
      <c r="AC1803" s="36"/>
      <c r="AD1803" s="36"/>
      <c r="AE1803" s="36"/>
      <c r="AT1803" s="19" t="s">
        <v>152</v>
      </c>
      <c r="AU1803" s="19" t="s">
        <v>80</v>
      </c>
    </row>
    <row r="1804" spans="1:65" s="2" customFormat="1" ht="16.5" customHeight="1">
      <c r="A1804" s="36"/>
      <c r="B1804" s="37"/>
      <c r="C1804" s="238" t="s">
        <v>2567</v>
      </c>
      <c r="D1804" s="238" t="s">
        <v>253</v>
      </c>
      <c r="E1804" s="239" t="s">
        <v>2568</v>
      </c>
      <c r="F1804" s="240" t="s">
        <v>2569</v>
      </c>
      <c r="G1804" s="241" t="s">
        <v>443</v>
      </c>
      <c r="H1804" s="242">
        <v>1</v>
      </c>
      <c r="I1804" s="243"/>
      <c r="J1804" s="242">
        <f>ROUND(I1804*H1804,2)</f>
        <v>0</v>
      </c>
      <c r="K1804" s="240" t="s">
        <v>19</v>
      </c>
      <c r="L1804" s="244"/>
      <c r="M1804" s="245" t="s">
        <v>19</v>
      </c>
      <c r="N1804" s="246" t="s">
        <v>42</v>
      </c>
      <c r="O1804" s="66"/>
      <c r="P1804" s="197">
        <f>O1804*H1804</f>
        <v>0</v>
      </c>
      <c r="Q1804" s="197">
        <v>0</v>
      </c>
      <c r="R1804" s="197">
        <f>Q1804*H1804</f>
        <v>0</v>
      </c>
      <c r="S1804" s="197">
        <v>0</v>
      </c>
      <c r="T1804" s="198">
        <f>S1804*H1804</f>
        <v>0</v>
      </c>
      <c r="U1804" s="36"/>
      <c r="V1804" s="36"/>
      <c r="W1804" s="36"/>
      <c r="X1804" s="36"/>
      <c r="Y1804" s="36"/>
      <c r="Z1804" s="36"/>
      <c r="AA1804" s="36"/>
      <c r="AB1804" s="36"/>
      <c r="AC1804" s="36"/>
      <c r="AD1804" s="36"/>
      <c r="AE1804" s="36"/>
      <c r="AR1804" s="199" t="s">
        <v>366</v>
      </c>
      <c r="AT1804" s="199" t="s">
        <v>253</v>
      </c>
      <c r="AU1804" s="199" t="s">
        <v>80</v>
      </c>
      <c r="AY1804" s="19" t="s">
        <v>144</v>
      </c>
      <c r="BE1804" s="200">
        <f>IF(N1804="základní",J1804,0)</f>
        <v>0</v>
      </c>
      <c r="BF1804" s="200">
        <f>IF(N1804="snížená",J1804,0)</f>
        <v>0</v>
      </c>
      <c r="BG1804" s="200">
        <f>IF(N1804="zákl. přenesená",J1804,0)</f>
        <v>0</v>
      </c>
      <c r="BH1804" s="200">
        <f>IF(N1804="sníž. přenesená",J1804,0)</f>
        <v>0</v>
      </c>
      <c r="BI1804" s="200">
        <f>IF(N1804="nulová",J1804,0)</f>
        <v>0</v>
      </c>
      <c r="BJ1804" s="19" t="s">
        <v>26</v>
      </c>
      <c r="BK1804" s="200">
        <f>ROUND(I1804*H1804,2)</f>
        <v>0</v>
      </c>
      <c r="BL1804" s="19" t="s">
        <v>258</v>
      </c>
      <c r="BM1804" s="199" t="s">
        <v>2570</v>
      </c>
    </row>
    <row r="1805" spans="1:65" s="2" customFormat="1" ht="10.199999999999999">
      <c r="A1805" s="36"/>
      <c r="B1805" s="37"/>
      <c r="C1805" s="38"/>
      <c r="D1805" s="201" t="s">
        <v>152</v>
      </c>
      <c r="E1805" s="38"/>
      <c r="F1805" s="202" t="s">
        <v>2569</v>
      </c>
      <c r="G1805" s="38"/>
      <c r="H1805" s="38"/>
      <c r="I1805" s="110"/>
      <c r="J1805" s="38"/>
      <c r="K1805" s="38"/>
      <c r="L1805" s="41"/>
      <c r="M1805" s="203"/>
      <c r="N1805" s="204"/>
      <c r="O1805" s="66"/>
      <c r="P1805" s="66"/>
      <c r="Q1805" s="66"/>
      <c r="R1805" s="66"/>
      <c r="S1805" s="66"/>
      <c r="T1805" s="67"/>
      <c r="U1805" s="36"/>
      <c r="V1805" s="36"/>
      <c r="W1805" s="36"/>
      <c r="X1805" s="36"/>
      <c r="Y1805" s="36"/>
      <c r="Z1805" s="36"/>
      <c r="AA1805" s="36"/>
      <c r="AB1805" s="36"/>
      <c r="AC1805" s="36"/>
      <c r="AD1805" s="36"/>
      <c r="AE1805" s="36"/>
      <c r="AT1805" s="19" t="s">
        <v>152</v>
      </c>
      <c r="AU1805" s="19" t="s">
        <v>80</v>
      </c>
    </row>
    <row r="1806" spans="1:65" s="2" customFormat="1" ht="16.5" customHeight="1">
      <c r="A1806" s="36"/>
      <c r="B1806" s="37"/>
      <c r="C1806" s="238" t="s">
        <v>2571</v>
      </c>
      <c r="D1806" s="238" t="s">
        <v>253</v>
      </c>
      <c r="E1806" s="239" t="s">
        <v>2572</v>
      </c>
      <c r="F1806" s="240" t="s">
        <v>2573</v>
      </c>
      <c r="G1806" s="241" t="s">
        <v>443</v>
      </c>
      <c r="H1806" s="242">
        <v>1</v>
      </c>
      <c r="I1806" s="243"/>
      <c r="J1806" s="242">
        <f>ROUND(I1806*H1806,2)</f>
        <v>0</v>
      </c>
      <c r="K1806" s="240" t="s">
        <v>19</v>
      </c>
      <c r="L1806" s="244"/>
      <c r="M1806" s="245" t="s">
        <v>19</v>
      </c>
      <c r="N1806" s="246" t="s">
        <v>42</v>
      </c>
      <c r="O1806" s="66"/>
      <c r="P1806" s="197">
        <f>O1806*H1806</f>
        <v>0</v>
      </c>
      <c r="Q1806" s="197">
        <v>0</v>
      </c>
      <c r="R1806" s="197">
        <f>Q1806*H1806</f>
        <v>0</v>
      </c>
      <c r="S1806" s="197">
        <v>0</v>
      </c>
      <c r="T1806" s="198">
        <f>S1806*H1806</f>
        <v>0</v>
      </c>
      <c r="U1806" s="36"/>
      <c r="V1806" s="36"/>
      <c r="W1806" s="36"/>
      <c r="X1806" s="36"/>
      <c r="Y1806" s="36"/>
      <c r="Z1806" s="36"/>
      <c r="AA1806" s="36"/>
      <c r="AB1806" s="36"/>
      <c r="AC1806" s="36"/>
      <c r="AD1806" s="36"/>
      <c r="AE1806" s="36"/>
      <c r="AR1806" s="199" t="s">
        <v>366</v>
      </c>
      <c r="AT1806" s="199" t="s">
        <v>253</v>
      </c>
      <c r="AU1806" s="199" t="s">
        <v>80</v>
      </c>
      <c r="AY1806" s="19" t="s">
        <v>144</v>
      </c>
      <c r="BE1806" s="200">
        <f>IF(N1806="základní",J1806,0)</f>
        <v>0</v>
      </c>
      <c r="BF1806" s="200">
        <f>IF(N1806="snížená",J1806,0)</f>
        <v>0</v>
      </c>
      <c r="BG1806" s="200">
        <f>IF(N1806="zákl. přenesená",J1806,0)</f>
        <v>0</v>
      </c>
      <c r="BH1806" s="200">
        <f>IF(N1806="sníž. přenesená",J1806,0)</f>
        <v>0</v>
      </c>
      <c r="BI1806" s="200">
        <f>IF(N1806="nulová",J1806,0)</f>
        <v>0</v>
      </c>
      <c r="BJ1806" s="19" t="s">
        <v>26</v>
      </c>
      <c r="BK1806" s="200">
        <f>ROUND(I1806*H1806,2)</f>
        <v>0</v>
      </c>
      <c r="BL1806" s="19" t="s">
        <v>258</v>
      </c>
      <c r="BM1806" s="199" t="s">
        <v>2574</v>
      </c>
    </row>
    <row r="1807" spans="1:65" s="2" customFormat="1" ht="10.199999999999999">
      <c r="A1807" s="36"/>
      <c r="B1807" s="37"/>
      <c r="C1807" s="38"/>
      <c r="D1807" s="201" t="s">
        <v>152</v>
      </c>
      <c r="E1807" s="38"/>
      <c r="F1807" s="202" t="s">
        <v>2573</v>
      </c>
      <c r="G1807" s="38"/>
      <c r="H1807" s="38"/>
      <c r="I1807" s="110"/>
      <c r="J1807" s="38"/>
      <c r="K1807" s="38"/>
      <c r="L1807" s="41"/>
      <c r="M1807" s="203"/>
      <c r="N1807" s="204"/>
      <c r="O1807" s="66"/>
      <c r="P1807" s="66"/>
      <c r="Q1807" s="66"/>
      <c r="R1807" s="66"/>
      <c r="S1807" s="66"/>
      <c r="T1807" s="67"/>
      <c r="U1807" s="36"/>
      <c r="V1807" s="36"/>
      <c r="W1807" s="36"/>
      <c r="X1807" s="36"/>
      <c r="Y1807" s="36"/>
      <c r="Z1807" s="36"/>
      <c r="AA1807" s="36"/>
      <c r="AB1807" s="36"/>
      <c r="AC1807" s="36"/>
      <c r="AD1807" s="36"/>
      <c r="AE1807" s="36"/>
      <c r="AT1807" s="19" t="s">
        <v>152</v>
      </c>
      <c r="AU1807" s="19" t="s">
        <v>80</v>
      </c>
    </row>
    <row r="1808" spans="1:65" s="2" customFormat="1" ht="16.5" customHeight="1">
      <c r="A1808" s="36"/>
      <c r="B1808" s="37"/>
      <c r="C1808" s="238" t="s">
        <v>2575</v>
      </c>
      <c r="D1808" s="238" t="s">
        <v>253</v>
      </c>
      <c r="E1808" s="239" t="s">
        <v>2528</v>
      </c>
      <c r="F1808" s="240" t="s">
        <v>2529</v>
      </c>
      <c r="G1808" s="241" t="s">
        <v>443</v>
      </c>
      <c r="H1808" s="242">
        <v>1</v>
      </c>
      <c r="I1808" s="243"/>
      <c r="J1808" s="242">
        <f>ROUND(I1808*H1808,2)</f>
        <v>0</v>
      </c>
      <c r="K1808" s="240" t="s">
        <v>19</v>
      </c>
      <c r="L1808" s="244"/>
      <c r="M1808" s="245" t="s">
        <v>19</v>
      </c>
      <c r="N1808" s="246" t="s">
        <v>42</v>
      </c>
      <c r="O1808" s="66"/>
      <c r="P1808" s="197">
        <f>O1808*H1808</f>
        <v>0</v>
      </c>
      <c r="Q1808" s="197">
        <v>0</v>
      </c>
      <c r="R1808" s="197">
        <f>Q1808*H1808</f>
        <v>0</v>
      </c>
      <c r="S1808" s="197">
        <v>0</v>
      </c>
      <c r="T1808" s="198">
        <f>S1808*H1808</f>
        <v>0</v>
      </c>
      <c r="U1808" s="36"/>
      <c r="V1808" s="36"/>
      <c r="W1808" s="36"/>
      <c r="X1808" s="36"/>
      <c r="Y1808" s="36"/>
      <c r="Z1808" s="36"/>
      <c r="AA1808" s="36"/>
      <c r="AB1808" s="36"/>
      <c r="AC1808" s="36"/>
      <c r="AD1808" s="36"/>
      <c r="AE1808" s="36"/>
      <c r="AR1808" s="199" t="s">
        <v>366</v>
      </c>
      <c r="AT1808" s="199" t="s">
        <v>253</v>
      </c>
      <c r="AU1808" s="199" t="s">
        <v>80</v>
      </c>
      <c r="AY1808" s="19" t="s">
        <v>144</v>
      </c>
      <c r="BE1808" s="200">
        <f>IF(N1808="základní",J1808,0)</f>
        <v>0</v>
      </c>
      <c r="BF1808" s="200">
        <f>IF(N1808="snížená",J1808,0)</f>
        <v>0</v>
      </c>
      <c r="BG1808" s="200">
        <f>IF(N1808="zákl. přenesená",J1808,0)</f>
        <v>0</v>
      </c>
      <c r="BH1808" s="200">
        <f>IF(N1808="sníž. přenesená",J1808,0)</f>
        <v>0</v>
      </c>
      <c r="BI1808" s="200">
        <f>IF(N1808="nulová",J1808,0)</f>
        <v>0</v>
      </c>
      <c r="BJ1808" s="19" t="s">
        <v>26</v>
      </c>
      <c r="BK1808" s="200">
        <f>ROUND(I1808*H1808,2)</f>
        <v>0</v>
      </c>
      <c r="BL1808" s="19" t="s">
        <v>258</v>
      </c>
      <c r="BM1808" s="199" t="s">
        <v>2576</v>
      </c>
    </row>
    <row r="1809" spans="1:65" s="2" customFormat="1" ht="10.199999999999999">
      <c r="A1809" s="36"/>
      <c r="B1809" s="37"/>
      <c r="C1809" s="38"/>
      <c r="D1809" s="201" t="s">
        <v>152</v>
      </c>
      <c r="E1809" s="38"/>
      <c r="F1809" s="202" t="s">
        <v>2529</v>
      </c>
      <c r="G1809" s="38"/>
      <c r="H1809" s="38"/>
      <c r="I1809" s="110"/>
      <c r="J1809" s="38"/>
      <c r="K1809" s="38"/>
      <c r="L1809" s="41"/>
      <c r="M1809" s="203"/>
      <c r="N1809" s="204"/>
      <c r="O1809" s="66"/>
      <c r="P1809" s="66"/>
      <c r="Q1809" s="66"/>
      <c r="R1809" s="66"/>
      <c r="S1809" s="66"/>
      <c r="T1809" s="67"/>
      <c r="U1809" s="36"/>
      <c r="V1809" s="36"/>
      <c r="W1809" s="36"/>
      <c r="X1809" s="36"/>
      <c r="Y1809" s="36"/>
      <c r="Z1809" s="36"/>
      <c r="AA1809" s="36"/>
      <c r="AB1809" s="36"/>
      <c r="AC1809" s="36"/>
      <c r="AD1809" s="36"/>
      <c r="AE1809" s="36"/>
      <c r="AT1809" s="19" t="s">
        <v>152</v>
      </c>
      <c r="AU1809" s="19" t="s">
        <v>80</v>
      </c>
    </row>
    <row r="1810" spans="1:65" s="2" customFormat="1" ht="16.5" customHeight="1">
      <c r="A1810" s="36"/>
      <c r="B1810" s="37"/>
      <c r="C1810" s="238" t="s">
        <v>2577</v>
      </c>
      <c r="D1810" s="238" t="s">
        <v>253</v>
      </c>
      <c r="E1810" s="239" t="s">
        <v>2532</v>
      </c>
      <c r="F1810" s="240" t="s">
        <v>2533</v>
      </c>
      <c r="G1810" s="241" t="s">
        <v>443</v>
      </c>
      <c r="H1810" s="242">
        <v>1</v>
      </c>
      <c r="I1810" s="243"/>
      <c r="J1810" s="242">
        <f>ROUND(I1810*H1810,2)</f>
        <v>0</v>
      </c>
      <c r="K1810" s="240" t="s">
        <v>19</v>
      </c>
      <c r="L1810" s="244"/>
      <c r="M1810" s="245" t="s">
        <v>19</v>
      </c>
      <c r="N1810" s="246" t="s">
        <v>42</v>
      </c>
      <c r="O1810" s="66"/>
      <c r="P1810" s="197">
        <f>O1810*H1810</f>
        <v>0</v>
      </c>
      <c r="Q1810" s="197">
        <v>0</v>
      </c>
      <c r="R1810" s="197">
        <f>Q1810*H1810</f>
        <v>0</v>
      </c>
      <c r="S1810" s="197">
        <v>0</v>
      </c>
      <c r="T1810" s="198">
        <f>S1810*H1810</f>
        <v>0</v>
      </c>
      <c r="U1810" s="36"/>
      <c r="V1810" s="36"/>
      <c r="W1810" s="36"/>
      <c r="X1810" s="36"/>
      <c r="Y1810" s="36"/>
      <c r="Z1810" s="36"/>
      <c r="AA1810" s="36"/>
      <c r="AB1810" s="36"/>
      <c r="AC1810" s="36"/>
      <c r="AD1810" s="36"/>
      <c r="AE1810" s="36"/>
      <c r="AR1810" s="199" t="s">
        <v>366</v>
      </c>
      <c r="AT1810" s="199" t="s">
        <v>253</v>
      </c>
      <c r="AU1810" s="199" t="s">
        <v>80</v>
      </c>
      <c r="AY1810" s="19" t="s">
        <v>144</v>
      </c>
      <c r="BE1810" s="200">
        <f>IF(N1810="základní",J1810,0)</f>
        <v>0</v>
      </c>
      <c r="BF1810" s="200">
        <f>IF(N1810="snížená",J1810,0)</f>
        <v>0</v>
      </c>
      <c r="BG1810" s="200">
        <f>IF(N1810="zákl. přenesená",J1810,0)</f>
        <v>0</v>
      </c>
      <c r="BH1810" s="200">
        <f>IF(N1810="sníž. přenesená",J1810,0)</f>
        <v>0</v>
      </c>
      <c r="BI1810" s="200">
        <f>IF(N1810="nulová",J1810,0)</f>
        <v>0</v>
      </c>
      <c r="BJ1810" s="19" t="s">
        <v>26</v>
      </c>
      <c r="BK1810" s="200">
        <f>ROUND(I1810*H1810,2)</f>
        <v>0</v>
      </c>
      <c r="BL1810" s="19" t="s">
        <v>258</v>
      </c>
      <c r="BM1810" s="199" t="s">
        <v>2578</v>
      </c>
    </row>
    <row r="1811" spans="1:65" s="2" customFormat="1" ht="10.199999999999999">
      <c r="A1811" s="36"/>
      <c r="B1811" s="37"/>
      <c r="C1811" s="38"/>
      <c r="D1811" s="201" t="s">
        <v>152</v>
      </c>
      <c r="E1811" s="38"/>
      <c r="F1811" s="202" t="s">
        <v>2533</v>
      </c>
      <c r="G1811" s="38"/>
      <c r="H1811" s="38"/>
      <c r="I1811" s="110"/>
      <c r="J1811" s="38"/>
      <c r="K1811" s="38"/>
      <c r="L1811" s="41"/>
      <c r="M1811" s="203"/>
      <c r="N1811" s="204"/>
      <c r="O1811" s="66"/>
      <c r="P1811" s="66"/>
      <c r="Q1811" s="66"/>
      <c r="R1811" s="66"/>
      <c r="S1811" s="66"/>
      <c r="T1811" s="67"/>
      <c r="U1811" s="36"/>
      <c r="V1811" s="36"/>
      <c r="W1811" s="36"/>
      <c r="X1811" s="36"/>
      <c r="Y1811" s="36"/>
      <c r="Z1811" s="36"/>
      <c r="AA1811" s="36"/>
      <c r="AB1811" s="36"/>
      <c r="AC1811" s="36"/>
      <c r="AD1811" s="36"/>
      <c r="AE1811" s="36"/>
      <c r="AT1811" s="19" t="s">
        <v>152</v>
      </c>
      <c r="AU1811" s="19" t="s">
        <v>80</v>
      </c>
    </row>
    <row r="1812" spans="1:65" s="2" customFormat="1" ht="16.5" customHeight="1">
      <c r="A1812" s="36"/>
      <c r="B1812" s="37"/>
      <c r="C1812" s="238" t="s">
        <v>2579</v>
      </c>
      <c r="D1812" s="238" t="s">
        <v>253</v>
      </c>
      <c r="E1812" s="239" t="s">
        <v>2536</v>
      </c>
      <c r="F1812" s="240" t="s">
        <v>2537</v>
      </c>
      <c r="G1812" s="241" t="s">
        <v>443</v>
      </c>
      <c r="H1812" s="242">
        <v>1</v>
      </c>
      <c r="I1812" s="243"/>
      <c r="J1812" s="242">
        <f>ROUND(I1812*H1812,2)</f>
        <v>0</v>
      </c>
      <c r="K1812" s="240" t="s">
        <v>19</v>
      </c>
      <c r="L1812" s="244"/>
      <c r="M1812" s="245" t="s">
        <v>19</v>
      </c>
      <c r="N1812" s="246" t="s">
        <v>42</v>
      </c>
      <c r="O1812" s="66"/>
      <c r="P1812" s="197">
        <f>O1812*H1812</f>
        <v>0</v>
      </c>
      <c r="Q1812" s="197">
        <v>0</v>
      </c>
      <c r="R1812" s="197">
        <f>Q1812*H1812</f>
        <v>0</v>
      </c>
      <c r="S1812" s="197">
        <v>0</v>
      </c>
      <c r="T1812" s="198">
        <f>S1812*H1812</f>
        <v>0</v>
      </c>
      <c r="U1812" s="36"/>
      <c r="V1812" s="36"/>
      <c r="W1812" s="36"/>
      <c r="X1812" s="36"/>
      <c r="Y1812" s="36"/>
      <c r="Z1812" s="36"/>
      <c r="AA1812" s="36"/>
      <c r="AB1812" s="36"/>
      <c r="AC1812" s="36"/>
      <c r="AD1812" s="36"/>
      <c r="AE1812" s="36"/>
      <c r="AR1812" s="199" t="s">
        <v>366</v>
      </c>
      <c r="AT1812" s="199" t="s">
        <v>253</v>
      </c>
      <c r="AU1812" s="199" t="s">
        <v>80</v>
      </c>
      <c r="AY1812" s="19" t="s">
        <v>144</v>
      </c>
      <c r="BE1812" s="200">
        <f>IF(N1812="základní",J1812,0)</f>
        <v>0</v>
      </c>
      <c r="BF1812" s="200">
        <f>IF(N1812="snížená",J1812,0)</f>
        <v>0</v>
      </c>
      <c r="BG1812" s="200">
        <f>IF(N1812="zákl. přenesená",J1812,0)</f>
        <v>0</v>
      </c>
      <c r="BH1812" s="200">
        <f>IF(N1812="sníž. přenesená",J1812,0)</f>
        <v>0</v>
      </c>
      <c r="BI1812" s="200">
        <f>IF(N1812="nulová",J1812,0)</f>
        <v>0</v>
      </c>
      <c r="BJ1812" s="19" t="s">
        <v>26</v>
      </c>
      <c r="BK1812" s="200">
        <f>ROUND(I1812*H1812,2)</f>
        <v>0</v>
      </c>
      <c r="BL1812" s="19" t="s">
        <v>258</v>
      </c>
      <c r="BM1812" s="199" t="s">
        <v>2580</v>
      </c>
    </row>
    <row r="1813" spans="1:65" s="2" customFormat="1" ht="10.199999999999999">
      <c r="A1813" s="36"/>
      <c r="B1813" s="37"/>
      <c r="C1813" s="38"/>
      <c r="D1813" s="201" t="s">
        <v>152</v>
      </c>
      <c r="E1813" s="38"/>
      <c r="F1813" s="202" t="s">
        <v>2537</v>
      </c>
      <c r="G1813" s="38"/>
      <c r="H1813" s="38"/>
      <c r="I1813" s="110"/>
      <c r="J1813" s="38"/>
      <c r="K1813" s="38"/>
      <c r="L1813" s="41"/>
      <c r="M1813" s="203"/>
      <c r="N1813" s="204"/>
      <c r="O1813" s="66"/>
      <c r="P1813" s="66"/>
      <c r="Q1813" s="66"/>
      <c r="R1813" s="66"/>
      <c r="S1813" s="66"/>
      <c r="T1813" s="67"/>
      <c r="U1813" s="36"/>
      <c r="V1813" s="36"/>
      <c r="W1813" s="36"/>
      <c r="X1813" s="36"/>
      <c r="Y1813" s="36"/>
      <c r="Z1813" s="36"/>
      <c r="AA1813" s="36"/>
      <c r="AB1813" s="36"/>
      <c r="AC1813" s="36"/>
      <c r="AD1813" s="36"/>
      <c r="AE1813" s="36"/>
      <c r="AT1813" s="19" t="s">
        <v>152</v>
      </c>
      <c r="AU1813" s="19" t="s">
        <v>80</v>
      </c>
    </row>
    <row r="1814" spans="1:65" s="2" customFormat="1" ht="16.5" customHeight="1">
      <c r="A1814" s="36"/>
      <c r="B1814" s="37"/>
      <c r="C1814" s="238" t="s">
        <v>2581</v>
      </c>
      <c r="D1814" s="238" t="s">
        <v>253</v>
      </c>
      <c r="E1814" s="239" t="s">
        <v>2540</v>
      </c>
      <c r="F1814" s="240" t="s">
        <v>2541</v>
      </c>
      <c r="G1814" s="241" t="s">
        <v>443</v>
      </c>
      <c r="H1814" s="242">
        <v>3</v>
      </c>
      <c r="I1814" s="243"/>
      <c r="J1814" s="242">
        <f>ROUND(I1814*H1814,2)</f>
        <v>0</v>
      </c>
      <c r="K1814" s="240" t="s">
        <v>19</v>
      </c>
      <c r="L1814" s="244"/>
      <c r="M1814" s="245" t="s">
        <v>19</v>
      </c>
      <c r="N1814" s="246" t="s">
        <v>42</v>
      </c>
      <c r="O1814" s="66"/>
      <c r="P1814" s="197">
        <f>O1814*H1814</f>
        <v>0</v>
      </c>
      <c r="Q1814" s="197">
        <v>0</v>
      </c>
      <c r="R1814" s="197">
        <f>Q1814*H1814</f>
        <v>0</v>
      </c>
      <c r="S1814" s="197">
        <v>0</v>
      </c>
      <c r="T1814" s="198">
        <f>S1814*H1814</f>
        <v>0</v>
      </c>
      <c r="U1814" s="36"/>
      <c r="V1814" s="36"/>
      <c r="W1814" s="36"/>
      <c r="X1814" s="36"/>
      <c r="Y1814" s="36"/>
      <c r="Z1814" s="36"/>
      <c r="AA1814" s="36"/>
      <c r="AB1814" s="36"/>
      <c r="AC1814" s="36"/>
      <c r="AD1814" s="36"/>
      <c r="AE1814" s="36"/>
      <c r="AR1814" s="199" t="s">
        <v>366</v>
      </c>
      <c r="AT1814" s="199" t="s">
        <v>253</v>
      </c>
      <c r="AU1814" s="199" t="s">
        <v>80</v>
      </c>
      <c r="AY1814" s="19" t="s">
        <v>144</v>
      </c>
      <c r="BE1814" s="200">
        <f>IF(N1814="základní",J1814,0)</f>
        <v>0</v>
      </c>
      <c r="BF1814" s="200">
        <f>IF(N1814="snížená",J1814,0)</f>
        <v>0</v>
      </c>
      <c r="BG1814" s="200">
        <f>IF(N1814="zákl. přenesená",J1814,0)</f>
        <v>0</v>
      </c>
      <c r="BH1814" s="200">
        <f>IF(N1814="sníž. přenesená",J1814,0)</f>
        <v>0</v>
      </c>
      <c r="BI1814" s="200">
        <f>IF(N1814="nulová",J1814,0)</f>
        <v>0</v>
      </c>
      <c r="BJ1814" s="19" t="s">
        <v>26</v>
      </c>
      <c r="BK1814" s="200">
        <f>ROUND(I1814*H1814,2)</f>
        <v>0</v>
      </c>
      <c r="BL1814" s="19" t="s">
        <v>258</v>
      </c>
      <c r="BM1814" s="199" t="s">
        <v>2582</v>
      </c>
    </row>
    <row r="1815" spans="1:65" s="2" customFormat="1" ht="10.199999999999999">
      <c r="A1815" s="36"/>
      <c r="B1815" s="37"/>
      <c r="C1815" s="38"/>
      <c r="D1815" s="201" t="s">
        <v>152</v>
      </c>
      <c r="E1815" s="38"/>
      <c r="F1815" s="202" t="s">
        <v>2541</v>
      </c>
      <c r="G1815" s="38"/>
      <c r="H1815" s="38"/>
      <c r="I1815" s="110"/>
      <c r="J1815" s="38"/>
      <c r="K1815" s="38"/>
      <c r="L1815" s="41"/>
      <c r="M1815" s="203"/>
      <c r="N1815" s="204"/>
      <c r="O1815" s="66"/>
      <c r="P1815" s="66"/>
      <c r="Q1815" s="66"/>
      <c r="R1815" s="66"/>
      <c r="S1815" s="66"/>
      <c r="T1815" s="67"/>
      <c r="U1815" s="36"/>
      <c r="V1815" s="36"/>
      <c r="W1815" s="36"/>
      <c r="X1815" s="36"/>
      <c r="Y1815" s="36"/>
      <c r="Z1815" s="36"/>
      <c r="AA1815" s="36"/>
      <c r="AB1815" s="36"/>
      <c r="AC1815" s="36"/>
      <c r="AD1815" s="36"/>
      <c r="AE1815" s="36"/>
      <c r="AT1815" s="19" t="s">
        <v>152</v>
      </c>
      <c r="AU1815" s="19" t="s">
        <v>80</v>
      </c>
    </row>
    <row r="1816" spans="1:65" s="2" customFormat="1" ht="16.5" customHeight="1">
      <c r="A1816" s="36"/>
      <c r="B1816" s="37"/>
      <c r="C1816" s="238" t="s">
        <v>2583</v>
      </c>
      <c r="D1816" s="238" t="s">
        <v>253</v>
      </c>
      <c r="E1816" s="239" t="s">
        <v>2544</v>
      </c>
      <c r="F1816" s="240" t="s">
        <v>2545</v>
      </c>
      <c r="G1816" s="241" t="s">
        <v>443</v>
      </c>
      <c r="H1816" s="242">
        <v>2</v>
      </c>
      <c r="I1816" s="243"/>
      <c r="J1816" s="242">
        <f>ROUND(I1816*H1816,2)</f>
        <v>0</v>
      </c>
      <c r="K1816" s="240" t="s">
        <v>19</v>
      </c>
      <c r="L1816" s="244"/>
      <c r="M1816" s="245" t="s">
        <v>19</v>
      </c>
      <c r="N1816" s="246" t="s">
        <v>42</v>
      </c>
      <c r="O1816" s="66"/>
      <c r="P1816" s="197">
        <f>O1816*H1816</f>
        <v>0</v>
      </c>
      <c r="Q1816" s="197">
        <v>0</v>
      </c>
      <c r="R1816" s="197">
        <f>Q1816*H1816</f>
        <v>0</v>
      </c>
      <c r="S1816" s="197">
        <v>0</v>
      </c>
      <c r="T1816" s="198">
        <f>S1816*H1816</f>
        <v>0</v>
      </c>
      <c r="U1816" s="36"/>
      <c r="V1816" s="36"/>
      <c r="W1816" s="36"/>
      <c r="X1816" s="36"/>
      <c r="Y1816" s="36"/>
      <c r="Z1816" s="36"/>
      <c r="AA1816" s="36"/>
      <c r="AB1816" s="36"/>
      <c r="AC1816" s="36"/>
      <c r="AD1816" s="36"/>
      <c r="AE1816" s="36"/>
      <c r="AR1816" s="199" t="s">
        <v>366</v>
      </c>
      <c r="AT1816" s="199" t="s">
        <v>253</v>
      </c>
      <c r="AU1816" s="199" t="s">
        <v>80</v>
      </c>
      <c r="AY1816" s="19" t="s">
        <v>144</v>
      </c>
      <c r="BE1816" s="200">
        <f>IF(N1816="základní",J1816,0)</f>
        <v>0</v>
      </c>
      <c r="BF1816" s="200">
        <f>IF(N1816="snížená",J1816,0)</f>
        <v>0</v>
      </c>
      <c r="BG1816" s="200">
        <f>IF(N1816="zákl. přenesená",J1816,0)</f>
        <v>0</v>
      </c>
      <c r="BH1816" s="200">
        <f>IF(N1816="sníž. přenesená",J1816,0)</f>
        <v>0</v>
      </c>
      <c r="BI1816" s="200">
        <f>IF(N1816="nulová",J1816,0)</f>
        <v>0</v>
      </c>
      <c r="BJ1816" s="19" t="s">
        <v>26</v>
      </c>
      <c r="BK1816" s="200">
        <f>ROUND(I1816*H1816,2)</f>
        <v>0</v>
      </c>
      <c r="BL1816" s="19" t="s">
        <v>258</v>
      </c>
      <c r="BM1816" s="199" t="s">
        <v>2584</v>
      </c>
    </row>
    <row r="1817" spans="1:65" s="2" customFormat="1" ht="10.199999999999999">
      <c r="A1817" s="36"/>
      <c r="B1817" s="37"/>
      <c r="C1817" s="38"/>
      <c r="D1817" s="201" t="s">
        <v>152</v>
      </c>
      <c r="E1817" s="38"/>
      <c r="F1817" s="202" t="s">
        <v>2545</v>
      </c>
      <c r="G1817" s="38"/>
      <c r="H1817" s="38"/>
      <c r="I1817" s="110"/>
      <c r="J1817" s="38"/>
      <c r="K1817" s="38"/>
      <c r="L1817" s="41"/>
      <c r="M1817" s="203"/>
      <c r="N1817" s="204"/>
      <c r="O1817" s="66"/>
      <c r="P1817" s="66"/>
      <c r="Q1817" s="66"/>
      <c r="R1817" s="66"/>
      <c r="S1817" s="66"/>
      <c r="T1817" s="67"/>
      <c r="U1817" s="36"/>
      <c r="V1817" s="36"/>
      <c r="W1817" s="36"/>
      <c r="X1817" s="36"/>
      <c r="Y1817" s="36"/>
      <c r="Z1817" s="36"/>
      <c r="AA1817" s="36"/>
      <c r="AB1817" s="36"/>
      <c r="AC1817" s="36"/>
      <c r="AD1817" s="36"/>
      <c r="AE1817" s="36"/>
      <c r="AT1817" s="19" t="s">
        <v>152</v>
      </c>
      <c r="AU1817" s="19" t="s">
        <v>80</v>
      </c>
    </row>
    <row r="1818" spans="1:65" s="2" customFormat="1" ht="16.5" customHeight="1">
      <c r="A1818" s="36"/>
      <c r="B1818" s="37"/>
      <c r="C1818" s="238" t="s">
        <v>2585</v>
      </c>
      <c r="D1818" s="238" t="s">
        <v>253</v>
      </c>
      <c r="E1818" s="239" t="s">
        <v>2548</v>
      </c>
      <c r="F1818" s="240" t="s">
        <v>2549</v>
      </c>
      <c r="G1818" s="241" t="s">
        <v>443</v>
      </c>
      <c r="H1818" s="242">
        <v>1</v>
      </c>
      <c r="I1818" s="243"/>
      <c r="J1818" s="242">
        <f>ROUND(I1818*H1818,2)</f>
        <v>0</v>
      </c>
      <c r="K1818" s="240" t="s">
        <v>19</v>
      </c>
      <c r="L1818" s="244"/>
      <c r="M1818" s="245" t="s">
        <v>19</v>
      </c>
      <c r="N1818" s="246" t="s">
        <v>42</v>
      </c>
      <c r="O1818" s="66"/>
      <c r="P1818" s="197">
        <f>O1818*H1818</f>
        <v>0</v>
      </c>
      <c r="Q1818" s="197">
        <v>0</v>
      </c>
      <c r="R1818" s="197">
        <f>Q1818*H1818</f>
        <v>0</v>
      </c>
      <c r="S1818" s="197">
        <v>0</v>
      </c>
      <c r="T1818" s="198">
        <f>S1818*H1818</f>
        <v>0</v>
      </c>
      <c r="U1818" s="36"/>
      <c r="V1818" s="36"/>
      <c r="W1818" s="36"/>
      <c r="X1818" s="36"/>
      <c r="Y1818" s="36"/>
      <c r="Z1818" s="36"/>
      <c r="AA1818" s="36"/>
      <c r="AB1818" s="36"/>
      <c r="AC1818" s="36"/>
      <c r="AD1818" s="36"/>
      <c r="AE1818" s="36"/>
      <c r="AR1818" s="199" t="s">
        <v>366</v>
      </c>
      <c r="AT1818" s="199" t="s">
        <v>253</v>
      </c>
      <c r="AU1818" s="199" t="s">
        <v>80</v>
      </c>
      <c r="AY1818" s="19" t="s">
        <v>144</v>
      </c>
      <c r="BE1818" s="200">
        <f>IF(N1818="základní",J1818,0)</f>
        <v>0</v>
      </c>
      <c r="BF1818" s="200">
        <f>IF(N1818="snížená",J1818,0)</f>
        <v>0</v>
      </c>
      <c r="BG1818" s="200">
        <f>IF(N1818="zákl. přenesená",J1818,0)</f>
        <v>0</v>
      </c>
      <c r="BH1818" s="200">
        <f>IF(N1818="sníž. přenesená",J1818,0)</f>
        <v>0</v>
      </c>
      <c r="BI1818" s="200">
        <f>IF(N1818="nulová",J1818,0)</f>
        <v>0</v>
      </c>
      <c r="BJ1818" s="19" t="s">
        <v>26</v>
      </c>
      <c r="BK1818" s="200">
        <f>ROUND(I1818*H1818,2)</f>
        <v>0</v>
      </c>
      <c r="BL1818" s="19" t="s">
        <v>258</v>
      </c>
      <c r="BM1818" s="199" t="s">
        <v>2586</v>
      </c>
    </row>
    <row r="1819" spans="1:65" s="2" customFormat="1" ht="10.199999999999999">
      <c r="A1819" s="36"/>
      <c r="B1819" s="37"/>
      <c r="C1819" s="38"/>
      <c r="D1819" s="201" t="s">
        <v>152</v>
      </c>
      <c r="E1819" s="38"/>
      <c r="F1819" s="202" t="s">
        <v>2549</v>
      </c>
      <c r="G1819" s="38"/>
      <c r="H1819" s="38"/>
      <c r="I1819" s="110"/>
      <c r="J1819" s="38"/>
      <c r="K1819" s="38"/>
      <c r="L1819" s="41"/>
      <c r="M1819" s="203"/>
      <c r="N1819" s="204"/>
      <c r="O1819" s="66"/>
      <c r="P1819" s="66"/>
      <c r="Q1819" s="66"/>
      <c r="R1819" s="66"/>
      <c r="S1819" s="66"/>
      <c r="T1819" s="67"/>
      <c r="U1819" s="36"/>
      <c r="V1819" s="36"/>
      <c r="W1819" s="36"/>
      <c r="X1819" s="36"/>
      <c r="Y1819" s="36"/>
      <c r="Z1819" s="36"/>
      <c r="AA1819" s="36"/>
      <c r="AB1819" s="36"/>
      <c r="AC1819" s="36"/>
      <c r="AD1819" s="36"/>
      <c r="AE1819" s="36"/>
      <c r="AT1819" s="19" t="s">
        <v>152</v>
      </c>
      <c r="AU1819" s="19" t="s">
        <v>80</v>
      </c>
    </row>
    <row r="1820" spans="1:65" s="2" customFormat="1" ht="16.5" customHeight="1">
      <c r="A1820" s="36"/>
      <c r="B1820" s="37"/>
      <c r="C1820" s="238" t="s">
        <v>2587</v>
      </c>
      <c r="D1820" s="238" t="s">
        <v>253</v>
      </c>
      <c r="E1820" s="239" t="s">
        <v>2552</v>
      </c>
      <c r="F1820" s="240" t="s">
        <v>2553</v>
      </c>
      <c r="G1820" s="241" t="s">
        <v>443</v>
      </c>
      <c r="H1820" s="242">
        <v>4</v>
      </c>
      <c r="I1820" s="243"/>
      <c r="J1820" s="242">
        <f>ROUND(I1820*H1820,2)</f>
        <v>0</v>
      </c>
      <c r="K1820" s="240" t="s">
        <v>19</v>
      </c>
      <c r="L1820" s="244"/>
      <c r="M1820" s="245" t="s">
        <v>19</v>
      </c>
      <c r="N1820" s="246" t="s">
        <v>42</v>
      </c>
      <c r="O1820" s="66"/>
      <c r="P1820" s="197">
        <f>O1820*H1820</f>
        <v>0</v>
      </c>
      <c r="Q1820" s="197">
        <v>0</v>
      </c>
      <c r="R1820" s="197">
        <f>Q1820*H1820</f>
        <v>0</v>
      </c>
      <c r="S1820" s="197">
        <v>0</v>
      </c>
      <c r="T1820" s="198">
        <f>S1820*H1820</f>
        <v>0</v>
      </c>
      <c r="U1820" s="36"/>
      <c r="V1820" s="36"/>
      <c r="W1820" s="36"/>
      <c r="X1820" s="36"/>
      <c r="Y1820" s="36"/>
      <c r="Z1820" s="36"/>
      <c r="AA1820" s="36"/>
      <c r="AB1820" s="36"/>
      <c r="AC1820" s="36"/>
      <c r="AD1820" s="36"/>
      <c r="AE1820" s="36"/>
      <c r="AR1820" s="199" t="s">
        <v>366</v>
      </c>
      <c r="AT1820" s="199" t="s">
        <v>253</v>
      </c>
      <c r="AU1820" s="199" t="s">
        <v>80</v>
      </c>
      <c r="AY1820" s="19" t="s">
        <v>144</v>
      </c>
      <c r="BE1820" s="200">
        <f>IF(N1820="základní",J1820,0)</f>
        <v>0</v>
      </c>
      <c r="BF1820" s="200">
        <f>IF(N1820="snížená",J1820,0)</f>
        <v>0</v>
      </c>
      <c r="BG1820" s="200">
        <f>IF(N1820="zákl. přenesená",J1820,0)</f>
        <v>0</v>
      </c>
      <c r="BH1820" s="200">
        <f>IF(N1820="sníž. přenesená",J1820,0)</f>
        <v>0</v>
      </c>
      <c r="BI1820" s="200">
        <f>IF(N1820="nulová",J1820,0)</f>
        <v>0</v>
      </c>
      <c r="BJ1820" s="19" t="s">
        <v>26</v>
      </c>
      <c r="BK1820" s="200">
        <f>ROUND(I1820*H1820,2)</f>
        <v>0</v>
      </c>
      <c r="BL1820" s="19" t="s">
        <v>258</v>
      </c>
      <c r="BM1820" s="199" t="s">
        <v>2588</v>
      </c>
    </row>
    <row r="1821" spans="1:65" s="2" customFormat="1" ht="10.199999999999999">
      <c r="A1821" s="36"/>
      <c r="B1821" s="37"/>
      <c r="C1821" s="38"/>
      <c r="D1821" s="201" t="s">
        <v>152</v>
      </c>
      <c r="E1821" s="38"/>
      <c r="F1821" s="202" t="s">
        <v>2553</v>
      </c>
      <c r="G1821" s="38"/>
      <c r="H1821" s="38"/>
      <c r="I1821" s="110"/>
      <c r="J1821" s="38"/>
      <c r="K1821" s="38"/>
      <c r="L1821" s="41"/>
      <c r="M1821" s="203"/>
      <c r="N1821" s="204"/>
      <c r="O1821" s="66"/>
      <c r="P1821" s="66"/>
      <c r="Q1821" s="66"/>
      <c r="R1821" s="66"/>
      <c r="S1821" s="66"/>
      <c r="T1821" s="67"/>
      <c r="U1821" s="36"/>
      <c r="V1821" s="36"/>
      <c r="W1821" s="36"/>
      <c r="X1821" s="36"/>
      <c r="Y1821" s="36"/>
      <c r="Z1821" s="36"/>
      <c r="AA1821" s="36"/>
      <c r="AB1821" s="36"/>
      <c r="AC1821" s="36"/>
      <c r="AD1821" s="36"/>
      <c r="AE1821" s="36"/>
      <c r="AT1821" s="19" t="s">
        <v>152</v>
      </c>
      <c r="AU1821" s="19" t="s">
        <v>80</v>
      </c>
    </row>
    <row r="1822" spans="1:65" s="2" customFormat="1" ht="16.5" customHeight="1">
      <c r="A1822" s="36"/>
      <c r="B1822" s="37"/>
      <c r="C1822" s="238" t="s">
        <v>2589</v>
      </c>
      <c r="D1822" s="238" t="s">
        <v>253</v>
      </c>
      <c r="E1822" s="239" t="s">
        <v>2556</v>
      </c>
      <c r="F1822" s="240" t="s">
        <v>2557</v>
      </c>
      <c r="G1822" s="241" t="s">
        <v>443</v>
      </c>
      <c r="H1822" s="242">
        <v>2</v>
      </c>
      <c r="I1822" s="243"/>
      <c r="J1822" s="242">
        <f>ROUND(I1822*H1822,2)</f>
        <v>0</v>
      </c>
      <c r="K1822" s="240" t="s">
        <v>19</v>
      </c>
      <c r="L1822" s="244"/>
      <c r="M1822" s="245" t="s">
        <v>19</v>
      </c>
      <c r="N1822" s="246" t="s">
        <v>42</v>
      </c>
      <c r="O1822" s="66"/>
      <c r="P1822" s="197">
        <f>O1822*H1822</f>
        <v>0</v>
      </c>
      <c r="Q1822" s="197">
        <v>0</v>
      </c>
      <c r="R1822" s="197">
        <f>Q1822*H1822</f>
        <v>0</v>
      </c>
      <c r="S1822" s="197">
        <v>0</v>
      </c>
      <c r="T1822" s="198">
        <f>S1822*H1822</f>
        <v>0</v>
      </c>
      <c r="U1822" s="36"/>
      <c r="V1822" s="36"/>
      <c r="W1822" s="36"/>
      <c r="X1822" s="36"/>
      <c r="Y1822" s="36"/>
      <c r="Z1822" s="36"/>
      <c r="AA1822" s="36"/>
      <c r="AB1822" s="36"/>
      <c r="AC1822" s="36"/>
      <c r="AD1822" s="36"/>
      <c r="AE1822" s="36"/>
      <c r="AR1822" s="199" t="s">
        <v>366</v>
      </c>
      <c r="AT1822" s="199" t="s">
        <v>253</v>
      </c>
      <c r="AU1822" s="199" t="s">
        <v>80</v>
      </c>
      <c r="AY1822" s="19" t="s">
        <v>144</v>
      </c>
      <c r="BE1822" s="200">
        <f>IF(N1822="základní",J1822,0)</f>
        <v>0</v>
      </c>
      <c r="BF1822" s="200">
        <f>IF(N1822="snížená",J1822,0)</f>
        <v>0</v>
      </c>
      <c r="BG1822" s="200">
        <f>IF(N1822="zákl. přenesená",J1822,0)</f>
        <v>0</v>
      </c>
      <c r="BH1822" s="200">
        <f>IF(N1822="sníž. přenesená",J1822,0)</f>
        <v>0</v>
      </c>
      <c r="BI1822" s="200">
        <f>IF(N1822="nulová",J1822,0)</f>
        <v>0</v>
      </c>
      <c r="BJ1822" s="19" t="s">
        <v>26</v>
      </c>
      <c r="BK1822" s="200">
        <f>ROUND(I1822*H1822,2)</f>
        <v>0</v>
      </c>
      <c r="BL1822" s="19" t="s">
        <v>258</v>
      </c>
      <c r="BM1822" s="199" t="s">
        <v>2590</v>
      </c>
    </row>
    <row r="1823" spans="1:65" s="2" customFormat="1" ht="10.199999999999999">
      <c r="A1823" s="36"/>
      <c r="B1823" s="37"/>
      <c r="C1823" s="38"/>
      <c r="D1823" s="201" t="s">
        <v>152</v>
      </c>
      <c r="E1823" s="38"/>
      <c r="F1823" s="202" t="s">
        <v>2557</v>
      </c>
      <c r="G1823" s="38"/>
      <c r="H1823" s="38"/>
      <c r="I1823" s="110"/>
      <c r="J1823" s="38"/>
      <c r="K1823" s="38"/>
      <c r="L1823" s="41"/>
      <c r="M1823" s="203"/>
      <c r="N1823" s="204"/>
      <c r="O1823" s="66"/>
      <c r="P1823" s="66"/>
      <c r="Q1823" s="66"/>
      <c r="R1823" s="66"/>
      <c r="S1823" s="66"/>
      <c r="T1823" s="67"/>
      <c r="U1823" s="36"/>
      <c r="V1823" s="36"/>
      <c r="W1823" s="36"/>
      <c r="X1823" s="36"/>
      <c r="Y1823" s="36"/>
      <c r="Z1823" s="36"/>
      <c r="AA1823" s="36"/>
      <c r="AB1823" s="36"/>
      <c r="AC1823" s="36"/>
      <c r="AD1823" s="36"/>
      <c r="AE1823" s="36"/>
      <c r="AT1823" s="19" t="s">
        <v>152</v>
      </c>
      <c r="AU1823" s="19" t="s">
        <v>80</v>
      </c>
    </row>
    <row r="1824" spans="1:65" s="2" customFormat="1" ht="16.5" customHeight="1">
      <c r="A1824" s="36"/>
      <c r="B1824" s="37"/>
      <c r="C1824" s="238" t="s">
        <v>2591</v>
      </c>
      <c r="D1824" s="238" t="s">
        <v>253</v>
      </c>
      <c r="E1824" s="239" t="s">
        <v>2560</v>
      </c>
      <c r="F1824" s="240" t="s">
        <v>2561</v>
      </c>
      <c r="G1824" s="241" t="s">
        <v>443</v>
      </c>
      <c r="H1824" s="242">
        <v>1</v>
      </c>
      <c r="I1824" s="243"/>
      <c r="J1824" s="242">
        <f>ROUND(I1824*H1824,2)</f>
        <v>0</v>
      </c>
      <c r="K1824" s="240" t="s">
        <v>19</v>
      </c>
      <c r="L1824" s="244"/>
      <c r="M1824" s="245" t="s">
        <v>19</v>
      </c>
      <c r="N1824" s="246" t="s">
        <v>42</v>
      </c>
      <c r="O1824" s="66"/>
      <c r="P1824" s="197">
        <f>O1824*H1824</f>
        <v>0</v>
      </c>
      <c r="Q1824" s="197">
        <v>0</v>
      </c>
      <c r="R1824" s="197">
        <f>Q1824*H1824</f>
        <v>0</v>
      </c>
      <c r="S1824" s="197">
        <v>0</v>
      </c>
      <c r="T1824" s="198">
        <f>S1824*H1824</f>
        <v>0</v>
      </c>
      <c r="U1824" s="36"/>
      <c r="V1824" s="36"/>
      <c r="W1824" s="36"/>
      <c r="X1824" s="36"/>
      <c r="Y1824" s="36"/>
      <c r="Z1824" s="36"/>
      <c r="AA1824" s="36"/>
      <c r="AB1824" s="36"/>
      <c r="AC1824" s="36"/>
      <c r="AD1824" s="36"/>
      <c r="AE1824" s="36"/>
      <c r="AR1824" s="199" t="s">
        <v>366</v>
      </c>
      <c r="AT1824" s="199" t="s">
        <v>253</v>
      </c>
      <c r="AU1824" s="199" t="s">
        <v>80</v>
      </c>
      <c r="AY1824" s="19" t="s">
        <v>144</v>
      </c>
      <c r="BE1824" s="200">
        <f>IF(N1824="základní",J1824,0)</f>
        <v>0</v>
      </c>
      <c r="BF1824" s="200">
        <f>IF(N1824="snížená",J1824,0)</f>
        <v>0</v>
      </c>
      <c r="BG1824" s="200">
        <f>IF(N1824="zákl. přenesená",J1824,0)</f>
        <v>0</v>
      </c>
      <c r="BH1824" s="200">
        <f>IF(N1824="sníž. přenesená",J1824,0)</f>
        <v>0</v>
      </c>
      <c r="BI1824" s="200">
        <f>IF(N1824="nulová",J1824,0)</f>
        <v>0</v>
      </c>
      <c r="BJ1824" s="19" t="s">
        <v>26</v>
      </c>
      <c r="BK1824" s="200">
        <f>ROUND(I1824*H1824,2)</f>
        <v>0</v>
      </c>
      <c r="BL1824" s="19" t="s">
        <v>258</v>
      </c>
      <c r="BM1824" s="199" t="s">
        <v>2592</v>
      </c>
    </row>
    <row r="1825" spans="1:65" s="2" customFormat="1" ht="10.199999999999999">
      <c r="A1825" s="36"/>
      <c r="B1825" s="37"/>
      <c r="C1825" s="38"/>
      <c r="D1825" s="201" t="s">
        <v>152</v>
      </c>
      <c r="E1825" s="38"/>
      <c r="F1825" s="202" t="s">
        <v>2561</v>
      </c>
      <c r="G1825" s="38"/>
      <c r="H1825" s="38"/>
      <c r="I1825" s="110"/>
      <c r="J1825" s="38"/>
      <c r="K1825" s="38"/>
      <c r="L1825" s="41"/>
      <c r="M1825" s="203"/>
      <c r="N1825" s="204"/>
      <c r="O1825" s="66"/>
      <c r="P1825" s="66"/>
      <c r="Q1825" s="66"/>
      <c r="R1825" s="66"/>
      <c r="S1825" s="66"/>
      <c r="T1825" s="67"/>
      <c r="U1825" s="36"/>
      <c r="V1825" s="36"/>
      <c r="W1825" s="36"/>
      <c r="X1825" s="36"/>
      <c r="Y1825" s="36"/>
      <c r="Z1825" s="36"/>
      <c r="AA1825" s="36"/>
      <c r="AB1825" s="36"/>
      <c r="AC1825" s="36"/>
      <c r="AD1825" s="36"/>
      <c r="AE1825" s="36"/>
      <c r="AT1825" s="19" t="s">
        <v>152</v>
      </c>
      <c r="AU1825" s="19" t="s">
        <v>80</v>
      </c>
    </row>
    <row r="1826" spans="1:65" s="2" customFormat="1" ht="16.5" customHeight="1">
      <c r="A1826" s="36"/>
      <c r="B1826" s="37"/>
      <c r="C1826" s="238" t="s">
        <v>2593</v>
      </c>
      <c r="D1826" s="238" t="s">
        <v>253</v>
      </c>
      <c r="E1826" s="239" t="s">
        <v>2564</v>
      </c>
      <c r="F1826" s="240" t="s">
        <v>2565</v>
      </c>
      <c r="G1826" s="241" t="s">
        <v>443</v>
      </c>
      <c r="H1826" s="242">
        <v>10</v>
      </c>
      <c r="I1826" s="243"/>
      <c r="J1826" s="242">
        <f>ROUND(I1826*H1826,2)</f>
        <v>0</v>
      </c>
      <c r="K1826" s="240" t="s">
        <v>19</v>
      </c>
      <c r="L1826" s="244"/>
      <c r="M1826" s="245" t="s">
        <v>19</v>
      </c>
      <c r="N1826" s="246" t="s">
        <v>42</v>
      </c>
      <c r="O1826" s="66"/>
      <c r="P1826" s="197">
        <f>O1826*H1826</f>
        <v>0</v>
      </c>
      <c r="Q1826" s="197">
        <v>0</v>
      </c>
      <c r="R1826" s="197">
        <f>Q1826*H1826</f>
        <v>0</v>
      </c>
      <c r="S1826" s="197">
        <v>0</v>
      </c>
      <c r="T1826" s="198">
        <f>S1826*H1826</f>
        <v>0</v>
      </c>
      <c r="U1826" s="36"/>
      <c r="V1826" s="36"/>
      <c r="W1826" s="36"/>
      <c r="X1826" s="36"/>
      <c r="Y1826" s="36"/>
      <c r="Z1826" s="36"/>
      <c r="AA1826" s="36"/>
      <c r="AB1826" s="36"/>
      <c r="AC1826" s="36"/>
      <c r="AD1826" s="36"/>
      <c r="AE1826" s="36"/>
      <c r="AR1826" s="199" t="s">
        <v>366</v>
      </c>
      <c r="AT1826" s="199" t="s">
        <v>253</v>
      </c>
      <c r="AU1826" s="199" t="s">
        <v>80</v>
      </c>
      <c r="AY1826" s="19" t="s">
        <v>144</v>
      </c>
      <c r="BE1826" s="200">
        <f>IF(N1826="základní",J1826,0)</f>
        <v>0</v>
      </c>
      <c r="BF1826" s="200">
        <f>IF(N1826="snížená",J1826,0)</f>
        <v>0</v>
      </c>
      <c r="BG1826" s="200">
        <f>IF(N1826="zákl. přenesená",J1826,0)</f>
        <v>0</v>
      </c>
      <c r="BH1826" s="200">
        <f>IF(N1826="sníž. přenesená",J1826,0)</f>
        <v>0</v>
      </c>
      <c r="BI1826" s="200">
        <f>IF(N1826="nulová",J1826,0)</f>
        <v>0</v>
      </c>
      <c r="BJ1826" s="19" t="s">
        <v>26</v>
      </c>
      <c r="BK1826" s="200">
        <f>ROUND(I1826*H1826,2)</f>
        <v>0</v>
      </c>
      <c r="BL1826" s="19" t="s">
        <v>258</v>
      </c>
      <c r="BM1826" s="199" t="s">
        <v>2594</v>
      </c>
    </row>
    <row r="1827" spans="1:65" s="2" customFormat="1" ht="10.199999999999999">
      <c r="A1827" s="36"/>
      <c r="B1827" s="37"/>
      <c r="C1827" s="38"/>
      <c r="D1827" s="201" t="s">
        <v>152</v>
      </c>
      <c r="E1827" s="38"/>
      <c r="F1827" s="202" t="s">
        <v>2565</v>
      </c>
      <c r="G1827" s="38"/>
      <c r="H1827" s="38"/>
      <c r="I1827" s="110"/>
      <c r="J1827" s="38"/>
      <c r="K1827" s="38"/>
      <c r="L1827" s="41"/>
      <c r="M1827" s="203"/>
      <c r="N1827" s="204"/>
      <c r="O1827" s="66"/>
      <c r="P1827" s="66"/>
      <c r="Q1827" s="66"/>
      <c r="R1827" s="66"/>
      <c r="S1827" s="66"/>
      <c r="T1827" s="67"/>
      <c r="U1827" s="36"/>
      <c r="V1827" s="36"/>
      <c r="W1827" s="36"/>
      <c r="X1827" s="36"/>
      <c r="Y1827" s="36"/>
      <c r="Z1827" s="36"/>
      <c r="AA1827" s="36"/>
      <c r="AB1827" s="36"/>
      <c r="AC1827" s="36"/>
      <c r="AD1827" s="36"/>
      <c r="AE1827" s="36"/>
      <c r="AT1827" s="19" t="s">
        <v>152</v>
      </c>
      <c r="AU1827" s="19" t="s">
        <v>80</v>
      </c>
    </row>
    <row r="1828" spans="1:65" s="2" customFormat="1" ht="16.5" customHeight="1">
      <c r="A1828" s="36"/>
      <c r="B1828" s="37"/>
      <c r="C1828" s="238" t="s">
        <v>2595</v>
      </c>
      <c r="D1828" s="238" t="s">
        <v>253</v>
      </c>
      <c r="E1828" s="239" t="s">
        <v>2568</v>
      </c>
      <c r="F1828" s="240" t="s">
        <v>2569</v>
      </c>
      <c r="G1828" s="241" t="s">
        <v>443</v>
      </c>
      <c r="H1828" s="242">
        <v>1</v>
      </c>
      <c r="I1828" s="243"/>
      <c r="J1828" s="242">
        <f>ROUND(I1828*H1828,2)</f>
        <v>0</v>
      </c>
      <c r="K1828" s="240" t="s">
        <v>19</v>
      </c>
      <c r="L1828" s="244"/>
      <c r="M1828" s="245" t="s">
        <v>19</v>
      </c>
      <c r="N1828" s="246" t="s">
        <v>42</v>
      </c>
      <c r="O1828" s="66"/>
      <c r="P1828" s="197">
        <f>O1828*H1828</f>
        <v>0</v>
      </c>
      <c r="Q1828" s="197">
        <v>0</v>
      </c>
      <c r="R1828" s="197">
        <f>Q1828*H1828</f>
        <v>0</v>
      </c>
      <c r="S1828" s="197">
        <v>0</v>
      </c>
      <c r="T1828" s="198">
        <f>S1828*H1828</f>
        <v>0</v>
      </c>
      <c r="U1828" s="36"/>
      <c r="V1828" s="36"/>
      <c r="W1828" s="36"/>
      <c r="X1828" s="36"/>
      <c r="Y1828" s="36"/>
      <c r="Z1828" s="36"/>
      <c r="AA1828" s="36"/>
      <c r="AB1828" s="36"/>
      <c r="AC1828" s="36"/>
      <c r="AD1828" s="36"/>
      <c r="AE1828" s="36"/>
      <c r="AR1828" s="199" t="s">
        <v>366</v>
      </c>
      <c r="AT1828" s="199" t="s">
        <v>253</v>
      </c>
      <c r="AU1828" s="199" t="s">
        <v>80</v>
      </c>
      <c r="AY1828" s="19" t="s">
        <v>144</v>
      </c>
      <c r="BE1828" s="200">
        <f>IF(N1828="základní",J1828,0)</f>
        <v>0</v>
      </c>
      <c r="BF1828" s="200">
        <f>IF(N1828="snížená",J1828,0)</f>
        <v>0</v>
      </c>
      <c r="BG1828" s="200">
        <f>IF(N1828="zákl. přenesená",J1828,0)</f>
        <v>0</v>
      </c>
      <c r="BH1828" s="200">
        <f>IF(N1828="sníž. přenesená",J1828,0)</f>
        <v>0</v>
      </c>
      <c r="BI1828" s="200">
        <f>IF(N1828="nulová",J1828,0)</f>
        <v>0</v>
      </c>
      <c r="BJ1828" s="19" t="s">
        <v>26</v>
      </c>
      <c r="BK1828" s="200">
        <f>ROUND(I1828*H1828,2)</f>
        <v>0</v>
      </c>
      <c r="BL1828" s="19" t="s">
        <v>258</v>
      </c>
      <c r="BM1828" s="199" t="s">
        <v>2596</v>
      </c>
    </row>
    <row r="1829" spans="1:65" s="2" customFormat="1" ht="10.199999999999999">
      <c r="A1829" s="36"/>
      <c r="B1829" s="37"/>
      <c r="C1829" s="38"/>
      <c r="D1829" s="201" t="s">
        <v>152</v>
      </c>
      <c r="E1829" s="38"/>
      <c r="F1829" s="202" t="s">
        <v>2569</v>
      </c>
      <c r="G1829" s="38"/>
      <c r="H1829" s="38"/>
      <c r="I1829" s="110"/>
      <c r="J1829" s="38"/>
      <c r="K1829" s="38"/>
      <c r="L1829" s="41"/>
      <c r="M1829" s="203"/>
      <c r="N1829" s="204"/>
      <c r="O1829" s="66"/>
      <c r="P1829" s="66"/>
      <c r="Q1829" s="66"/>
      <c r="R1829" s="66"/>
      <c r="S1829" s="66"/>
      <c r="T1829" s="67"/>
      <c r="U1829" s="36"/>
      <c r="V1829" s="36"/>
      <c r="W1829" s="36"/>
      <c r="X1829" s="36"/>
      <c r="Y1829" s="36"/>
      <c r="Z1829" s="36"/>
      <c r="AA1829" s="36"/>
      <c r="AB1829" s="36"/>
      <c r="AC1829" s="36"/>
      <c r="AD1829" s="36"/>
      <c r="AE1829" s="36"/>
      <c r="AT1829" s="19" t="s">
        <v>152</v>
      </c>
      <c r="AU1829" s="19" t="s">
        <v>80</v>
      </c>
    </row>
    <row r="1830" spans="1:65" s="2" customFormat="1" ht="16.5" customHeight="1">
      <c r="A1830" s="36"/>
      <c r="B1830" s="37"/>
      <c r="C1830" s="238" t="s">
        <v>2597</v>
      </c>
      <c r="D1830" s="238" t="s">
        <v>253</v>
      </c>
      <c r="E1830" s="239" t="s">
        <v>2598</v>
      </c>
      <c r="F1830" s="240" t="s">
        <v>2599</v>
      </c>
      <c r="G1830" s="241" t="s">
        <v>443</v>
      </c>
      <c r="H1830" s="242">
        <v>1</v>
      </c>
      <c r="I1830" s="243"/>
      <c r="J1830" s="242">
        <f>ROUND(I1830*H1830,2)</f>
        <v>0</v>
      </c>
      <c r="K1830" s="240" t="s">
        <v>19</v>
      </c>
      <c r="L1830" s="244"/>
      <c r="M1830" s="245" t="s">
        <v>19</v>
      </c>
      <c r="N1830" s="246" t="s">
        <v>42</v>
      </c>
      <c r="O1830" s="66"/>
      <c r="P1830" s="197">
        <f>O1830*H1830</f>
        <v>0</v>
      </c>
      <c r="Q1830" s="197">
        <v>0</v>
      </c>
      <c r="R1830" s="197">
        <f>Q1830*H1830</f>
        <v>0</v>
      </c>
      <c r="S1830" s="197">
        <v>0</v>
      </c>
      <c r="T1830" s="198">
        <f>S1830*H1830</f>
        <v>0</v>
      </c>
      <c r="U1830" s="36"/>
      <c r="V1830" s="36"/>
      <c r="W1830" s="36"/>
      <c r="X1830" s="36"/>
      <c r="Y1830" s="36"/>
      <c r="Z1830" s="36"/>
      <c r="AA1830" s="36"/>
      <c r="AB1830" s="36"/>
      <c r="AC1830" s="36"/>
      <c r="AD1830" s="36"/>
      <c r="AE1830" s="36"/>
      <c r="AR1830" s="199" t="s">
        <v>366</v>
      </c>
      <c r="AT1830" s="199" t="s">
        <v>253</v>
      </c>
      <c r="AU1830" s="199" t="s">
        <v>80</v>
      </c>
      <c r="AY1830" s="19" t="s">
        <v>144</v>
      </c>
      <c r="BE1830" s="200">
        <f>IF(N1830="základní",J1830,0)</f>
        <v>0</v>
      </c>
      <c r="BF1830" s="200">
        <f>IF(N1830="snížená",J1830,0)</f>
        <v>0</v>
      </c>
      <c r="BG1830" s="200">
        <f>IF(N1830="zákl. přenesená",J1830,0)</f>
        <v>0</v>
      </c>
      <c r="BH1830" s="200">
        <f>IF(N1830="sníž. přenesená",J1830,0)</f>
        <v>0</v>
      </c>
      <c r="BI1830" s="200">
        <f>IF(N1830="nulová",J1830,0)</f>
        <v>0</v>
      </c>
      <c r="BJ1830" s="19" t="s">
        <v>26</v>
      </c>
      <c r="BK1830" s="200">
        <f>ROUND(I1830*H1830,2)</f>
        <v>0</v>
      </c>
      <c r="BL1830" s="19" t="s">
        <v>258</v>
      </c>
      <c r="BM1830" s="199" t="s">
        <v>2600</v>
      </c>
    </row>
    <row r="1831" spans="1:65" s="2" customFormat="1" ht="10.199999999999999">
      <c r="A1831" s="36"/>
      <c r="B1831" s="37"/>
      <c r="C1831" s="38"/>
      <c r="D1831" s="201" t="s">
        <v>152</v>
      </c>
      <c r="E1831" s="38"/>
      <c r="F1831" s="202" t="s">
        <v>2599</v>
      </c>
      <c r="G1831" s="38"/>
      <c r="H1831" s="38"/>
      <c r="I1831" s="110"/>
      <c r="J1831" s="38"/>
      <c r="K1831" s="38"/>
      <c r="L1831" s="41"/>
      <c r="M1831" s="203"/>
      <c r="N1831" s="204"/>
      <c r="O1831" s="66"/>
      <c r="P1831" s="66"/>
      <c r="Q1831" s="66"/>
      <c r="R1831" s="66"/>
      <c r="S1831" s="66"/>
      <c r="T1831" s="67"/>
      <c r="U1831" s="36"/>
      <c r="V1831" s="36"/>
      <c r="W1831" s="36"/>
      <c r="X1831" s="36"/>
      <c r="Y1831" s="36"/>
      <c r="Z1831" s="36"/>
      <c r="AA1831" s="36"/>
      <c r="AB1831" s="36"/>
      <c r="AC1831" s="36"/>
      <c r="AD1831" s="36"/>
      <c r="AE1831" s="36"/>
      <c r="AT1831" s="19" t="s">
        <v>152</v>
      </c>
      <c r="AU1831" s="19" t="s">
        <v>80</v>
      </c>
    </row>
    <row r="1832" spans="1:65" s="2" customFormat="1" ht="16.5" customHeight="1">
      <c r="A1832" s="36"/>
      <c r="B1832" s="37"/>
      <c r="C1832" s="238" t="s">
        <v>2601</v>
      </c>
      <c r="D1832" s="238" t="s">
        <v>253</v>
      </c>
      <c r="E1832" s="239" t="s">
        <v>2528</v>
      </c>
      <c r="F1832" s="240" t="s">
        <v>2529</v>
      </c>
      <c r="G1832" s="241" t="s">
        <v>443</v>
      </c>
      <c r="H1832" s="242">
        <v>1</v>
      </c>
      <c r="I1832" s="243"/>
      <c r="J1832" s="242">
        <f>ROUND(I1832*H1832,2)</f>
        <v>0</v>
      </c>
      <c r="K1832" s="240" t="s">
        <v>19</v>
      </c>
      <c r="L1832" s="244"/>
      <c r="M1832" s="245" t="s">
        <v>19</v>
      </c>
      <c r="N1832" s="246" t="s">
        <v>42</v>
      </c>
      <c r="O1832" s="66"/>
      <c r="P1832" s="197">
        <f>O1832*H1832</f>
        <v>0</v>
      </c>
      <c r="Q1832" s="197">
        <v>0</v>
      </c>
      <c r="R1832" s="197">
        <f>Q1832*H1832</f>
        <v>0</v>
      </c>
      <c r="S1832" s="197">
        <v>0</v>
      </c>
      <c r="T1832" s="198">
        <f>S1832*H1832</f>
        <v>0</v>
      </c>
      <c r="U1832" s="36"/>
      <c r="V1832" s="36"/>
      <c r="W1832" s="36"/>
      <c r="X1832" s="36"/>
      <c r="Y1832" s="36"/>
      <c r="Z1832" s="36"/>
      <c r="AA1832" s="36"/>
      <c r="AB1832" s="36"/>
      <c r="AC1832" s="36"/>
      <c r="AD1832" s="36"/>
      <c r="AE1832" s="36"/>
      <c r="AR1832" s="199" t="s">
        <v>366</v>
      </c>
      <c r="AT1832" s="199" t="s">
        <v>253</v>
      </c>
      <c r="AU1832" s="199" t="s">
        <v>80</v>
      </c>
      <c r="AY1832" s="19" t="s">
        <v>144</v>
      </c>
      <c r="BE1832" s="200">
        <f>IF(N1832="základní",J1832,0)</f>
        <v>0</v>
      </c>
      <c r="BF1832" s="200">
        <f>IF(N1832="snížená",J1832,0)</f>
        <v>0</v>
      </c>
      <c r="BG1832" s="200">
        <f>IF(N1832="zákl. přenesená",J1832,0)</f>
        <v>0</v>
      </c>
      <c r="BH1832" s="200">
        <f>IF(N1832="sníž. přenesená",J1832,0)</f>
        <v>0</v>
      </c>
      <c r="BI1832" s="200">
        <f>IF(N1832="nulová",J1832,0)</f>
        <v>0</v>
      </c>
      <c r="BJ1832" s="19" t="s">
        <v>26</v>
      </c>
      <c r="BK1832" s="200">
        <f>ROUND(I1832*H1832,2)</f>
        <v>0</v>
      </c>
      <c r="BL1832" s="19" t="s">
        <v>258</v>
      </c>
      <c r="BM1832" s="199" t="s">
        <v>2602</v>
      </c>
    </row>
    <row r="1833" spans="1:65" s="2" customFormat="1" ht="10.199999999999999">
      <c r="A1833" s="36"/>
      <c r="B1833" s="37"/>
      <c r="C1833" s="38"/>
      <c r="D1833" s="201" t="s">
        <v>152</v>
      </c>
      <c r="E1833" s="38"/>
      <c r="F1833" s="202" t="s">
        <v>2529</v>
      </c>
      <c r="G1833" s="38"/>
      <c r="H1833" s="38"/>
      <c r="I1833" s="110"/>
      <c r="J1833" s="38"/>
      <c r="K1833" s="38"/>
      <c r="L1833" s="41"/>
      <c r="M1833" s="203"/>
      <c r="N1833" s="204"/>
      <c r="O1833" s="66"/>
      <c r="P1833" s="66"/>
      <c r="Q1833" s="66"/>
      <c r="R1833" s="66"/>
      <c r="S1833" s="66"/>
      <c r="T1833" s="67"/>
      <c r="U1833" s="36"/>
      <c r="V1833" s="36"/>
      <c r="W1833" s="36"/>
      <c r="X1833" s="36"/>
      <c r="Y1833" s="36"/>
      <c r="Z1833" s="36"/>
      <c r="AA1833" s="36"/>
      <c r="AB1833" s="36"/>
      <c r="AC1833" s="36"/>
      <c r="AD1833" s="36"/>
      <c r="AE1833" s="36"/>
      <c r="AT1833" s="19" t="s">
        <v>152</v>
      </c>
      <c r="AU1833" s="19" t="s">
        <v>80</v>
      </c>
    </row>
    <row r="1834" spans="1:65" s="2" customFormat="1" ht="16.5" customHeight="1">
      <c r="A1834" s="36"/>
      <c r="B1834" s="37"/>
      <c r="C1834" s="238" t="s">
        <v>2603</v>
      </c>
      <c r="D1834" s="238" t="s">
        <v>253</v>
      </c>
      <c r="E1834" s="239" t="s">
        <v>2532</v>
      </c>
      <c r="F1834" s="240" t="s">
        <v>2533</v>
      </c>
      <c r="G1834" s="241" t="s">
        <v>443</v>
      </c>
      <c r="H1834" s="242">
        <v>1</v>
      </c>
      <c r="I1834" s="243"/>
      <c r="J1834" s="242">
        <f>ROUND(I1834*H1834,2)</f>
        <v>0</v>
      </c>
      <c r="K1834" s="240" t="s">
        <v>19</v>
      </c>
      <c r="L1834" s="244"/>
      <c r="M1834" s="245" t="s">
        <v>19</v>
      </c>
      <c r="N1834" s="246" t="s">
        <v>42</v>
      </c>
      <c r="O1834" s="66"/>
      <c r="P1834" s="197">
        <f>O1834*H1834</f>
        <v>0</v>
      </c>
      <c r="Q1834" s="197">
        <v>0</v>
      </c>
      <c r="R1834" s="197">
        <f>Q1834*H1834</f>
        <v>0</v>
      </c>
      <c r="S1834" s="197">
        <v>0</v>
      </c>
      <c r="T1834" s="198">
        <f>S1834*H1834</f>
        <v>0</v>
      </c>
      <c r="U1834" s="36"/>
      <c r="V1834" s="36"/>
      <c r="W1834" s="36"/>
      <c r="X1834" s="36"/>
      <c r="Y1834" s="36"/>
      <c r="Z1834" s="36"/>
      <c r="AA1834" s="36"/>
      <c r="AB1834" s="36"/>
      <c r="AC1834" s="36"/>
      <c r="AD1834" s="36"/>
      <c r="AE1834" s="36"/>
      <c r="AR1834" s="199" t="s">
        <v>366</v>
      </c>
      <c r="AT1834" s="199" t="s">
        <v>253</v>
      </c>
      <c r="AU1834" s="199" t="s">
        <v>80</v>
      </c>
      <c r="AY1834" s="19" t="s">
        <v>144</v>
      </c>
      <c r="BE1834" s="200">
        <f>IF(N1834="základní",J1834,0)</f>
        <v>0</v>
      </c>
      <c r="BF1834" s="200">
        <f>IF(N1834="snížená",J1834,0)</f>
        <v>0</v>
      </c>
      <c r="BG1834" s="200">
        <f>IF(N1834="zákl. přenesená",J1834,0)</f>
        <v>0</v>
      </c>
      <c r="BH1834" s="200">
        <f>IF(N1834="sníž. přenesená",J1834,0)</f>
        <v>0</v>
      </c>
      <c r="BI1834" s="200">
        <f>IF(N1834="nulová",J1834,0)</f>
        <v>0</v>
      </c>
      <c r="BJ1834" s="19" t="s">
        <v>26</v>
      </c>
      <c r="BK1834" s="200">
        <f>ROUND(I1834*H1834,2)</f>
        <v>0</v>
      </c>
      <c r="BL1834" s="19" t="s">
        <v>258</v>
      </c>
      <c r="BM1834" s="199" t="s">
        <v>2604</v>
      </c>
    </row>
    <row r="1835" spans="1:65" s="2" customFormat="1" ht="10.199999999999999">
      <c r="A1835" s="36"/>
      <c r="B1835" s="37"/>
      <c r="C1835" s="38"/>
      <c r="D1835" s="201" t="s">
        <v>152</v>
      </c>
      <c r="E1835" s="38"/>
      <c r="F1835" s="202" t="s">
        <v>2533</v>
      </c>
      <c r="G1835" s="38"/>
      <c r="H1835" s="38"/>
      <c r="I1835" s="110"/>
      <c r="J1835" s="38"/>
      <c r="K1835" s="38"/>
      <c r="L1835" s="41"/>
      <c r="M1835" s="203"/>
      <c r="N1835" s="204"/>
      <c r="O1835" s="66"/>
      <c r="P1835" s="66"/>
      <c r="Q1835" s="66"/>
      <c r="R1835" s="66"/>
      <c r="S1835" s="66"/>
      <c r="T1835" s="67"/>
      <c r="U1835" s="36"/>
      <c r="V1835" s="36"/>
      <c r="W1835" s="36"/>
      <c r="X1835" s="36"/>
      <c r="Y1835" s="36"/>
      <c r="Z1835" s="36"/>
      <c r="AA1835" s="36"/>
      <c r="AB1835" s="36"/>
      <c r="AC1835" s="36"/>
      <c r="AD1835" s="36"/>
      <c r="AE1835" s="36"/>
      <c r="AT1835" s="19" t="s">
        <v>152</v>
      </c>
      <c r="AU1835" s="19" t="s">
        <v>80</v>
      </c>
    </row>
    <row r="1836" spans="1:65" s="2" customFormat="1" ht="16.5" customHeight="1">
      <c r="A1836" s="36"/>
      <c r="B1836" s="37"/>
      <c r="C1836" s="238" t="s">
        <v>2605</v>
      </c>
      <c r="D1836" s="238" t="s">
        <v>253</v>
      </c>
      <c r="E1836" s="239" t="s">
        <v>2536</v>
      </c>
      <c r="F1836" s="240" t="s">
        <v>2537</v>
      </c>
      <c r="G1836" s="241" t="s">
        <v>443</v>
      </c>
      <c r="H1836" s="242">
        <v>1</v>
      </c>
      <c r="I1836" s="243"/>
      <c r="J1836" s="242">
        <f>ROUND(I1836*H1836,2)</f>
        <v>0</v>
      </c>
      <c r="K1836" s="240" t="s">
        <v>19</v>
      </c>
      <c r="L1836" s="244"/>
      <c r="M1836" s="245" t="s">
        <v>19</v>
      </c>
      <c r="N1836" s="246" t="s">
        <v>42</v>
      </c>
      <c r="O1836" s="66"/>
      <c r="P1836" s="197">
        <f>O1836*H1836</f>
        <v>0</v>
      </c>
      <c r="Q1836" s="197">
        <v>0</v>
      </c>
      <c r="R1836" s="197">
        <f>Q1836*H1836</f>
        <v>0</v>
      </c>
      <c r="S1836" s="197">
        <v>0</v>
      </c>
      <c r="T1836" s="198">
        <f>S1836*H1836</f>
        <v>0</v>
      </c>
      <c r="U1836" s="36"/>
      <c r="V1836" s="36"/>
      <c r="W1836" s="36"/>
      <c r="X1836" s="36"/>
      <c r="Y1836" s="36"/>
      <c r="Z1836" s="36"/>
      <c r="AA1836" s="36"/>
      <c r="AB1836" s="36"/>
      <c r="AC1836" s="36"/>
      <c r="AD1836" s="36"/>
      <c r="AE1836" s="36"/>
      <c r="AR1836" s="199" t="s">
        <v>366</v>
      </c>
      <c r="AT1836" s="199" t="s">
        <v>253</v>
      </c>
      <c r="AU1836" s="199" t="s">
        <v>80</v>
      </c>
      <c r="AY1836" s="19" t="s">
        <v>144</v>
      </c>
      <c r="BE1836" s="200">
        <f>IF(N1836="základní",J1836,0)</f>
        <v>0</v>
      </c>
      <c r="BF1836" s="200">
        <f>IF(N1836="snížená",J1836,0)</f>
        <v>0</v>
      </c>
      <c r="BG1836" s="200">
        <f>IF(N1836="zákl. přenesená",J1836,0)</f>
        <v>0</v>
      </c>
      <c r="BH1836" s="200">
        <f>IF(N1836="sníž. přenesená",J1836,0)</f>
        <v>0</v>
      </c>
      <c r="BI1836" s="200">
        <f>IF(N1836="nulová",J1836,0)</f>
        <v>0</v>
      </c>
      <c r="BJ1836" s="19" t="s">
        <v>26</v>
      </c>
      <c r="BK1836" s="200">
        <f>ROUND(I1836*H1836,2)</f>
        <v>0</v>
      </c>
      <c r="BL1836" s="19" t="s">
        <v>258</v>
      </c>
      <c r="BM1836" s="199" t="s">
        <v>2606</v>
      </c>
    </row>
    <row r="1837" spans="1:65" s="2" customFormat="1" ht="10.199999999999999">
      <c r="A1837" s="36"/>
      <c r="B1837" s="37"/>
      <c r="C1837" s="38"/>
      <c r="D1837" s="201" t="s">
        <v>152</v>
      </c>
      <c r="E1837" s="38"/>
      <c r="F1837" s="202" t="s">
        <v>2537</v>
      </c>
      <c r="G1837" s="38"/>
      <c r="H1837" s="38"/>
      <c r="I1837" s="110"/>
      <c r="J1837" s="38"/>
      <c r="K1837" s="38"/>
      <c r="L1837" s="41"/>
      <c r="M1837" s="203"/>
      <c r="N1837" s="204"/>
      <c r="O1837" s="66"/>
      <c r="P1837" s="66"/>
      <c r="Q1837" s="66"/>
      <c r="R1837" s="66"/>
      <c r="S1837" s="66"/>
      <c r="T1837" s="67"/>
      <c r="U1837" s="36"/>
      <c r="V1837" s="36"/>
      <c r="W1837" s="36"/>
      <c r="X1837" s="36"/>
      <c r="Y1837" s="36"/>
      <c r="Z1837" s="36"/>
      <c r="AA1837" s="36"/>
      <c r="AB1837" s="36"/>
      <c r="AC1837" s="36"/>
      <c r="AD1837" s="36"/>
      <c r="AE1837" s="36"/>
      <c r="AT1837" s="19" t="s">
        <v>152</v>
      </c>
      <c r="AU1837" s="19" t="s">
        <v>80</v>
      </c>
    </row>
    <row r="1838" spans="1:65" s="2" customFormat="1" ht="16.5" customHeight="1">
      <c r="A1838" s="36"/>
      <c r="B1838" s="37"/>
      <c r="C1838" s="238" t="s">
        <v>2607</v>
      </c>
      <c r="D1838" s="238" t="s">
        <v>253</v>
      </c>
      <c r="E1838" s="239" t="s">
        <v>2540</v>
      </c>
      <c r="F1838" s="240" t="s">
        <v>2541</v>
      </c>
      <c r="G1838" s="241" t="s">
        <v>443</v>
      </c>
      <c r="H1838" s="242">
        <v>3</v>
      </c>
      <c r="I1838" s="243"/>
      <c r="J1838" s="242">
        <f>ROUND(I1838*H1838,2)</f>
        <v>0</v>
      </c>
      <c r="K1838" s="240" t="s">
        <v>19</v>
      </c>
      <c r="L1838" s="244"/>
      <c r="M1838" s="245" t="s">
        <v>19</v>
      </c>
      <c r="N1838" s="246" t="s">
        <v>42</v>
      </c>
      <c r="O1838" s="66"/>
      <c r="P1838" s="197">
        <f>O1838*H1838</f>
        <v>0</v>
      </c>
      <c r="Q1838" s="197">
        <v>0</v>
      </c>
      <c r="R1838" s="197">
        <f>Q1838*H1838</f>
        <v>0</v>
      </c>
      <c r="S1838" s="197">
        <v>0</v>
      </c>
      <c r="T1838" s="198">
        <f>S1838*H1838</f>
        <v>0</v>
      </c>
      <c r="U1838" s="36"/>
      <c r="V1838" s="36"/>
      <c r="W1838" s="36"/>
      <c r="X1838" s="36"/>
      <c r="Y1838" s="36"/>
      <c r="Z1838" s="36"/>
      <c r="AA1838" s="36"/>
      <c r="AB1838" s="36"/>
      <c r="AC1838" s="36"/>
      <c r="AD1838" s="36"/>
      <c r="AE1838" s="36"/>
      <c r="AR1838" s="199" t="s">
        <v>366</v>
      </c>
      <c r="AT1838" s="199" t="s">
        <v>253</v>
      </c>
      <c r="AU1838" s="199" t="s">
        <v>80</v>
      </c>
      <c r="AY1838" s="19" t="s">
        <v>144</v>
      </c>
      <c r="BE1838" s="200">
        <f>IF(N1838="základní",J1838,0)</f>
        <v>0</v>
      </c>
      <c r="BF1838" s="200">
        <f>IF(N1838="snížená",J1838,0)</f>
        <v>0</v>
      </c>
      <c r="BG1838" s="200">
        <f>IF(N1838="zákl. přenesená",J1838,0)</f>
        <v>0</v>
      </c>
      <c r="BH1838" s="200">
        <f>IF(N1838="sníž. přenesená",J1838,0)</f>
        <v>0</v>
      </c>
      <c r="BI1838" s="200">
        <f>IF(N1838="nulová",J1838,0)</f>
        <v>0</v>
      </c>
      <c r="BJ1838" s="19" t="s">
        <v>26</v>
      </c>
      <c r="BK1838" s="200">
        <f>ROUND(I1838*H1838,2)</f>
        <v>0</v>
      </c>
      <c r="BL1838" s="19" t="s">
        <v>258</v>
      </c>
      <c r="BM1838" s="199" t="s">
        <v>2608</v>
      </c>
    </row>
    <row r="1839" spans="1:65" s="2" customFormat="1" ht="10.199999999999999">
      <c r="A1839" s="36"/>
      <c r="B1839" s="37"/>
      <c r="C1839" s="38"/>
      <c r="D1839" s="201" t="s">
        <v>152</v>
      </c>
      <c r="E1839" s="38"/>
      <c r="F1839" s="202" t="s">
        <v>2541</v>
      </c>
      <c r="G1839" s="38"/>
      <c r="H1839" s="38"/>
      <c r="I1839" s="110"/>
      <c r="J1839" s="38"/>
      <c r="K1839" s="38"/>
      <c r="L1839" s="41"/>
      <c r="M1839" s="203"/>
      <c r="N1839" s="204"/>
      <c r="O1839" s="66"/>
      <c r="P1839" s="66"/>
      <c r="Q1839" s="66"/>
      <c r="R1839" s="66"/>
      <c r="S1839" s="66"/>
      <c r="T1839" s="67"/>
      <c r="U1839" s="36"/>
      <c r="V1839" s="36"/>
      <c r="W1839" s="36"/>
      <c r="X1839" s="36"/>
      <c r="Y1839" s="36"/>
      <c r="Z1839" s="36"/>
      <c r="AA1839" s="36"/>
      <c r="AB1839" s="36"/>
      <c r="AC1839" s="36"/>
      <c r="AD1839" s="36"/>
      <c r="AE1839" s="36"/>
      <c r="AT1839" s="19" t="s">
        <v>152</v>
      </c>
      <c r="AU1839" s="19" t="s">
        <v>80</v>
      </c>
    </row>
    <row r="1840" spans="1:65" s="2" customFormat="1" ht="16.5" customHeight="1">
      <c r="A1840" s="36"/>
      <c r="B1840" s="37"/>
      <c r="C1840" s="238" t="s">
        <v>2609</v>
      </c>
      <c r="D1840" s="238" t="s">
        <v>253</v>
      </c>
      <c r="E1840" s="239" t="s">
        <v>2544</v>
      </c>
      <c r="F1840" s="240" t="s">
        <v>2545</v>
      </c>
      <c r="G1840" s="241" t="s">
        <v>443</v>
      </c>
      <c r="H1840" s="242">
        <v>2</v>
      </c>
      <c r="I1840" s="243"/>
      <c r="J1840" s="242">
        <f>ROUND(I1840*H1840,2)</f>
        <v>0</v>
      </c>
      <c r="K1840" s="240" t="s">
        <v>19</v>
      </c>
      <c r="L1840" s="244"/>
      <c r="M1840" s="245" t="s">
        <v>19</v>
      </c>
      <c r="N1840" s="246" t="s">
        <v>42</v>
      </c>
      <c r="O1840" s="66"/>
      <c r="P1840" s="197">
        <f>O1840*H1840</f>
        <v>0</v>
      </c>
      <c r="Q1840" s="197">
        <v>0</v>
      </c>
      <c r="R1840" s="197">
        <f>Q1840*H1840</f>
        <v>0</v>
      </c>
      <c r="S1840" s="197">
        <v>0</v>
      </c>
      <c r="T1840" s="198">
        <f>S1840*H1840</f>
        <v>0</v>
      </c>
      <c r="U1840" s="36"/>
      <c r="V1840" s="36"/>
      <c r="W1840" s="36"/>
      <c r="X1840" s="36"/>
      <c r="Y1840" s="36"/>
      <c r="Z1840" s="36"/>
      <c r="AA1840" s="36"/>
      <c r="AB1840" s="36"/>
      <c r="AC1840" s="36"/>
      <c r="AD1840" s="36"/>
      <c r="AE1840" s="36"/>
      <c r="AR1840" s="199" t="s">
        <v>366</v>
      </c>
      <c r="AT1840" s="199" t="s">
        <v>253</v>
      </c>
      <c r="AU1840" s="199" t="s">
        <v>80</v>
      </c>
      <c r="AY1840" s="19" t="s">
        <v>144</v>
      </c>
      <c r="BE1840" s="200">
        <f>IF(N1840="základní",J1840,0)</f>
        <v>0</v>
      </c>
      <c r="BF1840" s="200">
        <f>IF(N1840="snížená",J1840,0)</f>
        <v>0</v>
      </c>
      <c r="BG1840" s="200">
        <f>IF(N1840="zákl. přenesená",J1840,0)</f>
        <v>0</v>
      </c>
      <c r="BH1840" s="200">
        <f>IF(N1840="sníž. přenesená",J1840,0)</f>
        <v>0</v>
      </c>
      <c r="BI1840" s="200">
        <f>IF(N1840="nulová",J1840,0)</f>
        <v>0</v>
      </c>
      <c r="BJ1840" s="19" t="s">
        <v>26</v>
      </c>
      <c r="BK1840" s="200">
        <f>ROUND(I1840*H1840,2)</f>
        <v>0</v>
      </c>
      <c r="BL1840" s="19" t="s">
        <v>258</v>
      </c>
      <c r="BM1840" s="199" t="s">
        <v>2610</v>
      </c>
    </row>
    <row r="1841" spans="1:65" s="2" customFormat="1" ht="10.199999999999999">
      <c r="A1841" s="36"/>
      <c r="B1841" s="37"/>
      <c r="C1841" s="38"/>
      <c r="D1841" s="201" t="s">
        <v>152</v>
      </c>
      <c r="E1841" s="38"/>
      <c r="F1841" s="202" t="s">
        <v>2545</v>
      </c>
      <c r="G1841" s="38"/>
      <c r="H1841" s="38"/>
      <c r="I1841" s="110"/>
      <c r="J1841" s="38"/>
      <c r="K1841" s="38"/>
      <c r="L1841" s="41"/>
      <c r="M1841" s="203"/>
      <c r="N1841" s="204"/>
      <c r="O1841" s="66"/>
      <c r="P1841" s="66"/>
      <c r="Q1841" s="66"/>
      <c r="R1841" s="66"/>
      <c r="S1841" s="66"/>
      <c r="T1841" s="67"/>
      <c r="U1841" s="36"/>
      <c r="V1841" s="36"/>
      <c r="W1841" s="36"/>
      <c r="X1841" s="36"/>
      <c r="Y1841" s="36"/>
      <c r="Z1841" s="36"/>
      <c r="AA1841" s="36"/>
      <c r="AB1841" s="36"/>
      <c r="AC1841" s="36"/>
      <c r="AD1841" s="36"/>
      <c r="AE1841" s="36"/>
      <c r="AT1841" s="19" t="s">
        <v>152</v>
      </c>
      <c r="AU1841" s="19" t="s">
        <v>80</v>
      </c>
    </row>
    <row r="1842" spans="1:65" s="2" customFormat="1" ht="16.5" customHeight="1">
      <c r="A1842" s="36"/>
      <c r="B1842" s="37"/>
      <c r="C1842" s="238" t="s">
        <v>2611</v>
      </c>
      <c r="D1842" s="238" t="s">
        <v>253</v>
      </c>
      <c r="E1842" s="239" t="s">
        <v>2548</v>
      </c>
      <c r="F1842" s="240" t="s">
        <v>2549</v>
      </c>
      <c r="G1842" s="241" t="s">
        <v>443</v>
      </c>
      <c r="H1842" s="242">
        <v>1</v>
      </c>
      <c r="I1842" s="243"/>
      <c r="J1842" s="242">
        <f>ROUND(I1842*H1842,2)</f>
        <v>0</v>
      </c>
      <c r="K1842" s="240" t="s">
        <v>19</v>
      </c>
      <c r="L1842" s="244"/>
      <c r="M1842" s="245" t="s">
        <v>19</v>
      </c>
      <c r="N1842" s="246" t="s">
        <v>42</v>
      </c>
      <c r="O1842" s="66"/>
      <c r="P1842" s="197">
        <f>O1842*H1842</f>
        <v>0</v>
      </c>
      <c r="Q1842" s="197">
        <v>0</v>
      </c>
      <c r="R1842" s="197">
        <f>Q1842*H1842</f>
        <v>0</v>
      </c>
      <c r="S1842" s="197">
        <v>0</v>
      </c>
      <c r="T1842" s="198">
        <f>S1842*H1842</f>
        <v>0</v>
      </c>
      <c r="U1842" s="36"/>
      <c r="V1842" s="36"/>
      <c r="W1842" s="36"/>
      <c r="X1842" s="36"/>
      <c r="Y1842" s="36"/>
      <c r="Z1842" s="36"/>
      <c r="AA1842" s="36"/>
      <c r="AB1842" s="36"/>
      <c r="AC1842" s="36"/>
      <c r="AD1842" s="36"/>
      <c r="AE1842" s="36"/>
      <c r="AR1842" s="199" t="s">
        <v>366</v>
      </c>
      <c r="AT1842" s="199" t="s">
        <v>253</v>
      </c>
      <c r="AU1842" s="199" t="s">
        <v>80</v>
      </c>
      <c r="AY1842" s="19" t="s">
        <v>144</v>
      </c>
      <c r="BE1842" s="200">
        <f>IF(N1842="základní",J1842,0)</f>
        <v>0</v>
      </c>
      <c r="BF1842" s="200">
        <f>IF(N1842="snížená",J1842,0)</f>
        <v>0</v>
      </c>
      <c r="BG1842" s="200">
        <f>IF(N1842="zákl. přenesená",J1842,0)</f>
        <v>0</v>
      </c>
      <c r="BH1842" s="200">
        <f>IF(N1842="sníž. přenesená",J1842,0)</f>
        <v>0</v>
      </c>
      <c r="BI1842" s="200">
        <f>IF(N1842="nulová",J1842,0)</f>
        <v>0</v>
      </c>
      <c r="BJ1842" s="19" t="s">
        <v>26</v>
      </c>
      <c r="BK1842" s="200">
        <f>ROUND(I1842*H1842,2)</f>
        <v>0</v>
      </c>
      <c r="BL1842" s="19" t="s">
        <v>258</v>
      </c>
      <c r="BM1842" s="199" t="s">
        <v>2612</v>
      </c>
    </row>
    <row r="1843" spans="1:65" s="2" customFormat="1" ht="10.199999999999999">
      <c r="A1843" s="36"/>
      <c r="B1843" s="37"/>
      <c r="C1843" s="38"/>
      <c r="D1843" s="201" t="s">
        <v>152</v>
      </c>
      <c r="E1843" s="38"/>
      <c r="F1843" s="202" t="s">
        <v>2549</v>
      </c>
      <c r="G1843" s="38"/>
      <c r="H1843" s="38"/>
      <c r="I1843" s="110"/>
      <c r="J1843" s="38"/>
      <c r="K1843" s="38"/>
      <c r="L1843" s="41"/>
      <c r="M1843" s="203"/>
      <c r="N1843" s="204"/>
      <c r="O1843" s="66"/>
      <c r="P1843" s="66"/>
      <c r="Q1843" s="66"/>
      <c r="R1843" s="66"/>
      <c r="S1843" s="66"/>
      <c r="T1843" s="67"/>
      <c r="U1843" s="36"/>
      <c r="V1843" s="36"/>
      <c r="W1843" s="36"/>
      <c r="X1843" s="36"/>
      <c r="Y1843" s="36"/>
      <c r="Z1843" s="36"/>
      <c r="AA1843" s="36"/>
      <c r="AB1843" s="36"/>
      <c r="AC1843" s="36"/>
      <c r="AD1843" s="36"/>
      <c r="AE1843" s="36"/>
      <c r="AT1843" s="19" t="s">
        <v>152</v>
      </c>
      <c r="AU1843" s="19" t="s">
        <v>80</v>
      </c>
    </row>
    <row r="1844" spans="1:65" s="2" customFormat="1" ht="16.5" customHeight="1">
      <c r="A1844" s="36"/>
      <c r="B1844" s="37"/>
      <c r="C1844" s="238" t="s">
        <v>2613</v>
      </c>
      <c r="D1844" s="238" t="s">
        <v>253</v>
      </c>
      <c r="E1844" s="239" t="s">
        <v>2552</v>
      </c>
      <c r="F1844" s="240" t="s">
        <v>2553</v>
      </c>
      <c r="G1844" s="241" t="s">
        <v>443</v>
      </c>
      <c r="H1844" s="242">
        <v>4</v>
      </c>
      <c r="I1844" s="243"/>
      <c r="J1844" s="242">
        <f>ROUND(I1844*H1844,2)</f>
        <v>0</v>
      </c>
      <c r="K1844" s="240" t="s">
        <v>19</v>
      </c>
      <c r="L1844" s="244"/>
      <c r="M1844" s="245" t="s">
        <v>19</v>
      </c>
      <c r="N1844" s="246" t="s">
        <v>42</v>
      </c>
      <c r="O1844" s="66"/>
      <c r="P1844" s="197">
        <f>O1844*H1844</f>
        <v>0</v>
      </c>
      <c r="Q1844" s="197">
        <v>0</v>
      </c>
      <c r="R1844" s="197">
        <f>Q1844*H1844</f>
        <v>0</v>
      </c>
      <c r="S1844" s="197">
        <v>0</v>
      </c>
      <c r="T1844" s="198">
        <f>S1844*H1844</f>
        <v>0</v>
      </c>
      <c r="U1844" s="36"/>
      <c r="V1844" s="36"/>
      <c r="W1844" s="36"/>
      <c r="X1844" s="36"/>
      <c r="Y1844" s="36"/>
      <c r="Z1844" s="36"/>
      <c r="AA1844" s="36"/>
      <c r="AB1844" s="36"/>
      <c r="AC1844" s="36"/>
      <c r="AD1844" s="36"/>
      <c r="AE1844" s="36"/>
      <c r="AR1844" s="199" t="s">
        <v>366</v>
      </c>
      <c r="AT1844" s="199" t="s">
        <v>253</v>
      </c>
      <c r="AU1844" s="199" t="s">
        <v>80</v>
      </c>
      <c r="AY1844" s="19" t="s">
        <v>144</v>
      </c>
      <c r="BE1844" s="200">
        <f>IF(N1844="základní",J1844,0)</f>
        <v>0</v>
      </c>
      <c r="BF1844" s="200">
        <f>IF(N1844="snížená",J1844,0)</f>
        <v>0</v>
      </c>
      <c r="BG1844" s="200">
        <f>IF(N1844="zákl. přenesená",J1844,0)</f>
        <v>0</v>
      </c>
      <c r="BH1844" s="200">
        <f>IF(N1844="sníž. přenesená",J1844,0)</f>
        <v>0</v>
      </c>
      <c r="BI1844" s="200">
        <f>IF(N1844="nulová",J1844,0)</f>
        <v>0</v>
      </c>
      <c r="BJ1844" s="19" t="s">
        <v>26</v>
      </c>
      <c r="BK1844" s="200">
        <f>ROUND(I1844*H1844,2)</f>
        <v>0</v>
      </c>
      <c r="BL1844" s="19" t="s">
        <v>258</v>
      </c>
      <c r="BM1844" s="199" t="s">
        <v>2614</v>
      </c>
    </row>
    <row r="1845" spans="1:65" s="2" customFormat="1" ht="10.199999999999999">
      <c r="A1845" s="36"/>
      <c r="B1845" s="37"/>
      <c r="C1845" s="38"/>
      <c r="D1845" s="201" t="s">
        <v>152</v>
      </c>
      <c r="E1845" s="38"/>
      <c r="F1845" s="202" t="s">
        <v>2553</v>
      </c>
      <c r="G1845" s="38"/>
      <c r="H1845" s="38"/>
      <c r="I1845" s="110"/>
      <c r="J1845" s="38"/>
      <c r="K1845" s="38"/>
      <c r="L1845" s="41"/>
      <c r="M1845" s="203"/>
      <c r="N1845" s="204"/>
      <c r="O1845" s="66"/>
      <c r="P1845" s="66"/>
      <c r="Q1845" s="66"/>
      <c r="R1845" s="66"/>
      <c r="S1845" s="66"/>
      <c r="T1845" s="67"/>
      <c r="U1845" s="36"/>
      <c r="V1845" s="36"/>
      <c r="W1845" s="36"/>
      <c r="X1845" s="36"/>
      <c r="Y1845" s="36"/>
      <c r="Z1845" s="36"/>
      <c r="AA1845" s="36"/>
      <c r="AB1845" s="36"/>
      <c r="AC1845" s="36"/>
      <c r="AD1845" s="36"/>
      <c r="AE1845" s="36"/>
      <c r="AT1845" s="19" t="s">
        <v>152</v>
      </c>
      <c r="AU1845" s="19" t="s">
        <v>80</v>
      </c>
    </row>
    <row r="1846" spans="1:65" s="2" customFormat="1" ht="16.5" customHeight="1">
      <c r="A1846" s="36"/>
      <c r="B1846" s="37"/>
      <c r="C1846" s="238" t="s">
        <v>2615</v>
      </c>
      <c r="D1846" s="238" t="s">
        <v>253</v>
      </c>
      <c r="E1846" s="239" t="s">
        <v>2556</v>
      </c>
      <c r="F1846" s="240" t="s">
        <v>2557</v>
      </c>
      <c r="G1846" s="241" t="s">
        <v>443</v>
      </c>
      <c r="H1846" s="242">
        <v>2</v>
      </c>
      <c r="I1846" s="243"/>
      <c r="J1846" s="242">
        <f>ROUND(I1846*H1846,2)</f>
        <v>0</v>
      </c>
      <c r="K1846" s="240" t="s">
        <v>19</v>
      </c>
      <c r="L1846" s="244"/>
      <c r="M1846" s="245" t="s">
        <v>19</v>
      </c>
      <c r="N1846" s="246" t="s">
        <v>42</v>
      </c>
      <c r="O1846" s="66"/>
      <c r="P1846" s="197">
        <f>O1846*H1846</f>
        <v>0</v>
      </c>
      <c r="Q1846" s="197">
        <v>0</v>
      </c>
      <c r="R1846" s="197">
        <f>Q1846*H1846</f>
        <v>0</v>
      </c>
      <c r="S1846" s="197">
        <v>0</v>
      </c>
      <c r="T1846" s="198">
        <f>S1846*H1846</f>
        <v>0</v>
      </c>
      <c r="U1846" s="36"/>
      <c r="V1846" s="36"/>
      <c r="W1846" s="36"/>
      <c r="X1846" s="36"/>
      <c r="Y1846" s="36"/>
      <c r="Z1846" s="36"/>
      <c r="AA1846" s="36"/>
      <c r="AB1846" s="36"/>
      <c r="AC1846" s="36"/>
      <c r="AD1846" s="36"/>
      <c r="AE1846" s="36"/>
      <c r="AR1846" s="199" t="s">
        <v>366</v>
      </c>
      <c r="AT1846" s="199" t="s">
        <v>253</v>
      </c>
      <c r="AU1846" s="199" t="s">
        <v>80</v>
      </c>
      <c r="AY1846" s="19" t="s">
        <v>144</v>
      </c>
      <c r="BE1846" s="200">
        <f>IF(N1846="základní",J1846,0)</f>
        <v>0</v>
      </c>
      <c r="BF1846" s="200">
        <f>IF(N1846="snížená",J1846,0)</f>
        <v>0</v>
      </c>
      <c r="BG1846" s="200">
        <f>IF(N1846="zákl. přenesená",J1846,0)</f>
        <v>0</v>
      </c>
      <c r="BH1846" s="200">
        <f>IF(N1846="sníž. přenesená",J1846,0)</f>
        <v>0</v>
      </c>
      <c r="BI1846" s="200">
        <f>IF(N1846="nulová",J1846,0)</f>
        <v>0</v>
      </c>
      <c r="BJ1846" s="19" t="s">
        <v>26</v>
      </c>
      <c r="BK1846" s="200">
        <f>ROUND(I1846*H1846,2)</f>
        <v>0</v>
      </c>
      <c r="BL1846" s="19" t="s">
        <v>258</v>
      </c>
      <c r="BM1846" s="199" t="s">
        <v>2616</v>
      </c>
    </row>
    <row r="1847" spans="1:65" s="2" customFormat="1" ht="10.199999999999999">
      <c r="A1847" s="36"/>
      <c r="B1847" s="37"/>
      <c r="C1847" s="38"/>
      <c r="D1847" s="201" t="s">
        <v>152</v>
      </c>
      <c r="E1847" s="38"/>
      <c r="F1847" s="202" t="s">
        <v>2557</v>
      </c>
      <c r="G1847" s="38"/>
      <c r="H1847" s="38"/>
      <c r="I1847" s="110"/>
      <c r="J1847" s="38"/>
      <c r="K1847" s="38"/>
      <c r="L1847" s="41"/>
      <c r="M1847" s="203"/>
      <c r="N1847" s="204"/>
      <c r="O1847" s="66"/>
      <c r="P1847" s="66"/>
      <c r="Q1847" s="66"/>
      <c r="R1847" s="66"/>
      <c r="S1847" s="66"/>
      <c r="T1847" s="67"/>
      <c r="U1847" s="36"/>
      <c r="V1847" s="36"/>
      <c r="W1847" s="36"/>
      <c r="X1847" s="36"/>
      <c r="Y1847" s="36"/>
      <c r="Z1847" s="36"/>
      <c r="AA1847" s="36"/>
      <c r="AB1847" s="36"/>
      <c r="AC1847" s="36"/>
      <c r="AD1847" s="36"/>
      <c r="AE1847" s="36"/>
      <c r="AT1847" s="19" t="s">
        <v>152</v>
      </c>
      <c r="AU1847" s="19" t="s">
        <v>80</v>
      </c>
    </row>
    <row r="1848" spans="1:65" s="2" customFormat="1" ht="16.5" customHeight="1">
      <c r="A1848" s="36"/>
      <c r="B1848" s="37"/>
      <c r="C1848" s="238" t="s">
        <v>2617</v>
      </c>
      <c r="D1848" s="238" t="s">
        <v>253</v>
      </c>
      <c r="E1848" s="239" t="s">
        <v>2560</v>
      </c>
      <c r="F1848" s="240" t="s">
        <v>2561</v>
      </c>
      <c r="G1848" s="241" t="s">
        <v>443</v>
      </c>
      <c r="H1848" s="242">
        <v>1</v>
      </c>
      <c r="I1848" s="243"/>
      <c r="J1848" s="242">
        <f>ROUND(I1848*H1848,2)</f>
        <v>0</v>
      </c>
      <c r="K1848" s="240" t="s">
        <v>19</v>
      </c>
      <c r="L1848" s="244"/>
      <c r="M1848" s="245" t="s">
        <v>19</v>
      </c>
      <c r="N1848" s="246" t="s">
        <v>42</v>
      </c>
      <c r="O1848" s="66"/>
      <c r="P1848" s="197">
        <f>O1848*H1848</f>
        <v>0</v>
      </c>
      <c r="Q1848" s="197">
        <v>0</v>
      </c>
      <c r="R1848" s="197">
        <f>Q1848*H1848</f>
        <v>0</v>
      </c>
      <c r="S1848" s="197">
        <v>0</v>
      </c>
      <c r="T1848" s="198">
        <f>S1848*H1848</f>
        <v>0</v>
      </c>
      <c r="U1848" s="36"/>
      <c r="V1848" s="36"/>
      <c r="W1848" s="36"/>
      <c r="X1848" s="36"/>
      <c r="Y1848" s="36"/>
      <c r="Z1848" s="36"/>
      <c r="AA1848" s="36"/>
      <c r="AB1848" s="36"/>
      <c r="AC1848" s="36"/>
      <c r="AD1848" s="36"/>
      <c r="AE1848" s="36"/>
      <c r="AR1848" s="199" t="s">
        <v>366</v>
      </c>
      <c r="AT1848" s="199" t="s">
        <v>253</v>
      </c>
      <c r="AU1848" s="199" t="s">
        <v>80</v>
      </c>
      <c r="AY1848" s="19" t="s">
        <v>144</v>
      </c>
      <c r="BE1848" s="200">
        <f>IF(N1848="základní",J1848,0)</f>
        <v>0</v>
      </c>
      <c r="BF1848" s="200">
        <f>IF(N1848="snížená",J1848,0)</f>
        <v>0</v>
      </c>
      <c r="BG1848" s="200">
        <f>IF(N1848="zákl. přenesená",J1848,0)</f>
        <v>0</v>
      </c>
      <c r="BH1848" s="200">
        <f>IF(N1848="sníž. přenesená",J1848,0)</f>
        <v>0</v>
      </c>
      <c r="BI1848" s="200">
        <f>IF(N1848="nulová",J1848,0)</f>
        <v>0</v>
      </c>
      <c r="BJ1848" s="19" t="s">
        <v>26</v>
      </c>
      <c r="BK1848" s="200">
        <f>ROUND(I1848*H1848,2)</f>
        <v>0</v>
      </c>
      <c r="BL1848" s="19" t="s">
        <v>258</v>
      </c>
      <c r="BM1848" s="199" t="s">
        <v>2618</v>
      </c>
    </row>
    <row r="1849" spans="1:65" s="2" customFormat="1" ht="10.199999999999999">
      <c r="A1849" s="36"/>
      <c r="B1849" s="37"/>
      <c r="C1849" s="38"/>
      <c r="D1849" s="201" t="s">
        <v>152</v>
      </c>
      <c r="E1849" s="38"/>
      <c r="F1849" s="202" t="s">
        <v>2561</v>
      </c>
      <c r="G1849" s="38"/>
      <c r="H1849" s="38"/>
      <c r="I1849" s="110"/>
      <c r="J1849" s="38"/>
      <c r="K1849" s="38"/>
      <c r="L1849" s="41"/>
      <c r="M1849" s="203"/>
      <c r="N1849" s="204"/>
      <c r="O1849" s="66"/>
      <c r="P1849" s="66"/>
      <c r="Q1849" s="66"/>
      <c r="R1849" s="66"/>
      <c r="S1849" s="66"/>
      <c r="T1849" s="67"/>
      <c r="U1849" s="36"/>
      <c r="V1849" s="36"/>
      <c r="W1849" s="36"/>
      <c r="X1849" s="36"/>
      <c r="Y1849" s="36"/>
      <c r="Z1849" s="36"/>
      <c r="AA1849" s="36"/>
      <c r="AB1849" s="36"/>
      <c r="AC1849" s="36"/>
      <c r="AD1849" s="36"/>
      <c r="AE1849" s="36"/>
      <c r="AT1849" s="19" t="s">
        <v>152</v>
      </c>
      <c r="AU1849" s="19" t="s">
        <v>80</v>
      </c>
    </row>
    <row r="1850" spans="1:65" s="2" customFormat="1" ht="16.5" customHeight="1">
      <c r="A1850" s="36"/>
      <c r="B1850" s="37"/>
      <c r="C1850" s="238" t="s">
        <v>2619</v>
      </c>
      <c r="D1850" s="238" t="s">
        <v>253</v>
      </c>
      <c r="E1850" s="239" t="s">
        <v>2564</v>
      </c>
      <c r="F1850" s="240" t="s">
        <v>2565</v>
      </c>
      <c r="G1850" s="241" t="s">
        <v>443</v>
      </c>
      <c r="H1850" s="242">
        <v>10</v>
      </c>
      <c r="I1850" s="243"/>
      <c r="J1850" s="242">
        <f>ROUND(I1850*H1850,2)</f>
        <v>0</v>
      </c>
      <c r="K1850" s="240" t="s">
        <v>19</v>
      </c>
      <c r="L1850" s="244"/>
      <c r="M1850" s="245" t="s">
        <v>19</v>
      </c>
      <c r="N1850" s="246" t="s">
        <v>42</v>
      </c>
      <c r="O1850" s="66"/>
      <c r="P1850" s="197">
        <f>O1850*H1850</f>
        <v>0</v>
      </c>
      <c r="Q1850" s="197">
        <v>0</v>
      </c>
      <c r="R1850" s="197">
        <f>Q1850*H1850</f>
        <v>0</v>
      </c>
      <c r="S1850" s="197">
        <v>0</v>
      </c>
      <c r="T1850" s="198">
        <f>S1850*H1850</f>
        <v>0</v>
      </c>
      <c r="U1850" s="36"/>
      <c r="V1850" s="36"/>
      <c r="W1850" s="36"/>
      <c r="X1850" s="36"/>
      <c r="Y1850" s="36"/>
      <c r="Z1850" s="36"/>
      <c r="AA1850" s="36"/>
      <c r="AB1850" s="36"/>
      <c r="AC1850" s="36"/>
      <c r="AD1850" s="36"/>
      <c r="AE1850" s="36"/>
      <c r="AR1850" s="199" t="s">
        <v>366</v>
      </c>
      <c r="AT1850" s="199" t="s">
        <v>253</v>
      </c>
      <c r="AU1850" s="199" t="s">
        <v>80</v>
      </c>
      <c r="AY1850" s="19" t="s">
        <v>144</v>
      </c>
      <c r="BE1850" s="200">
        <f>IF(N1850="základní",J1850,0)</f>
        <v>0</v>
      </c>
      <c r="BF1850" s="200">
        <f>IF(N1850="snížená",J1850,0)</f>
        <v>0</v>
      </c>
      <c r="BG1850" s="200">
        <f>IF(N1850="zákl. přenesená",J1850,0)</f>
        <v>0</v>
      </c>
      <c r="BH1850" s="200">
        <f>IF(N1850="sníž. přenesená",J1850,0)</f>
        <v>0</v>
      </c>
      <c r="BI1850" s="200">
        <f>IF(N1850="nulová",J1850,0)</f>
        <v>0</v>
      </c>
      <c r="BJ1850" s="19" t="s">
        <v>26</v>
      </c>
      <c r="BK1850" s="200">
        <f>ROUND(I1850*H1850,2)</f>
        <v>0</v>
      </c>
      <c r="BL1850" s="19" t="s">
        <v>258</v>
      </c>
      <c r="BM1850" s="199" t="s">
        <v>2620</v>
      </c>
    </row>
    <row r="1851" spans="1:65" s="2" customFormat="1" ht="10.199999999999999">
      <c r="A1851" s="36"/>
      <c r="B1851" s="37"/>
      <c r="C1851" s="38"/>
      <c r="D1851" s="201" t="s">
        <v>152</v>
      </c>
      <c r="E1851" s="38"/>
      <c r="F1851" s="202" t="s">
        <v>2565</v>
      </c>
      <c r="G1851" s="38"/>
      <c r="H1851" s="38"/>
      <c r="I1851" s="110"/>
      <c r="J1851" s="38"/>
      <c r="K1851" s="38"/>
      <c r="L1851" s="41"/>
      <c r="M1851" s="203"/>
      <c r="N1851" s="204"/>
      <c r="O1851" s="66"/>
      <c r="P1851" s="66"/>
      <c r="Q1851" s="66"/>
      <c r="R1851" s="66"/>
      <c r="S1851" s="66"/>
      <c r="T1851" s="67"/>
      <c r="U1851" s="36"/>
      <c r="V1851" s="36"/>
      <c r="W1851" s="36"/>
      <c r="X1851" s="36"/>
      <c r="Y1851" s="36"/>
      <c r="Z1851" s="36"/>
      <c r="AA1851" s="36"/>
      <c r="AB1851" s="36"/>
      <c r="AC1851" s="36"/>
      <c r="AD1851" s="36"/>
      <c r="AE1851" s="36"/>
      <c r="AT1851" s="19" t="s">
        <v>152</v>
      </c>
      <c r="AU1851" s="19" t="s">
        <v>80</v>
      </c>
    </row>
    <row r="1852" spans="1:65" s="2" customFormat="1" ht="16.5" customHeight="1">
      <c r="A1852" s="36"/>
      <c r="B1852" s="37"/>
      <c r="C1852" s="238" t="s">
        <v>2621</v>
      </c>
      <c r="D1852" s="238" t="s">
        <v>253</v>
      </c>
      <c r="E1852" s="239" t="s">
        <v>2568</v>
      </c>
      <c r="F1852" s="240" t="s">
        <v>2569</v>
      </c>
      <c r="G1852" s="241" t="s">
        <v>443</v>
      </c>
      <c r="H1852" s="242">
        <v>1</v>
      </c>
      <c r="I1852" s="243"/>
      <c r="J1852" s="242">
        <f>ROUND(I1852*H1852,2)</f>
        <v>0</v>
      </c>
      <c r="K1852" s="240" t="s">
        <v>19</v>
      </c>
      <c r="L1852" s="244"/>
      <c r="M1852" s="245" t="s">
        <v>19</v>
      </c>
      <c r="N1852" s="246" t="s">
        <v>42</v>
      </c>
      <c r="O1852" s="66"/>
      <c r="P1852" s="197">
        <f>O1852*H1852</f>
        <v>0</v>
      </c>
      <c r="Q1852" s="197">
        <v>0</v>
      </c>
      <c r="R1852" s="197">
        <f>Q1852*H1852</f>
        <v>0</v>
      </c>
      <c r="S1852" s="197">
        <v>0</v>
      </c>
      <c r="T1852" s="198">
        <f>S1852*H1852</f>
        <v>0</v>
      </c>
      <c r="U1852" s="36"/>
      <c r="V1852" s="36"/>
      <c r="W1852" s="36"/>
      <c r="X1852" s="36"/>
      <c r="Y1852" s="36"/>
      <c r="Z1852" s="36"/>
      <c r="AA1852" s="36"/>
      <c r="AB1852" s="36"/>
      <c r="AC1852" s="36"/>
      <c r="AD1852" s="36"/>
      <c r="AE1852" s="36"/>
      <c r="AR1852" s="199" t="s">
        <v>366</v>
      </c>
      <c r="AT1852" s="199" t="s">
        <v>253</v>
      </c>
      <c r="AU1852" s="199" t="s">
        <v>80</v>
      </c>
      <c r="AY1852" s="19" t="s">
        <v>144</v>
      </c>
      <c r="BE1852" s="200">
        <f>IF(N1852="základní",J1852,0)</f>
        <v>0</v>
      </c>
      <c r="BF1852" s="200">
        <f>IF(N1852="snížená",J1852,0)</f>
        <v>0</v>
      </c>
      <c r="BG1852" s="200">
        <f>IF(N1852="zákl. přenesená",J1852,0)</f>
        <v>0</v>
      </c>
      <c r="BH1852" s="200">
        <f>IF(N1852="sníž. přenesená",J1852,0)</f>
        <v>0</v>
      </c>
      <c r="BI1852" s="200">
        <f>IF(N1852="nulová",J1852,0)</f>
        <v>0</v>
      </c>
      <c r="BJ1852" s="19" t="s">
        <v>26</v>
      </c>
      <c r="BK1852" s="200">
        <f>ROUND(I1852*H1852,2)</f>
        <v>0</v>
      </c>
      <c r="BL1852" s="19" t="s">
        <v>258</v>
      </c>
      <c r="BM1852" s="199" t="s">
        <v>2622</v>
      </c>
    </row>
    <row r="1853" spans="1:65" s="2" customFormat="1" ht="10.199999999999999">
      <c r="A1853" s="36"/>
      <c r="B1853" s="37"/>
      <c r="C1853" s="38"/>
      <c r="D1853" s="201" t="s">
        <v>152</v>
      </c>
      <c r="E1853" s="38"/>
      <c r="F1853" s="202" t="s">
        <v>2569</v>
      </c>
      <c r="G1853" s="38"/>
      <c r="H1853" s="38"/>
      <c r="I1853" s="110"/>
      <c r="J1853" s="38"/>
      <c r="K1853" s="38"/>
      <c r="L1853" s="41"/>
      <c r="M1853" s="203"/>
      <c r="N1853" s="204"/>
      <c r="O1853" s="66"/>
      <c r="P1853" s="66"/>
      <c r="Q1853" s="66"/>
      <c r="R1853" s="66"/>
      <c r="S1853" s="66"/>
      <c r="T1853" s="67"/>
      <c r="U1853" s="36"/>
      <c r="V1853" s="36"/>
      <c r="W1853" s="36"/>
      <c r="X1853" s="36"/>
      <c r="Y1853" s="36"/>
      <c r="Z1853" s="36"/>
      <c r="AA1853" s="36"/>
      <c r="AB1853" s="36"/>
      <c r="AC1853" s="36"/>
      <c r="AD1853" s="36"/>
      <c r="AE1853" s="36"/>
      <c r="AT1853" s="19" t="s">
        <v>152</v>
      </c>
      <c r="AU1853" s="19" t="s">
        <v>80</v>
      </c>
    </row>
    <row r="1854" spans="1:65" s="2" customFormat="1" ht="16.5" customHeight="1">
      <c r="A1854" s="36"/>
      <c r="B1854" s="37"/>
      <c r="C1854" s="238" t="s">
        <v>2623</v>
      </c>
      <c r="D1854" s="238" t="s">
        <v>253</v>
      </c>
      <c r="E1854" s="239" t="s">
        <v>2624</v>
      </c>
      <c r="F1854" s="240" t="s">
        <v>2625</v>
      </c>
      <c r="G1854" s="241" t="s">
        <v>443</v>
      </c>
      <c r="H1854" s="242">
        <v>1</v>
      </c>
      <c r="I1854" s="243"/>
      <c r="J1854" s="242">
        <f>ROUND(I1854*H1854,2)</f>
        <v>0</v>
      </c>
      <c r="K1854" s="240" t="s">
        <v>19</v>
      </c>
      <c r="L1854" s="244"/>
      <c r="M1854" s="245" t="s">
        <v>19</v>
      </c>
      <c r="N1854" s="246" t="s">
        <v>42</v>
      </c>
      <c r="O1854" s="66"/>
      <c r="P1854" s="197">
        <f>O1854*H1854</f>
        <v>0</v>
      </c>
      <c r="Q1854" s="197">
        <v>0</v>
      </c>
      <c r="R1854" s="197">
        <f>Q1854*H1854</f>
        <v>0</v>
      </c>
      <c r="S1854" s="197">
        <v>0</v>
      </c>
      <c r="T1854" s="198">
        <f>S1854*H1854</f>
        <v>0</v>
      </c>
      <c r="U1854" s="36"/>
      <c r="V1854" s="36"/>
      <c r="W1854" s="36"/>
      <c r="X1854" s="36"/>
      <c r="Y1854" s="36"/>
      <c r="Z1854" s="36"/>
      <c r="AA1854" s="36"/>
      <c r="AB1854" s="36"/>
      <c r="AC1854" s="36"/>
      <c r="AD1854" s="36"/>
      <c r="AE1854" s="36"/>
      <c r="AR1854" s="199" t="s">
        <v>366</v>
      </c>
      <c r="AT1854" s="199" t="s">
        <v>253</v>
      </c>
      <c r="AU1854" s="199" t="s">
        <v>80</v>
      </c>
      <c r="AY1854" s="19" t="s">
        <v>144</v>
      </c>
      <c r="BE1854" s="200">
        <f>IF(N1854="základní",J1854,0)</f>
        <v>0</v>
      </c>
      <c r="BF1854" s="200">
        <f>IF(N1854="snížená",J1854,0)</f>
        <v>0</v>
      </c>
      <c r="BG1854" s="200">
        <f>IF(N1854="zákl. přenesená",J1854,0)</f>
        <v>0</v>
      </c>
      <c r="BH1854" s="200">
        <f>IF(N1854="sníž. přenesená",J1854,0)</f>
        <v>0</v>
      </c>
      <c r="BI1854" s="200">
        <f>IF(N1854="nulová",J1854,0)</f>
        <v>0</v>
      </c>
      <c r="BJ1854" s="19" t="s">
        <v>26</v>
      </c>
      <c r="BK1854" s="200">
        <f>ROUND(I1854*H1854,2)</f>
        <v>0</v>
      </c>
      <c r="BL1854" s="19" t="s">
        <v>258</v>
      </c>
      <c r="BM1854" s="199" t="s">
        <v>2626</v>
      </c>
    </row>
    <row r="1855" spans="1:65" s="2" customFormat="1" ht="10.199999999999999">
      <c r="A1855" s="36"/>
      <c r="B1855" s="37"/>
      <c r="C1855" s="38"/>
      <c r="D1855" s="201" t="s">
        <v>152</v>
      </c>
      <c r="E1855" s="38"/>
      <c r="F1855" s="202" t="s">
        <v>2625</v>
      </c>
      <c r="G1855" s="38"/>
      <c r="H1855" s="38"/>
      <c r="I1855" s="110"/>
      <c r="J1855" s="38"/>
      <c r="K1855" s="38"/>
      <c r="L1855" s="41"/>
      <c r="M1855" s="203"/>
      <c r="N1855" s="204"/>
      <c r="O1855" s="66"/>
      <c r="P1855" s="66"/>
      <c r="Q1855" s="66"/>
      <c r="R1855" s="66"/>
      <c r="S1855" s="66"/>
      <c r="T1855" s="67"/>
      <c r="U1855" s="36"/>
      <c r="V1855" s="36"/>
      <c r="W1855" s="36"/>
      <c r="X1855" s="36"/>
      <c r="Y1855" s="36"/>
      <c r="Z1855" s="36"/>
      <c r="AA1855" s="36"/>
      <c r="AB1855" s="36"/>
      <c r="AC1855" s="36"/>
      <c r="AD1855" s="36"/>
      <c r="AE1855" s="36"/>
      <c r="AT1855" s="19" t="s">
        <v>152</v>
      </c>
      <c r="AU1855" s="19" t="s">
        <v>80</v>
      </c>
    </row>
    <row r="1856" spans="1:65" s="2" customFormat="1" ht="16.5" customHeight="1">
      <c r="A1856" s="36"/>
      <c r="B1856" s="37"/>
      <c r="C1856" s="238" t="s">
        <v>2627</v>
      </c>
      <c r="D1856" s="238" t="s">
        <v>253</v>
      </c>
      <c r="E1856" s="239" t="s">
        <v>2528</v>
      </c>
      <c r="F1856" s="240" t="s">
        <v>2529</v>
      </c>
      <c r="G1856" s="241" t="s">
        <v>443</v>
      </c>
      <c r="H1856" s="242">
        <v>1</v>
      </c>
      <c r="I1856" s="243"/>
      <c r="J1856" s="242">
        <f>ROUND(I1856*H1856,2)</f>
        <v>0</v>
      </c>
      <c r="K1856" s="240" t="s">
        <v>19</v>
      </c>
      <c r="L1856" s="244"/>
      <c r="M1856" s="245" t="s">
        <v>19</v>
      </c>
      <c r="N1856" s="246" t="s">
        <v>42</v>
      </c>
      <c r="O1856" s="66"/>
      <c r="P1856" s="197">
        <f>O1856*H1856</f>
        <v>0</v>
      </c>
      <c r="Q1856" s="197">
        <v>0</v>
      </c>
      <c r="R1856" s="197">
        <f>Q1856*H1856</f>
        <v>0</v>
      </c>
      <c r="S1856" s="197">
        <v>0</v>
      </c>
      <c r="T1856" s="198">
        <f>S1856*H1856</f>
        <v>0</v>
      </c>
      <c r="U1856" s="36"/>
      <c r="V1856" s="36"/>
      <c r="W1856" s="36"/>
      <c r="X1856" s="36"/>
      <c r="Y1856" s="36"/>
      <c r="Z1856" s="36"/>
      <c r="AA1856" s="36"/>
      <c r="AB1856" s="36"/>
      <c r="AC1856" s="36"/>
      <c r="AD1856" s="36"/>
      <c r="AE1856" s="36"/>
      <c r="AR1856" s="199" t="s">
        <v>366</v>
      </c>
      <c r="AT1856" s="199" t="s">
        <v>253</v>
      </c>
      <c r="AU1856" s="199" t="s">
        <v>80</v>
      </c>
      <c r="AY1856" s="19" t="s">
        <v>144</v>
      </c>
      <c r="BE1856" s="200">
        <f>IF(N1856="základní",J1856,0)</f>
        <v>0</v>
      </c>
      <c r="BF1856" s="200">
        <f>IF(N1856="snížená",J1856,0)</f>
        <v>0</v>
      </c>
      <c r="BG1856" s="200">
        <f>IF(N1856="zákl. přenesená",J1856,0)</f>
        <v>0</v>
      </c>
      <c r="BH1856" s="200">
        <f>IF(N1856="sníž. přenesená",J1856,0)</f>
        <v>0</v>
      </c>
      <c r="BI1856" s="200">
        <f>IF(N1856="nulová",J1856,0)</f>
        <v>0</v>
      </c>
      <c r="BJ1856" s="19" t="s">
        <v>26</v>
      </c>
      <c r="BK1856" s="200">
        <f>ROUND(I1856*H1856,2)</f>
        <v>0</v>
      </c>
      <c r="BL1856" s="19" t="s">
        <v>258</v>
      </c>
      <c r="BM1856" s="199" t="s">
        <v>2628</v>
      </c>
    </row>
    <row r="1857" spans="1:65" s="2" customFormat="1" ht="10.199999999999999">
      <c r="A1857" s="36"/>
      <c r="B1857" s="37"/>
      <c r="C1857" s="38"/>
      <c r="D1857" s="201" t="s">
        <v>152</v>
      </c>
      <c r="E1857" s="38"/>
      <c r="F1857" s="202" t="s">
        <v>2529</v>
      </c>
      <c r="G1857" s="38"/>
      <c r="H1857" s="38"/>
      <c r="I1857" s="110"/>
      <c r="J1857" s="38"/>
      <c r="K1857" s="38"/>
      <c r="L1857" s="41"/>
      <c r="M1857" s="203"/>
      <c r="N1857" s="204"/>
      <c r="O1857" s="66"/>
      <c r="P1857" s="66"/>
      <c r="Q1857" s="66"/>
      <c r="R1857" s="66"/>
      <c r="S1857" s="66"/>
      <c r="T1857" s="67"/>
      <c r="U1857" s="36"/>
      <c r="V1857" s="36"/>
      <c r="W1857" s="36"/>
      <c r="X1857" s="36"/>
      <c r="Y1857" s="36"/>
      <c r="Z1857" s="36"/>
      <c r="AA1857" s="36"/>
      <c r="AB1857" s="36"/>
      <c r="AC1857" s="36"/>
      <c r="AD1857" s="36"/>
      <c r="AE1857" s="36"/>
      <c r="AT1857" s="19" t="s">
        <v>152</v>
      </c>
      <c r="AU1857" s="19" t="s">
        <v>80</v>
      </c>
    </row>
    <row r="1858" spans="1:65" s="2" customFormat="1" ht="16.5" customHeight="1">
      <c r="A1858" s="36"/>
      <c r="B1858" s="37"/>
      <c r="C1858" s="238" t="s">
        <v>2629</v>
      </c>
      <c r="D1858" s="238" t="s">
        <v>253</v>
      </c>
      <c r="E1858" s="239" t="s">
        <v>2532</v>
      </c>
      <c r="F1858" s="240" t="s">
        <v>2533</v>
      </c>
      <c r="G1858" s="241" t="s">
        <v>443</v>
      </c>
      <c r="H1858" s="242">
        <v>1</v>
      </c>
      <c r="I1858" s="243"/>
      <c r="J1858" s="242">
        <f>ROUND(I1858*H1858,2)</f>
        <v>0</v>
      </c>
      <c r="K1858" s="240" t="s">
        <v>19</v>
      </c>
      <c r="L1858" s="244"/>
      <c r="M1858" s="245" t="s">
        <v>19</v>
      </c>
      <c r="N1858" s="246" t="s">
        <v>42</v>
      </c>
      <c r="O1858" s="66"/>
      <c r="P1858" s="197">
        <f>O1858*H1858</f>
        <v>0</v>
      </c>
      <c r="Q1858" s="197">
        <v>0</v>
      </c>
      <c r="R1858" s="197">
        <f>Q1858*H1858</f>
        <v>0</v>
      </c>
      <c r="S1858" s="197">
        <v>0</v>
      </c>
      <c r="T1858" s="198">
        <f>S1858*H1858</f>
        <v>0</v>
      </c>
      <c r="U1858" s="36"/>
      <c r="V1858" s="36"/>
      <c r="W1858" s="36"/>
      <c r="X1858" s="36"/>
      <c r="Y1858" s="36"/>
      <c r="Z1858" s="36"/>
      <c r="AA1858" s="36"/>
      <c r="AB1858" s="36"/>
      <c r="AC1858" s="36"/>
      <c r="AD1858" s="36"/>
      <c r="AE1858" s="36"/>
      <c r="AR1858" s="199" t="s">
        <v>366</v>
      </c>
      <c r="AT1858" s="199" t="s">
        <v>253</v>
      </c>
      <c r="AU1858" s="199" t="s">
        <v>80</v>
      </c>
      <c r="AY1858" s="19" t="s">
        <v>144</v>
      </c>
      <c r="BE1858" s="200">
        <f>IF(N1858="základní",J1858,0)</f>
        <v>0</v>
      </c>
      <c r="BF1858" s="200">
        <f>IF(N1858="snížená",J1858,0)</f>
        <v>0</v>
      </c>
      <c r="BG1858" s="200">
        <f>IF(N1858="zákl. přenesená",J1858,0)</f>
        <v>0</v>
      </c>
      <c r="BH1858" s="200">
        <f>IF(N1858="sníž. přenesená",J1858,0)</f>
        <v>0</v>
      </c>
      <c r="BI1858" s="200">
        <f>IF(N1858="nulová",J1858,0)</f>
        <v>0</v>
      </c>
      <c r="BJ1858" s="19" t="s">
        <v>26</v>
      </c>
      <c r="BK1858" s="200">
        <f>ROUND(I1858*H1858,2)</f>
        <v>0</v>
      </c>
      <c r="BL1858" s="19" t="s">
        <v>258</v>
      </c>
      <c r="BM1858" s="199" t="s">
        <v>2630</v>
      </c>
    </row>
    <row r="1859" spans="1:65" s="2" customFormat="1" ht="10.199999999999999">
      <c r="A1859" s="36"/>
      <c r="B1859" s="37"/>
      <c r="C1859" s="38"/>
      <c r="D1859" s="201" t="s">
        <v>152</v>
      </c>
      <c r="E1859" s="38"/>
      <c r="F1859" s="202" t="s">
        <v>2533</v>
      </c>
      <c r="G1859" s="38"/>
      <c r="H1859" s="38"/>
      <c r="I1859" s="110"/>
      <c r="J1859" s="38"/>
      <c r="K1859" s="38"/>
      <c r="L1859" s="41"/>
      <c r="M1859" s="203"/>
      <c r="N1859" s="204"/>
      <c r="O1859" s="66"/>
      <c r="P1859" s="66"/>
      <c r="Q1859" s="66"/>
      <c r="R1859" s="66"/>
      <c r="S1859" s="66"/>
      <c r="T1859" s="67"/>
      <c r="U1859" s="36"/>
      <c r="V1859" s="36"/>
      <c r="W1859" s="36"/>
      <c r="X1859" s="36"/>
      <c r="Y1859" s="36"/>
      <c r="Z1859" s="36"/>
      <c r="AA1859" s="36"/>
      <c r="AB1859" s="36"/>
      <c r="AC1859" s="36"/>
      <c r="AD1859" s="36"/>
      <c r="AE1859" s="36"/>
      <c r="AT1859" s="19" t="s">
        <v>152</v>
      </c>
      <c r="AU1859" s="19" t="s">
        <v>80</v>
      </c>
    </row>
    <row r="1860" spans="1:65" s="2" customFormat="1" ht="16.5" customHeight="1">
      <c r="A1860" s="36"/>
      <c r="B1860" s="37"/>
      <c r="C1860" s="238" t="s">
        <v>2631</v>
      </c>
      <c r="D1860" s="238" t="s">
        <v>253</v>
      </c>
      <c r="E1860" s="239" t="s">
        <v>2536</v>
      </c>
      <c r="F1860" s="240" t="s">
        <v>2537</v>
      </c>
      <c r="G1860" s="241" t="s">
        <v>443</v>
      </c>
      <c r="H1860" s="242">
        <v>1</v>
      </c>
      <c r="I1860" s="243"/>
      <c r="J1860" s="242">
        <f>ROUND(I1860*H1860,2)</f>
        <v>0</v>
      </c>
      <c r="K1860" s="240" t="s">
        <v>19</v>
      </c>
      <c r="L1860" s="244"/>
      <c r="M1860" s="245" t="s">
        <v>19</v>
      </c>
      <c r="N1860" s="246" t="s">
        <v>42</v>
      </c>
      <c r="O1860" s="66"/>
      <c r="P1860" s="197">
        <f>O1860*H1860</f>
        <v>0</v>
      </c>
      <c r="Q1860" s="197">
        <v>0</v>
      </c>
      <c r="R1860" s="197">
        <f>Q1860*H1860</f>
        <v>0</v>
      </c>
      <c r="S1860" s="197">
        <v>0</v>
      </c>
      <c r="T1860" s="198">
        <f>S1860*H1860</f>
        <v>0</v>
      </c>
      <c r="U1860" s="36"/>
      <c r="V1860" s="36"/>
      <c r="W1860" s="36"/>
      <c r="X1860" s="36"/>
      <c r="Y1860" s="36"/>
      <c r="Z1860" s="36"/>
      <c r="AA1860" s="36"/>
      <c r="AB1860" s="36"/>
      <c r="AC1860" s="36"/>
      <c r="AD1860" s="36"/>
      <c r="AE1860" s="36"/>
      <c r="AR1860" s="199" t="s">
        <v>366</v>
      </c>
      <c r="AT1860" s="199" t="s">
        <v>253</v>
      </c>
      <c r="AU1860" s="199" t="s">
        <v>80</v>
      </c>
      <c r="AY1860" s="19" t="s">
        <v>144</v>
      </c>
      <c r="BE1860" s="200">
        <f>IF(N1860="základní",J1860,0)</f>
        <v>0</v>
      </c>
      <c r="BF1860" s="200">
        <f>IF(N1860="snížená",J1860,0)</f>
        <v>0</v>
      </c>
      <c r="BG1860" s="200">
        <f>IF(N1860="zákl. přenesená",J1860,0)</f>
        <v>0</v>
      </c>
      <c r="BH1860" s="200">
        <f>IF(N1860="sníž. přenesená",J1860,0)</f>
        <v>0</v>
      </c>
      <c r="BI1860" s="200">
        <f>IF(N1860="nulová",J1860,0)</f>
        <v>0</v>
      </c>
      <c r="BJ1860" s="19" t="s">
        <v>26</v>
      </c>
      <c r="BK1860" s="200">
        <f>ROUND(I1860*H1860,2)</f>
        <v>0</v>
      </c>
      <c r="BL1860" s="19" t="s">
        <v>258</v>
      </c>
      <c r="BM1860" s="199" t="s">
        <v>2632</v>
      </c>
    </row>
    <row r="1861" spans="1:65" s="2" customFormat="1" ht="10.199999999999999">
      <c r="A1861" s="36"/>
      <c r="B1861" s="37"/>
      <c r="C1861" s="38"/>
      <c r="D1861" s="201" t="s">
        <v>152</v>
      </c>
      <c r="E1861" s="38"/>
      <c r="F1861" s="202" t="s">
        <v>2537</v>
      </c>
      <c r="G1861" s="38"/>
      <c r="H1861" s="38"/>
      <c r="I1861" s="110"/>
      <c r="J1861" s="38"/>
      <c r="K1861" s="38"/>
      <c r="L1861" s="41"/>
      <c r="M1861" s="203"/>
      <c r="N1861" s="204"/>
      <c r="O1861" s="66"/>
      <c r="P1861" s="66"/>
      <c r="Q1861" s="66"/>
      <c r="R1861" s="66"/>
      <c r="S1861" s="66"/>
      <c r="T1861" s="67"/>
      <c r="U1861" s="36"/>
      <c r="V1861" s="36"/>
      <c r="W1861" s="36"/>
      <c r="X1861" s="36"/>
      <c r="Y1861" s="36"/>
      <c r="Z1861" s="36"/>
      <c r="AA1861" s="36"/>
      <c r="AB1861" s="36"/>
      <c r="AC1861" s="36"/>
      <c r="AD1861" s="36"/>
      <c r="AE1861" s="36"/>
      <c r="AT1861" s="19" t="s">
        <v>152</v>
      </c>
      <c r="AU1861" s="19" t="s">
        <v>80</v>
      </c>
    </row>
    <row r="1862" spans="1:65" s="2" customFormat="1" ht="16.5" customHeight="1">
      <c r="A1862" s="36"/>
      <c r="B1862" s="37"/>
      <c r="C1862" s="238" t="s">
        <v>2633</v>
      </c>
      <c r="D1862" s="238" t="s">
        <v>253</v>
      </c>
      <c r="E1862" s="239" t="s">
        <v>2540</v>
      </c>
      <c r="F1862" s="240" t="s">
        <v>2541</v>
      </c>
      <c r="G1862" s="241" t="s">
        <v>443</v>
      </c>
      <c r="H1862" s="242">
        <v>3</v>
      </c>
      <c r="I1862" s="243"/>
      <c r="J1862" s="242">
        <f>ROUND(I1862*H1862,2)</f>
        <v>0</v>
      </c>
      <c r="K1862" s="240" t="s">
        <v>19</v>
      </c>
      <c r="L1862" s="244"/>
      <c r="M1862" s="245" t="s">
        <v>19</v>
      </c>
      <c r="N1862" s="246" t="s">
        <v>42</v>
      </c>
      <c r="O1862" s="66"/>
      <c r="P1862" s="197">
        <f>O1862*H1862</f>
        <v>0</v>
      </c>
      <c r="Q1862" s="197">
        <v>0</v>
      </c>
      <c r="R1862" s="197">
        <f>Q1862*H1862</f>
        <v>0</v>
      </c>
      <c r="S1862" s="197">
        <v>0</v>
      </c>
      <c r="T1862" s="198">
        <f>S1862*H1862</f>
        <v>0</v>
      </c>
      <c r="U1862" s="36"/>
      <c r="V1862" s="36"/>
      <c r="W1862" s="36"/>
      <c r="X1862" s="36"/>
      <c r="Y1862" s="36"/>
      <c r="Z1862" s="36"/>
      <c r="AA1862" s="36"/>
      <c r="AB1862" s="36"/>
      <c r="AC1862" s="36"/>
      <c r="AD1862" s="36"/>
      <c r="AE1862" s="36"/>
      <c r="AR1862" s="199" t="s">
        <v>366</v>
      </c>
      <c r="AT1862" s="199" t="s">
        <v>253</v>
      </c>
      <c r="AU1862" s="199" t="s">
        <v>80</v>
      </c>
      <c r="AY1862" s="19" t="s">
        <v>144</v>
      </c>
      <c r="BE1862" s="200">
        <f>IF(N1862="základní",J1862,0)</f>
        <v>0</v>
      </c>
      <c r="BF1862" s="200">
        <f>IF(N1862="snížená",J1862,0)</f>
        <v>0</v>
      </c>
      <c r="BG1862" s="200">
        <f>IF(N1862="zákl. přenesená",J1862,0)</f>
        <v>0</v>
      </c>
      <c r="BH1862" s="200">
        <f>IF(N1862="sníž. přenesená",J1862,0)</f>
        <v>0</v>
      </c>
      <c r="BI1862" s="200">
        <f>IF(N1862="nulová",J1862,0)</f>
        <v>0</v>
      </c>
      <c r="BJ1862" s="19" t="s">
        <v>26</v>
      </c>
      <c r="BK1862" s="200">
        <f>ROUND(I1862*H1862,2)</f>
        <v>0</v>
      </c>
      <c r="BL1862" s="19" t="s">
        <v>258</v>
      </c>
      <c r="BM1862" s="199" t="s">
        <v>2634</v>
      </c>
    </row>
    <row r="1863" spans="1:65" s="2" customFormat="1" ht="10.199999999999999">
      <c r="A1863" s="36"/>
      <c r="B1863" s="37"/>
      <c r="C1863" s="38"/>
      <c r="D1863" s="201" t="s">
        <v>152</v>
      </c>
      <c r="E1863" s="38"/>
      <c r="F1863" s="202" t="s">
        <v>2541</v>
      </c>
      <c r="G1863" s="38"/>
      <c r="H1863" s="38"/>
      <c r="I1863" s="110"/>
      <c r="J1863" s="38"/>
      <c r="K1863" s="38"/>
      <c r="L1863" s="41"/>
      <c r="M1863" s="203"/>
      <c r="N1863" s="204"/>
      <c r="O1863" s="66"/>
      <c r="P1863" s="66"/>
      <c r="Q1863" s="66"/>
      <c r="R1863" s="66"/>
      <c r="S1863" s="66"/>
      <c r="T1863" s="67"/>
      <c r="U1863" s="36"/>
      <c r="V1863" s="36"/>
      <c r="W1863" s="36"/>
      <c r="X1863" s="36"/>
      <c r="Y1863" s="36"/>
      <c r="Z1863" s="36"/>
      <c r="AA1863" s="36"/>
      <c r="AB1863" s="36"/>
      <c r="AC1863" s="36"/>
      <c r="AD1863" s="36"/>
      <c r="AE1863" s="36"/>
      <c r="AT1863" s="19" t="s">
        <v>152</v>
      </c>
      <c r="AU1863" s="19" t="s">
        <v>80</v>
      </c>
    </row>
    <row r="1864" spans="1:65" s="2" customFormat="1" ht="16.5" customHeight="1">
      <c r="A1864" s="36"/>
      <c r="B1864" s="37"/>
      <c r="C1864" s="238" t="s">
        <v>2635</v>
      </c>
      <c r="D1864" s="238" t="s">
        <v>253</v>
      </c>
      <c r="E1864" s="239" t="s">
        <v>2544</v>
      </c>
      <c r="F1864" s="240" t="s">
        <v>2545</v>
      </c>
      <c r="G1864" s="241" t="s">
        <v>443</v>
      </c>
      <c r="H1864" s="242">
        <v>2</v>
      </c>
      <c r="I1864" s="243"/>
      <c r="J1864" s="242">
        <f>ROUND(I1864*H1864,2)</f>
        <v>0</v>
      </c>
      <c r="K1864" s="240" t="s">
        <v>19</v>
      </c>
      <c r="L1864" s="244"/>
      <c r="M1864" s="245" t="s">
        <v>19</v>
      </c>
      <c r="N1864" s="246" t="s">
        <v>42</v>
      </c>
      <c r="O1864" s="66"/>
      <c r="P1864" s="197">
        <f>O1864*H1864</f>
        <v>0</v>
      </c>
      <c r="Q1864" s="197">
        <v>0</v>
      </c>
      <c r="R1864" s="197">
        <f>Q1864*H1864</f>
        <v>0</v>
      </c>
      <c r="S1864" s="197">
        <v>0</v>
      </c>
      <c r="T1864" s="198">
        <f>S1864*H1864</f>
        <v>0</v>
      </c>
      <c r="U1864" s="36"/>
      <c r="V1864" s="36"/>
      <c r="W1864" s="36"/>
      <c r="X1864" s="36"/>
      <c r="Y1864" s="36"/>
      <c r="Z1864" s="36"/>
      <c r="AA1864" s="36"/>
      <c r="AB1864" s="36"/>
      <c r="AC1864" s="36"/>
      <c r="AD1864" s="36"/>
      <c r="AE1864" s="36"/>
      <c r="AR1864" s="199" t="s">
        <v>366</v>
      </c>
      <c r="AT1864" s="199" t="s">
        <v>253</v>
      </c>
      <c r="AU1864" s="199" t="s">
        <v>80</v>
      </c>
      <c r="AY1864" s="19" t="s">
        <v>144</v>
      </c>
      <c r="BE1864" s="200">
        <f>IF(N1864="základní",J1864,0)</f>
        <v>0</v>
      </c>
      <c r="BF1864" s="200">
        <f>IF(N1864="snížená",J1864,0)</f>
        <v>0</v>
      </c>
      <c r="BG1864" s="200">
        <f>IF(N1864="zákl. přenesená",J1864,0)</f>
        <v>0</v>
      </c>
      <c r="BH1864" s="200">
        <f>IF(N1864="sníž. přenesená",J1864,0)</f>
        <v>0</v>
      </c>
      <c r="BI1864" s="200">
        <f>IF(N1864="nulová",J1864,0)</f>
        <v>0</v>
      </c>
      <c r="BJ1864" s="19" t="s">
        <v>26</v>
      </c>
      <c r="BK1864" s="200">
        <f>ROUND(I1864*H1864,2)</f>
        <v>0</v>
      </c>
      <c r="BL1864" s="19" t="s">
        <v>258</v>
      </c>
      <c r="BM1864" s="199" t="s">
        <v>2636</v>
      </c>
    </row>
    <row r="1865" spans="1:65" s="2" customFormat="1" ht="10.199999999999999">
      <c r="A1865" s="36"/>
      <c r="B1865" s="37"/>
      <c r="C1865" s="38"/>
      <c r="D1865" s="201" t="s">
        <v>152</v>
      </c>
      <c r="E1865" s="38"/>
      <c r="F1865" s="202" t="s">
        <v>2545</v>
      </c>
      <c r="G1865" s="38"/>
      <c r="H1865" s="38"/>
      <c r="I1865" s="110"/>
      <c r="J1865" s="38"/>
      <c r="K1865" s="38"/>
      <c r="L1865" s="41"/>
      <c r="M1865" s="203"/>
      <c r="N1865" s="204"/>
      <c r="O1865" s="66"/>
      <c r="P1865" s="66"/>
      <c r="Q1865" s="66"/>
      <c r="R1865" s="66"/>
      <c r="S1865" s="66"/>
      <c r="T1865" s="67"/>
      <c r="U1865" s="36"/>
      <c r="V1865" s="36"/>
      <c r="W1865" s="36"/>
      <c r="X1865" s="36"/>
      <c r="Y1865" s="36"/>
      <c r="Z1865" s="36"/>
      <c r="AA1865" s="36"/>
      <c r="AB1865" s="36"/>
      <c r="AC1865" s="36"/>
      <c r="AD1865" s="36"/>
      <c r="AE1865" s="36"/>
      <c r="AT1865" s="19" t="s">
        <v>152</v>
      </c>
      <c r="AU1865" s="19" t="s">
        <v>80</v>
      </c>
    </row>
    <row r="1866" spans="1:65" s="2" customFormat="1" ht="16.5" customHeight="1">
      <c r="A1866" s="36"/>
      <c r="B1866" s="37"/>
      <c r="C1866" s="238" t="s">
        <v>2637</v>
      </c>
      <c r="D1866" s="238" t="s">
        <v>253</v>
      </c>
      <c r="E1866" s="239" t="s">
        <v>2548</v>
      </c>
      <c r="F1866" s="240" t="s">
        <v>2549</v>
      </c>
      <c r="G1866" s="241" t="s">
        <v>443</v>
      </c>
      <c r="H1866" s="242">
        <v>1</v>
      </c>
      <c r="I1866" s="243"/>
      <c r="J1866" s="242">
        <f>ROUND(I1866*H1866,2)</f>
        <v>0</v>
      </c>
      <c r="K1866" s="240" t="s">
        <v>19</v>
      </c>
      <c r="L1866" s="244"/>
      <c r="M1866" s="245" t="s">
        <v>19</v>
      </c>
      <c r="N1866" s="246" t="s">
        <v>42</v>
      </c>
      <c r="O1866" s="66"/>
      <c r="P1866" s="197">
        <f>O1866*H1866</f>
        <v>0</v>
      </c>
      <c r="Q1866" s="197">
        <v>0</v>
      </c>
      <c r="R1866" s="197">
        <f>Q1866*H1866</f>
        <v>0</v>
      </c>
      <c r="S1866" s="197">
        <v>0</v>
      </c>
      <c r="T1866" s="198">
        <f>S1866*H1866</f>
        <v>0</v>
      </c>
      <c r="U1866" s="36"/>
      <c r="V1866" s="36"/>
      <c r="W1866" s="36"/>
      <c r="X1866" s="36"/>
      <c r="Y1866" s="36"/>
      <c r="Z1866" s="36"/>
      <c r="AA1866" s="36"/>
      <c r="AB1866" s="36"/>
      <c r="AC1866" s="36"/>
      <c r="AD1866" s="36"/>
      <c r="AE1866" s="36"/>
      <c r="AR1866" s="199" t="s">
        <v>366</v>
      </c>
      <c r="AT1866" s="199" t="s">
        <v>253</v>
      </c>
      <c r="AU1866" s="199" t="s">
        <v>80</v>
      </c>
      <c r="AY1866" s="19" t="s">
        <v>144</v>
      </c>
      <c r="BE1866" s="200">
        <f>IF(N1866="základní",J1866,0)</f>
        <v>0</v>
      </c>
      <c r="BF1866" s="200">
        <f>IF(N1866="snížená",J1866,0)</f>
        <v>0</v>
      </c>
      <c r="BG1866" s="200">
        <f>IF(N1866="zákl. přenesená",J1866,0)</f>
        <v>0</v>
      </c>
      <c r="BH1866" s="200">
        <f>IF(N1866="sníž. přenesená",J1866,0)</f>
        <v>0</v>
      </c>
      <c r="BI1866" s="200">
        <f>IF(N1866="nulová",J1866,0)</f>
        <v>0</v>
      </c>
      <c r="BJ1866" s="19" t="s">
        <v>26</v>
      </c>
      <c r="BK1866" s="200">
        <f>ROUND(I1866*H1866,2)</f>
        <v>0</v>
      </c>
      <c r="BL1866" s="19" t="s">
        <v>258</v>
      </c>
      <c r="BM1866" s="199" t="s">
        <v>2638</v>
      </c>
    </row>
    <row r="1867" spans="1:65" s="2" customFormat="1" ht="10.199999999999999">
      <c r="A1867" s="36"/>
      <c r="B1867" s="37"/>
      <c r="C1867" s="38"/>
      <c r="D1867" s="201" t="s">
        <v>152</v>
      </c>
      <c r="E1867" s="38"/>
      <c r="F1867" s="202" t="s">
        <v>2549</v>
      </c>
      <c r="G1867" s="38"/>
      <c r="H1867" s="38"/>
      <c r="I1867" s="110"/>
      <c r="J1867" s="38"/>
      <c r="K1867" s="38"/>
      <c r="L1867" s="41"/>
      <c r="M1867" s="203"/>
      <c r="N1867" s="204"/>
      <c r="O1867" s="66"/>
      <c r="P1867" s="66"/>
      <c r="Q1867" s="66"/>
      <c r="R1867" s="66"/>
      <c r="S1867" s="66"/>
      <c r="T1867" s="67"/>
      <c r="U1867" s="36"/>
      <c r="V1867" s="36"/>
      <c r="W1867" s="36"/>
      <c r="X1867" s="36"/>
      <c r="Y1867" s="36"/>
      <c r="Z1867" s="36"/>
      <c r="AA1867" s="36"/>
      <c r="AB1867" s="36"/>
      <c r="AC1867" s="36"/>
      <c r="AD1867" s="36"/>
      <c r="AE1867" s="36"/>
      <c r="AT1867" s="19" t="s">
        <v>152</v>
      </c>
      <c r="AU1867" s="19" t="s">
        <v>80</v>
      </c>
    </row>
    <row r="1868" spans="1:65" s="2" customFormat="1" ht="16.5" customHeight="1">
      <c r="A1868" s="36"/>
      <c r="B1868" s="37"/>
      <c r="C1868" s="238" t="s">
        <v>2639</v>
      </c>
      <c r="D1868" s="238" t="s">
        <v>253</v>
      </c>
      <c r="E1868" s="239" t="s">
        <v>2552</v>
      </c>
      <c r="F1868" s="240" t="s">
        <v>2553</v>
      </c>
      <c r="G1868" s="241" t="s">
        <v>443</v>
      </c>
      <c r="H1868" s="242">
        <v>4</v>
      </c>
      <c r="I1868" s="243"/>
      <c r="J1868" s="242">
        <f>ROUND(I1868*H1868,2)</f>
        <v>0</v>
      </c>
      <c r="K1868" s="240" t="s">
        <v>19</v>
      </c>
      <c r="L1868" s="244"/>
      <c r="M1868" s="245" t="s">
        <v>19</v>
      </c>
      <c r="N1868" s="246" t="s">
        <v>42</v>
      </c>
      <c r="O1868" s="66"/>
      <c r="P1868" s="197">
        <f>O1868*H1868</f>
        <v>0</v>
      </c>
      <c r="Q1868" s="197">
        <v>0</v>
      </c>
      <c r="R1868" s="197">
        <f>Q1868*H1868</f>
        <v>0</v>
      </c>
      <c r="S1868" s="197">
        <v>0</v>
      </c>
      <c r="T1868" s="198">
        <f>S1868*H1868</f>
        <v>0</v>
      </c>
      <c r="U1868" s="36"/>
      <c r="V1868" s="36"/>
      <c r="W1868" s="36"/>
      <c r="X1868" s="36"/>
      <c r="Y1868" s="36"/>
      <c r="Z1868" s="36"/>
      <c r="AA1868" s="36"/>
      <c r="AB1868" s="36"/>
      <c r="AC1868" s="36"/>
      <c r="AD1868" s="36"/>
      <c r="AE1868" s="36"/>
      <c r="AR1868" s="199" t="s">
        <v>366</v>
      </c>
      <c r="AT1868" s="199" t="s">
        <v>253</v>
      </c>
      <c r="AU1868" s="199" t="s">
        <v>80</v>
      </c>
      <c r="AY1868" s="19" t="s">
        <v>144</v>
      </c>
      <c r="BE1868" s="200">
        <f>IF(N1868="základní",J1868,0)</f>
        <v>0</v>
      </c>
      <c r="BF1868" s="200">
        <f>IF(N1868="snížená",J1868,0)</f>
        <v>0</v>
      </c>
      <c r="BG1868" s="200">
        <f>IF(N1868="zákl. přenesená",J1868,0)</f>
        <v>0</v>
      </c>
      <c r="BH1868" s="200">
        <f>IF(N1868="sníž. přenesená",J1868,0)</f>
        <v>0</v>
      </c>
      <c r="BI1868" s="200">
        <f>IF(N1868="nulová",J1868,0)</f>
        <v>0</v>
      </c>
      <c r="BJ1868" s="19" t="s">
        <v>26</v>
      </c>
      <c r="BK1868" s="200">
        <f>ROUND(I1868*H1868,2)</f>
        <v>0</v>
      </c>
      <c r="BL1868" s="19" t="s">
        <v>258</v>
      </c>
      <c r="BM1868" s="199" t="s">
        <v>2640</v>
      </c>
    </row>
    <row r="1869" spans="1:65" s="2" customFormat="1" ht="10.199999999999999">
      <c r="A1869" s="36"/>
      <c r="B1869" s="37"/>
      <c r="C1869" s="38"/>
      <c r="D1869" s="201" t="s">
        <v>152</v>
      </c>
      <c r="E1869" s="38"/>
      <c r="F1869" s="202" t="s">
        <v>2553</v>
      </c>
      <c r="G1869" s="38"/>
      <c r="H1869" s="38"/>
      <c r="I1869" s="110"/>
      <c r="J1869" s="38"/>
      <c r="K1869" s="38"/>
      <c r="L1869" s="41"/>
      <c r="M1869" s="203"/>
      <c r="N1869" s="204"/>
      <c r="O1869" s="66"/>
      <c r="P1869" s="66"/>
      <c r="Q1869" s="66"/>
      <c r="R1869" s="66"/>
      <c r="S1869" s="66"/>
      <c r="T1869" s="67"/>
      <c r="U1869" s="36"/>
      <c r="V1869" s="36"/>
      <c r="W1869" s="36"/>
      <c r="X1869" s="36"/>
      <c r="Y1869" s="36"/>
      <c r="Z1869" s="36"/>
      <c r="AA1869" s="36"/>
      <c r="AB1869" s="36"/>
      <c r="AC1869" s="36"/>
      <c r="AD1869" s="36"/>
      <c r="AE1869" s="36"/>
      <c r="AT1869" s="19" t="s">
        <v>152</v>
      </c>
      <c r="AU1869" s="19" t="s">
        <v>80</v>
      </c>
    </row>
    <row r="1870" spans="1:65" s="2" customFormat="1" ht="16.5" customHeight="1">
      <c r="A1870" s="36"/>
      <c r="B1870" s="37"/>
      <c r="C1870" s="238" t="s">
        <v>2641</v>
      </c>
      <c r="D1870" s="238" t="s">
        <v>253</v>
      </c>
      <c r="E1870" s="239" t="s">
        <v>2556</v>
      </c>
      <c r="F1870" s="240" t="s">
        <v>2557</v>
      </c>
      <c r="G1870" s="241" t="s">
        <v>443</v>
      </c>
      <c r="H1870" s="242">
        <v>2</v>
      </c>
      <c r="I1870" s="243"/>
      <c r="J1870" s="242">
        <f>ROUND(I1870*H1870,2)</f>
        <v>0</v>
      </c>
      <c r="K1870" s="240" t="s">
        <v>19</v>
      </c>
      <c r="L1870" s="244"/>
      <c r="M1870" s="245" t="s">
        <v>19</v>
      </c>
      <c r="N1870" s="246" t="s">
        <v>42</v>
      </c>
      <c r="O1870" s="66"/>
      <c r="P1870" s="197">
        <f>O1870*H1870</f>
        <v>0</v>
      </c>
      <c r="Q1870" s="197">
        <v>0</v>
      </c>
      <c r="R1870" s="197">
        <f>Q1870*H1870</f>
        <v>0</v>
      </c>
      <c r="S1870" s="197">
        <v>0</v>
      </c>
      <c r="T1870" s="198">
        <f>S1870*H1870</f>
        <v>0</v>
      </c>
      <c r="U1870" s="36"/>
      <c r="V1870" s="36"/>
      <c r="W1870" s="36"/>
      <c r="X1870" s="36"/>
      <c r="Y1870" s="36"/>
      <c r="Z1870" s="36"/>
      <c r="AA1870" s="36"/>
      <c r="AB1870" s="36"/>
      <c r="AC1870" s="36"/>
      <c r="AD1870" s="36"/>
      <c r="AE1870" s="36"/>
      <c r="AR1870" s="199" t="s">
        <v>366</v>
      </c>
      <c r="AT1870" s="199" t="s">
        <v>253</v>
      </c>
      <c r="AU1870" s="199" t="s">
        <v>80</v>
      </c>
      <c r="AY1870" s="19" t="s">
        <v>144</v>
      </c>
      <c r="BE1870" s="200">
        <f>IF(N1870="základní",J1870,0)</f>
        <v>0</v>
      </c>
      <c r="BF1870" s="200">
        <f>IF(N1870="snížená",J1870,0)</f>
        <v>0</v>
      </c>
      <c r="BG1870" s="200">
        <f>IF(N1870="zákl. přenesená",J1870,0)</f>
        <v>0</v>
      </c>
      <c r="BH1870" s="200">
        <f>IF(N1870="sníž. přenesená",J1870,0)</f>
        <v>0</v>
      </c>
      <c r="BI1870" s="200">
        <f>IF(N1870="nulová",J1870,0)</f>
        <v>0</v>
      </c>
      <c r="BJ1870" s="19" t="s">
        <v>26</v>
      </c>
      <c r="BK1870" s="200">
        <f>ROUND(I1870*H1870,2)</f>
        <v>0</v>
      </c>
      <c r="BL1870" s="19" t="s">
        <v>258</v>
      </c>
      <c r="BM1870" s="199" t="s">
        <v>2642</v>
      </c>
    </row>
    <row r="1871" spans="1:65" s="2" customFormat="1" ht="10.199999999999999">
      <c r="A1871" s="36"/>
      <c r="B1871" s="37"/>
      <c r="C1871" s="38"/>
      <c r="D1871" s="201" t="s">
        <v>152</v>
      </c>
      <c r="E1871" s="38"/>
      <c r="F1871" s="202" t="s">
        <v>2557</v>
      </c>
      <c r="G1871" s="38"/>
      <c r="H1871" s="38"/>
      <c r="I1871" s="110"/>
      <c r="J1871" s="38"/>
      <c r="K1871" s="38"/>
      <c r="L1871" s="41"/>
      <c r="M1871" s="203"/>
      <c r="N1871" s="204"/>
      <c r="O1871" s="66"/>
      <c r="P1871" s="66"/>
      <c r="Q1871" s="66"/>
      <c r="R1871" s="66"/>
      <c r="S1871" s="66"/>
      <c r="T1871" s="67"/>
      <c r="U1871" s="36"/>
      <c r="V1871" s="36"/>
      <c r="W1871" s="36"/>
      <c r="X1871" s="36"/>
      <c r="Y1871" s="36"/>
      <c r="Z1871" s="36"/>
      <c r="AA1871" s="36"/>
      <c r="AB1871" s="36"/>
      <c r="AC1871" s="36"/>
      <c r="AD1871" s="36"/>
      <c r="AE1871" s="36"/>
      <c r="AT1871" s="19" t="s">
        <v>152</v>
      </c>
      <c r="AU1871" s="19" t="s">
        <v>80</v>
      </c>
    </row>
    <row r="1872" spans="1:65" s="2" customFormat="1" ht="16.5" customHeight="1">
      <c r="A1872" s="36"/>
      <c r="B1872" s="37"/>
      <c r="C1872" s="238" t="s">
        <v>2643</v>
      </c>
      <c r="D1872" s="238" t="s">
        <v>253</v>
      </c>
      <c r="E1872" s="239" t="s">
        <v>2560</v>
      </c>
      <c r="F1872" s="240" t="s">
        <v>2561</v>
      </c>
      <c r="G1872" s="241" t="s">
        <v>443</v>
      </c>
      <c r="H1872" s="242">
        <v>1</v>
      </c>
      <c r="I1872" s="243"/>
      <c r="J1872" s="242">
        <f>ROUND(I1872*H1872,2)</f>
        <v>0</v>
      </c>
      <c r="K1872" s="240" t="s">
        <v>19</v>
      </c>
      <c r="L1872" s="244"/>
      <c r="M1872" s="245" t="s">
        <v>19</v>
      </c>
      <c r="N1872" s="246" t="s">
        <v>42</v>
      </c>
      <c r="O1872" s="66"/>
      <c r="P1872" s="197">
        <f>O1872*H1872</f>
        <v>0</v>
      </c>
      <c r="Q1872" s="197">
        <v>0</v>
      </c>
      <c r="R1872" s="197">
        <f>Q1872*H1872</f>
        <v>0</v>
      </c>
      <c r="S1872" s="197">
        <v>0</v>
      </c>
      <c r="T1872" s="198">
        <f>S1872*H1872</f>
        <v>0</v>
      </c>
      <c r="U1872" s="36"/>
      <c r="V1872" s="36"/>
      <c r="W1872" s="36"/>
      <c r="X1872" s="36"/>
      <c r="Y1872" s="36"/>
      <c r="Z1872" s="36"/>
      <c r="AA1872" s="36"/>
      <c r="AB1872" s="36"/>
      <c r="AC1872" s="36"/>
      <c r="AD1872" s="36"/>
      <c r="AE1872" s="36"/>
      <c r="AR1872" s="199" t="s">
        <v>366</v>
      </c>
      <c r="AT1872" s="199" t="s">
        <v>253</v>
      </c>
      <c r="AU1872" s="199" t="s">
        <v>80</v>
      </c>
      <c r="AY1872" s="19" t="s">
        <v>144</v>
      </c>
      <c r="BE1872" s="200">
        <f>IF(N1872="základní",J1872,0)</f>
        <v>0</v>
      </c>
      <c r="BF1872" s="200">
        <f>IF(N1872="snížená",J1872,0)</f>
        <v>0</v>
      </c>
      <c r="BG1872" s="200">
        <f>IF(N1872="zákl. přenesená",J1872,0)</f>
        <v>0</v>
      </c>
      <c r="BH1872" s="200">
        <f>IF(N1872="sníž. přenesená",J1872,0)</f>
        <v>0</v>
      </c>
      <c r="BI1872" s="200">
        <f>IF(N1872="nulová",J1872,0)</f>
        <v>0</v>
      </c>
      <c r="BJ1872" s="19" t="s">
        <v>26</v>
      </c>
      <c r="BK1872" s="200">
        <f>ROUND(I1872*H1872,2)</f>
        <v>0</v>
      </c>
      <c r="BL1872" s="19" t="s">
        <v>258</v>
      </c>
      <c r="BM1872" s="199" t="s">
        <v>2644</v>
      </c>
    </row>
    <row r="1873" spans="1:65" s="2" customFormat="1" ht="10.199999999999999">
      <c r="A1873" s="36"/>
      <c r="B1873" s="37"/>
      <c r="C1873" s="38"/>
      <c r="D1873" s="201" t="s">
        <v>152</v>
      </c>
      <c r="E1873" s="38"/>
      <c r="F1873" s="202" t="s">
        <v>2561</v>
      </c>
      <c r="G1873" s="38"/>
      <c r="H1873" s="38"/>
      <c r="I1873" s="110"/>
      <c r="J1873" s="38"/>
      <c r="K1873" s="38"/>
      <c r="L1873" s="41"/>
      <c r="M1873" s="203"/>
      <c r="N1873" s="204"/>
      <c r="O1873" s="66"/>
      <c r="P1873" s="66"/>
      <c r="Q1873" s="66"/>
      <c r="R1873" s="66"/>
      <c r="S1873" s="66"/>
      <c r="T1873" s="67"/>
      <c r="U1873" s="36"/>
      <c r="V1873" s="36"/>
      <c r="W1873" s="36"/>
      <c r="X1873" s="36"/>
      <c r="Y1873" s="36"/>
      <c r="Z1873" s="36"/>
      <c r="AA1873" s="36"/>
      <c r="AB1873" s="36"/>
      <c r="AC1873" s="36"/>
      <c r="AD1873" s="36"/>
      <c r="AE1873" s="36"/>
      <c r="AT1873" s="19" t="s">
        <v>152</v>
      </c>
      <c r="AU1873" s="19" t="s">
        <v>80</v>
      </c>
    </row>
    <row r="1874" spans="1:65" s="2" customFormat="1" ht="16.5" customHeight="1">
      <c r="A1874" s="36"/>
      <c r="B1874" s="37"/>
      <c r="C1874" s="238" t="s">
        <v>2645</v>
      </c>
      <c r="D1874" s="238" t="s">
        <v>253</v>
      </c>
      <c r="E1874" s="239" t="s">
        <v>2564</v>
      </c>
      <c r="F1874" s="240" t="s">
        <v>2565</v>
      </c>
      <c r="G1874" s="241" t="s">
        <v>443</v>
      </c>
      <c r="H1874" s="242">
        <v>10</v>
      </c>
      <c r="I1874" s="243"/>
      <c r="J1874" s="242">
        <f>ROUND(I1874*H1874,2)</f>
        <v>0</v>
      </c>
      <c r="K1874" s="240" t="s">
        <v>19</v>
      </c>
      <c r="L1874" s="244"/>
      <c r="M1874" s="245" t="s">
        <v>19</v>
      </c>
      <c r="N1874" s="246" t="s">
        <v>42</v>
      </c>
      <c r="O1874" s="66"/>
      <c r="P1874" s="197">
        <f>O1874*H1874</f>
        <v>0</v>
      </c>
      <c r="Q1874" s="197">
        <v>0</v>
      </c>
      <c r="R1874" s="197">
        <f>Q1874*H1874</f>
        <v>0</v>
      </c>
      <c r="S1874" s="197">
        <v>0</v>
      </c>
      <c r="T1874" s="198">
        <f>S1874*H1874</f>
        <v>0</v>
      </c>
      <c r="U1874" s="36"/>
      <c r="V1874" s="36"/>
      <c r="W1874" s="36"/>
      <c r="X1874" s="36"/>
      <c r="Y1874" s="36"/>
      <c r="Z1874" s="36"/>
      <c r="AA1874" s="36"/>
      <c r="AB1874" s="36"/>
      <c r="AC1874" s="36"/>
      <c r="AD1874" s="36"/>
      <c r="AE1874" s="36"/>
      <c r="AR1874" s="199" t="s">
        <v>366</v>
      </c>
      <c r="AT1874" s="199" t="s">
        <v>253</v>
      </c>
      <c r="AU1874" s="199" t="s">
        <v>80</v>
      </c>
      <c r="AY1874" s="19" t="s">
        <v>144</v>
      </c>
      <c r="BE1874" s="200">
        <f>IF(N1874="základní",J1874,0)</f>
        <v>0</v>
      </c>
      <c r="BF1874" s="200">
        <f>IF(N1874="snížená",J1874,0)</f>
        <v>0</v>
      </c>
      <c r="BG1874" s="200">
        <f>IF(N1874="zákl. přenesená",J1874,0)</f>
        <v>0</v>
      </c>
      <c r="BH1874" s="200">
        <f>IF(N1874="sníž. přenesená",J1874,0)</f>
        <v>0</v>
      </c>
      <c r="BI1874" s="200">
        <f>IF(N1874="nulová",J1874,0)</f>
        <v>0</v>
      </c>
      <c r="BJ1874" s="19" t="s">
        <v>26</v>
      </c>
      <c r="BK1874" s="200">
        <f>ROUND(I1874*H1874,2)</f>
        <v>0</v>
      </c>
      <c r="BL1874" s="19" t="s">
        <v>258</v>
      </c>
      <c r="BM1874" s="199" t="s">
        <v>2646</v>
      </c>
    </row>
    <row r="1875" spans="1:65" s="2" customFormat="1" ht="10.199999999999999">
      <c r="A1875" s="36"/>
      <c r="B1875" s="37"/>
      <c r="C1875" s="38"/>
      <c r="D1875" s="201" t="s">
        <v>152</v>
      </c>
      <c r="E1875" s="38"/>
      <c r="F1875" s="202" t="s">
        <v>2565</v>
      </c>
      <c r="G1875" s="38"/>
      <c r="H1875" s="38"/>
      <c r="I1875" s="110"/>
      <c r="J1875" s="38"/>
      <c r="K1875" s="38"/>
      <c r="L1875" s="41"/>
      <c r="M1875" s="203"/>
      <c r="N1875" s="204"/>
      <c r="O1875" s="66"/>
      <c r="P1875" s="66"/>
      <c r="Q1875" s="66"/>
      <c r="R1875" s="66"/>
      <c r="S1875" s="66"/>
      <c r="T1875" s="67"/>
      <c r="U1875" s="36"/>
      <c r="V1875" s="36"/>
      <c r="W1875" s="36"/>
      <c r="X1875" s="36"/>
      <c r="Y1875" s="36"/>
      <c r="Z1875" s="36"/>
      <c r="AA1875" s="36"/>
      <c r="AB1875" s="36"/>
      <c r="AC1875" s="36"/>
      <c r="AD1875" s="36"/>
      <c r="AE1875" s="36"/>
      <c r="AT1875" s="19" t="s">
        <v>152</v>
      </c>
      <c r="AU1875" s="19" t="s">
        <v>80</v>
      </c>
    </row>
    <row r="1876" spans="1:65" s="2" customFormat="1" ht="16.5" customHeight="1">
      <c r="A1876" s="36"/>
      <c r="B1876" s="37"/>
      <c r="C1876" s="238" t="s">
        <v>2647</v>
      </c>
      <c r="D1876" s="238" t="s">
        <v>253</v>
      </c>
      <c r="E1876" s="239" t="s">
        <v>2568</v>
      </c>
      <c r="F1876" s="240" t="s">
        <v>2569</v>
      </c>
      <c r="G1876" s="241" t="s">
        <v>443</v>
      </c>
      <c r="H1876" s="242">
        <v>1</v>
      </c>
      <c r="I1876" s="243"/>
      <c r="J1876" s="242">
        <f>ROUND(I1876*H1876,2)</f>
        <v>0</v>
      </c>
      <c r="K1876" s="240" t="s">
        <v>19</v>
      </c>
      <c r="L1876" s="244"/>
      <c r="M1876" s="245" t="s">
        <v>19</v>
      </c>
      <c r="N1876" s="246" t="s">
        <v>42</v>
      </c>
      <c r="O1876" s="66"/>
      <c r="P1876" s="197">
        <f>O1876*H1876</f>
        <v>0</v>
      </c>
      <c r="Q1876" s="197">
        <v>0</v>
      </c>
      <c r="R1876" s="197">
        <f>Q1876*H1876</f>
        <v>0</v>
      </c>
      <c r="S1876" s="197">
        <v>0</v>
      </c>
      <c r="T1876" s="198">
        <f>S1876*H1876</f>
        <v>0</v>
      </c>
      <c r="U1876" s="36"/>
      <c r="V1876" s="36"/>
      <c r="W1876" s="36"/>
      <c r="X1876" s="36"/>
      <c r="Y1876" s="36"/>
      <c r="Z1876" s="36"/>
      <c r="AA1876" s="36"/>
      <c r="AB1876" s="36"/>
      <c r="AC1876" s="36"/>
      <c r="AD1876" s="36"/>
      <c r="AE1876" s="36"/>
      <c r="AR1876" s="199" t="s">
        <v>366</v>
      </c>
      <c r="AT1876" s="199" t="s">
        <v>253</v>
      </c>
      <c r="AU1876" s="199" t="s">
        <v>80</v>
      </c>
      <c r="AY1876" s="19" t="s">
        <v>144</v>
      </c>
      <c r="BE1876" s="200">
        <f>IF(N1876="základní",J1876,0)</f>
        <v>0</v>
      </c>
      <c r="BF1876" s="200">
        <f>IF(N1876="snížená",J1876,0)</f>
        <v>0</v>
      </c>
      <c r="BG1876" s="200">
        <f>IF(N1876="zákl. přenesená",J1876,0)</f>
        <v>0</v>
      </c>
      <c r="BH1876" s="200">
        <f>IF(N1876="sníž. přenesená",J1876,0)</f>
        <v>0</v>
      </c>
      <c r="BI1876" s="200">
        <f>IF(N1876="nulová",J1876,0)</f>
        <v>0</v>
      </c>
      <c r="BJ1876" s="19" t="s">
        <v>26</v>
      </c>
      <c r="BK1876" s="200">
        <f>ROUND(I1876*H1876,2)</f>
        <v>0</v>
      </c>
      <c r="BL1876" s="19" t="s">
        <v>258</v>
      </c>
      <c r="BM1876" s="199" t="s">
        <v>2648</v>
      </c>
    </row>
    <row r="1877" spans="1:65" s="2" customFormat="1" ht="10.199999999999999">
      <c r="A1877" s="36"/>
      <c r="B1877" s="37"/>
      <c r="C1877" s="38"/>
      <c r="D1877" s="201" t="s">
        <v>152</v>
      </c>
      <c r="E1877" s="38"/>
      <c r="F1877" s="202" t="s">
        <v>2569</v>
      </c>
      <c r="G1877" s="38"/>
      <c r="H1877" s="38"/>
      <c r="I1877" s="110"/>
      <c r="J1877" s="38"/>
      <c r="K1877" s="38"/>
      <c r="L1877" s="41"/>
      <c r="M1877" s="203"/>
      <c r="N1877" s="204"/>
      <c r="O1877" s="66"/>
      <c r="P1877" s="66"/>
      <c r="Q1877" s="66"/>
      <c r="R1877" s="66"/>
      <c r="S1877" s="66"/>
      <c r="T1877" s="67"/>
      <c r="U1877" s="36"/>
      <c r="V1877" s="36"/>
      <c r="W1877" s="36"/>
      <c r="X1877" s="36"/>
      <c r="Y1877" s="36"/>
      <c r="Z1877" s="36"/>
      <c r="AA1877" s="36"/>
      <c r="AB1877" s="36"/>
      <c r="AC1877" s="36"/>
      <c r="AD1877" s="36"/>
      <c r="AE1877" s="36"/>
      <c r="AT1877" s="19" t="s">
        <v>152</v>
      </c>
      <c r="AU1877" s="19" t="s">
        <v>80</v>
      </c>
    </row>
    <row r="1878" spans="1:65" s="2" customFormat="1" ht="16.5" customHeight="1">
      <c r="A1878" s="36"/>
      <c r="B1878" s="37"/>
      <c r="C1878" s="238" t="s">
        <v>2649</v>
      </c>
      <c r="D1878" s="238" t="s">
        <v>253</v>
      </c>
      <c r="E1878" s="239" t="s">
        <v>2650</v>
      </c>
      <c r="F1878" s="240" t="s">
        <v>2651</v>
      </c>
      <c r="G1878" s="241" t="s">
        <v>443</v>
      </c>
      <c r="H1878" s="242">
        <v>1</v>
      </c>
      <c r="I1878" s="243"/>
      <c r="J1878" s="242">
        <f>ROUND(I1878*H1878,2)</f>
        <v>0</v>
      </c>
      <c r="K1878" s="240" t="s">
        <v>19</v>
      </c>
      <c r="L1878" s="244"/>
      <c r="M1878" s="245" t="s">
        <v>19</v>
      </c>
      <c r="N1878" s="246" t="s">
        <v>42</v>
      </c>
      <c r="O1878" s="66"/>
      <c r="P1878" s="197">
        <f>O1878*H1878</f>
        <v>0</v>
      </c>
      <c r="Q1878" s="197">
        <v>0</v>
      </c>
      <c r="R1878" s="197">
        <f>Q1878*H1878</f>
        <v>0</v>
      </c>
      <c r="S1878" s="197">
        <v>0</v>
      </c>
      <c r="T1878" s="198">
        <f>S1878*H1878</f>
        <v>0</v>
      </c>
      <c r="U1878" s="36"/>
      <c r="V1878" s="36"/>
      <c r="W1878" s="36"/>
      <c r="X1878" s="36"/>
      <c r="Y1878" s="36"/>
      <c r="Z1878" s="36"/>
      <c r="AA1878" s="36"/>
      <c r="AB1878" s="36"/>
      <c r="AC1878" s="36"/>
      <c r="AD1878" s="36"/>
      <c r="AE1878" s="36"/>
      <c r="AR1878" s="199" t="s">
        <v>366</v>
      </c>
      <c r="AT1878" s="199" t="s">
        <v>253</v>
      </c>
      <c r="AU1878" s="199" t="s">
        <v>80</v>
      </c>
      <c r="AY1878" s="19" t="s">
        <v>144</v>
      </c>
      <c r="BE1878" s="200">
        <f>IF(N1878="základní",J1878,0)</f>
        <v>0</v>
      </c>
      <c r="BF1878" s="200">
        <f>IF(N1878="snížená",J1878,0)</f>
        <v>0</v>
      </c>
      <c r="BG1878" s="200">
        <f>IF(N1878="zákl. přenesená",J1878,0)</f>
        <v>0</v>
      </c>
      <c r="BH1878" s="200">
        <f>IF(N1878="sníž. přenesená",J1878,0)</f>
        <v>0</v>
      </c>
      <c r="BI1878" s="200">
        <f>IF(N1878="nulová",J1878,0)</f>
        <v>0</v>
      </c>
      <c r="BJ1878" s="19" t="s">
        <v>26</v>
      </c>
      <c r="BK1878" s="200">
        <f>ROUND(I1878*H1878,2)</f>
        <v>0</v>
      </c>
      <c r="BL1878" s="19" t="s">
        <v>258</v>
      </c>
      <c r="BM1878" s="199" t="s">
        <v>2652</v>
      </c>
    </row>
    <row r="1879" spans="1:65" s="2" customFormat="1" ht="10.199999999999999">
      <c r="A1879" s="36"/>
      <c r="B1879" s="37"/>
      <c r="C1879" s="38"/>
      <c r="D1879" s="201" t="s">
        <v>152</v>
      </c>
      <c r="E1879" s="38"/>
      <c r="F1879" s="202" t="s">
        <v>2651</v>
      </c>
      <c r="G1879" s="38"/>
      <c r="H1879" s="38"/>
      <c r="I1879" s="110"/>
      <c r="J1879" s="38"/>
      <c r="K1879" s="38"/>
      <c r="L1879" s="41"/>
      <c r="M1879" s="203"/>
      <c r="N1879" s="204"/>
      <c r="O1879" s="66"/>
      <c r="P1879" s="66"/>
      <c r="Q1879" s="66"/>
      <c r="R1879" s="66"/>
      <c r="S1879" s="66"/>
      <c r="T1879" s="67"/>
      <c r="U1879" s="36"/>
      <c r="V1879" s="36"/>
      <c r="W1879" s="36"/>
      <c r="X1879" s="36"/>
      <c r="Y1879" s="36"/>
      <c r="Z1879" s="36"/>
      <c r="AA1879" s="36"/>
      <c r="AB1879" s="36"/>
      <c r="AC1879" s="36"/>
      <c r="AD1879" s="36"/>
      <c r="AE1879" s="36"/>
      <c r="AT1879" s="19" t="s">
        <v>152</v>
      </c>
      <c r="AU1879" s="19" t="s">
        <v>80</v>
      </c>
    </row>
    <row r="1880" spans="1:65" s="2" customFormat="1" ht="16.5" customHeight="1">
      <c r="A1880" s="36"/>
      <c r="B1880" s="37"/>
      <c r="C1880" s="238" t="s">
        <v>2653</v>
      </c>
      <c r="D1880" s="238" t="s">
        <v>253</v>
      </c>
      <c r="E1880" s="239" t="s">
        <v>2528</v>
      </c>
      <c r="F1880" s="240" t="s">
        <v>2529</v>
      </c>
      <c r="G1880" s="241" t="s">
        <v>443</v>
      </c>
      <c r="H1880" s="242">
        <v>1</v>
      </c>
      <c r="I1880" s="243"/>
      <c r="J1880" s="242">
        <f>ROUND(I1880*H1880,2)</f>
        <v>0</v>
      </c>
      <c r="K1880" s="240" t="s">
        <v>19</v>
      </c>
      <c r="L1880" s="244"/>
      <c r="M1880" s="245" t="s">
        <v>19</v>
      </c>
      <c r="N1880" s="246" t="s">
        <v>42</v>
      </c>
      <c r="O1880" s="66"/>
      <c r="P1880" s="197">
        <f>O1880*H1880</f>
        <v>0</v>
      </c>
      <c r="Q1880" s="197">
        <v>0</v>
      </c>
      <c r="R1880" s="197">
        <f>Q1880*H1880</f>
        <v>0</v>
      </c>
      <c r="S1880" s="197">
        <v>0</v>
      </c>
      <c r="T1880" s="198">
        <f>S1880*H1880</f>
        <v>0</v>
      </c>
      <c r="U1880" s="36"/>
      <c r="V1880" s="36"/>
      <c r="W1880" s="36"/>
      <c r="X1880" s="36"/>
      <c r="Y1880" s="36"/>
      <c r="Z1880" s="36"/>
      <c r="AA1880" s="36"/>
      <c r="AB1880" s="36"/>
      <c r="AC1880" s="36"/>
      <c r="AD1880" s="36"/>
      <c r="AE1880" s="36"/>
      <c r="AR1880" s="199" t="s">
        <v>366</v>
      </c>
      <c r="AT1880" s="199" t="s">
        <v>253</v>
      </c>
      <c r="AU1880" s="199" t="s">
        <v>80</v>
      </c>
      <c r="AY1880" s="19" t="s">
        <v>144</v>
      </c>
      <c r="BE1880" s="200">
        <f>IF(N1880="základní",J1880,0)</f>
        <v>0</v>
      </c>
      <c r="BF1880" s="200">
        <f>IF(N1880="snížená",J1880,0)</f>
        <v>0</v>
      </c>
      <c r="BG1880" s="200">
        <f>IF(N1880="zákl. přenesená",J1880,0)</f>
        <v>0</v>
      </c>
      <c r="BH1880" s="200">
        <f>IF(N1880="sníž. přenesená",J1880,0)</f>
        <v>0</v>
      </c>
      <c r="BI1880" s="200">
        <f>IF(N1880="nulová",J1880,0)</f>
        <v>0</v>
      </c>
      <c r="BJ1880" s="19" t="s">
        <v>26</v>
      </c>
      <c r="BK1880" s="200">
        <f>ROUND(I1880*H1880,2)</f>
        <v>0</v>
      </c>
      <c r="BL1880" s="19" t="s">
        <v>258</v>
      </c>
      <c r="BM1880" s="199" t="s">
        <v>2654</v>
      </c>
    </row>
    <row r="1881" spans="1:65" s="2" customFormat="1" ht="10.199999999999999">
      <c r="A1881" s="36"/>
      <c r="B1881" s="37"/>
      <c r="C1881" s="38"/>
      <c r="D1881" s="201" t="s">
        <v>152</v>
      </c>
      <c r="E1881" s="38"/>
      <c r="F1881" s="202" t="s">
        <v>2529</v>
      </c>
      <c r="G1881" s="38"/>
      <c r="H1881" s="38"/>
      <c r="I1881" s="110"/>
      <c r="J1881" s="38"/>
      <c r="K1881" s="38"/>
      <c r="L1881" s="41"/>
      <c r="M1881" s="203"/>
      <c r="N1881" s="204"/>
      <c r="O1881" s="66"/>
      <c r="P1881" s="66"/>
      <c r="Q1881" s="66"/>
      <c r="R1881" s="66"/>
      <c r="S1881" s="66"/>
      <c r="T1881" s="67"/>
      <c r="U1881" s="36"/>
      <c r="V1881" s="36"/>
      <c r="W1881" s="36"/>
      <c r="X1881" s="36"/>
      <c r="Y1881" s="36"/>
      <c r="Z1881" s="36"/>
      <c r="AA1881" s="36"/>
      <c r="AB1881" s="36"/>
      <c r="AC1881" s="36"/>
      <c r="AD1881" s="36"/>
      <c r="AE1881" s="36"/>
      <c r="AT1881" s="19" t="s">
        <v>152</v>
      </c>
      <c r="AU1881" s="19" t="s">
        <v>80</v>
      </c>
    </row>
    <row r="1882" spans="1:65" s="2" customFormat="1" ht="16.5" customHeight="1">
      <c r="A1882" s="36"/>
      <c r="B1882" s="37"/>
      <c r="C1882" s="238" t="s">
        <v>2655</v>
      </c>
      <c r="D1882" s="238" t="s">
        <v>253</v>
      </c>
      <c r="E1882" s="239" t="s">
        <v>2532</v>
      </c>
      <c r="F1882" s="240" t="s">
        <v>2533</v>
      </c>
      <c r="G1882" s="241" t="s">
        <v>443</v>
      </c>
      <c r="H1882" s="242">
        <v>1</v>
      </c>
      <c r="I1882" s="243"/>
      <c r="J1882" s="242">
        <f>ROUND(I1882*H1882,2)</f>
        <v>0</v>
      </c>
      <c r="K1882" s="240" t="s">
        <v>19</v>
      </c>
      <c r="L1882" s="244"/>
      <c r="M1882" s="245" t="s">
        <v>19</v>
      </c>
      <c r="N1882" s="246" t="s">
        <v>42</v>
      </c>
      <c r="O1882" s="66"/>
      <c r="P1882" s="197">
        <f>O1882*H1882</f>
        <v>0</v>
      </c>
      <c r="Q1882" s="197">
        <v>0</v>
      </c>
      <c r="R1882" s="197">
        <f>Q1882*H1882</f>
        <v>0</v>
      </c>
      <c r="S1882" s="197">
        <v>0</v>
      </c>
      <c r="T1882" s="198">
        <f>S1882*H1882</f>
        <v>0</v>
      </c>
      <c r="U1882" s="36"/>
      <c r="V1882" s="36"/>
      <c r="W1882" s="36"/>
      <c r="X1882" s="36"/>
      <c r="Y1882" s="36"/>
      <c r="Z1882" s="36"/>
      <c r="AA1882" s="36"/>
      <c r="AB1882" s="36"/>
      <c r="AC1882" s="36"/>
      <c r="AD1882" s="36"/>
      <c r="AE1882" s="36"/>
      <c r="AR1882" s="199" t="s">
        <v>366</v>
      </c>
      <c r="AT1882" s="199" t="s">
        <v>253</v>
      </c>
      <c r="AU1882" s="199" t="s">
        <v>80</v>
      </c>
      <c r="AY1882" s="19" t="s">
        <v>144</v>
      </c>
      <c r="BE1882" s="200">
        <f>IF(N1882="základní",J1882,0)</f>
        <v>0</v>
      </c>
      <c r="BF1882" s="200">
        <f>IF(N1882="snížená",J1882,0)</f>
        <v>0</v>
      </c>
      <c r="BG1882" s="200">
        <f>IF(N1882="zákl. přenesená",J1882,0)</f>
        <v>0</v>
      </c>
      <c r="BH1882" s="200">
        <f>IF(N1882="sníž. přenesená",J1882,0)</f>
        <v>0</v>
      </c>
      <c r="BI1882" s="200">
        <f>IF(N1882="nulová",J1882,0)</f>
        <v>0</v>
      </c>
      <c r="BJ1882" s="19" t="s">
        <v>26</v>
      </c>
      <c r="BK1882" s="200">
        <f>ROUND(I1882*H1882,2)</f>
        <v>0</v>
      </c>
      <c r="BL1882" s="19" t="s">
        <v>258</v>
      </c>
      <c r="BM1882" s="199" t="s">
        <v>2656</v>
      </c>
    </row>
    <row r="1883" spans="1:65" s="2" customFormat="1" ht="10.199999999999999">
      <c r="A1883" s="36"/>
      <c r="B1883" s="37"/>
      <c r="C1883" s="38"/>
      <c r="D1883" s="201" t="s">
        <v>152</v>
      </c>
      <c r="E1883" s="38"/>
      <c r="F1883" s="202" t="s">
        <v>2533</v>
      </c>
      <c r="G1883" s="38"/>
      <c r="H1883" s="38"/>
      <c r="I1883" s="110"/>
      <c r="J1883" s="38"/>
      <c r="K1883" s="38"/>
      <c r="L1883" s="41"/>
      <c r="M1883" s="203"/>
      <c r="N1883" s="204"/>
      <c r="O1883" s="66"/>
      <c r="P1883" s="66"/>
      <c r="Q1883" s="66"/>
      <c r="R1883" s="66"/>
      <c r="S1883" s="66"/>
      <c r="T1883" s="67"/>
      <c r="U1883" s="36"/>
      <c r="V1883" s="36"/>
      <c r="W1883" s="36"/>
      <c r="X1883" s="36"/>
      <c r="Y1883" s="36"/>
      <c r="Z1883" s="36"/>
      <c r="AA1883" s="36"/>
      <c r="AB1883" s="36"/>
      <c r="AC1883" s="36"/>
      <c r="AD1883" s="36"/>
      <c r="AE1883" s="36"/>
      <c r="AT1883" s="19" t="s">
        <v>152</v>
      </c>
      <c r="AU1883" s="19" t="s">
        <v>80</v>
      </c>
    </row>
    <row r="1884" spans="1:65" s="2" customFormat="1" ht="16.5" customHeight="1">
      <c r="A1884" s="36"/>
      <c r="B1884" s="37"/>
      <c r="C1884" s="238" t="s">
        <v>2657</v>
      </c>
      <c r="D1884" s="238" t="s">
        <v>253</v>
      </c>
      <c r="E1884" s="239" t="s">
        <v>2536</v>
      </c>
      <c r="F1884" s="240" t="s">
        <v>2537</v>
      </c>
      <c r="G1884" s="241" t="s">
        <v>443</v>
      </c>
      <c r="H1884" s="242">
        <v>1</v>
      </c>
      <c r="I1884" s="243"/>
      <c r="J1884" s="242">
        <f>ROUND(I1884*H1884,2)</f>
        <v>0</v>
      </c>
      <c r="K1884" s="240" t="s">
        <v>19</v>
      </c>
      <c r="L1884" s="244"/>
      <c r="M1884" s="245" t="s">
        <v>19</v>
      </c>
      <c r="N1884" s="246" t="s">
        <v>42</v>
      </c>
      <c r="O1884" s="66"/>
      <c r="P1884" s="197">
        <f>O1884*H1884</f>
        <v>0</v>
      </c>
      <c r="Q1884" s="197">
        <v>0</v>
      </c>
      <c r="R1884" s="197">
        <f>Q1884*H1884</f>
        <v>0</v>
      </c>
      <c r="S1884" s="197">
        <v>0</v>
      </c>
      <c r="T1884" s="198">
        <f>S1884*H1884</f>
        <v>0</v>
      </c>
      <c r="U1884" s="36"/>
      <c r="V1884" s="36"/>
      <c r="W1884" s="36"/>
      <c r="X1884" s="36"/>
      <c r="Y1884" s="36"/>
      <c r="Z1884" s="36"/>
      <c r="AA1884" s="36"/>
      <c r="AB1884" s="36"/>
      <c r="AC1884" s="36"/>
      <c r="AD1884" s="36"/>
      <c r="AE1884" s="36"/>
      <c r="AR1884" s="199" t="s">
        <v>366</v>
      </c>
      <c r="AT1884" s="199" t="s">
        <v>253</v>
      </c>
      <c r="AU1884" s="199" t="s">
        <v>80</v>
      </c>
      <c r="AY1884" s="19" t="s">
        <v>144</v>
      </c>
      <c r="BE1884" s="200">
        <f>IF(N1884="základní",J1884,0)</f>
        <v>0</v>
      </c>
      <c r="BF1884" s="200">
        <f>IF(N1884="snížená",J1884,0)</f>
        <v>0</v>
      </c>
      <c r="BG1884" s="200">
        <f>IF(N1884="zákl. přenesená",J1884,0)</f>
        <v>0</v>
      </c>
      <c r="BH1884" s="200">
        <f>IF(N1884="sníž. přenesená",J1884,0)</f>
        <v>0</v>
      </c>
      <c r="BI1884" s="200">
        <f>IF(N1884="nulová",J1884,0)</f>
        <v>0</v>
      </c>
      <c r="BJ1884" s="19" t="s">
        <v>26</v>
      </c>
      <c r="BK1884" s="200">
        <f>ROUND(I1884*H1884,2)</f>
        <v>0</v>
      </c>
      <c r="BL1884" s="19" t="s">
        <v>258</v>
      </c>
      <c r="BM1884" s="199" t="s">
        <v>2658</v>
      </c>
    </row>
    <row r="1885" spans="1:65" s="2" customFormat="1" ht="10.199999999999999">
      <c r="A1885" s="36"/>
      <c r="B1885" s="37"/>
      <c r="C1885" s="38"/>
      <c r="D1885" s="201" t="s">
        <v>152</v>
      </c>
      <c r="E1885" s="38"/>
      <c r="F1885" s="202" t="s">
        <v>2537</v>
      </c>
      <c r="G1885" s="38"/>
      <c r="H1885" s="38"/>
      <c r="I1885" s="110"/>
      <c r="J1885" s="38"/>
      <c r="K1885" s="38"/>
      <c r="L1885" s="41"/>
      <c r="M1885" s="203"/>
      <c r="N1885" s="204"/>
      <c r="O1885" s="66"/>
      <c r="P1885" s="66"/>
      <c r="Q1885" s="66"/>
      <c r="R1885" s="66"/>
      <c r="S1885" s="66"/>
      <c r="T1885" s="67"/>
      <c r="U1885" s="36"/>
      <c r="V1885" s="36"/>
      <c r="W1885" s="36"/>
      <c r="X1885" s="36"/>
      <c r="Y1885" s="36"/>
      <c r="Z1885" s="36"/>
      <c r="AA1885" s="36"/>
      <c r="AB1885" s="36"/>
      <c r="AC1885" s="36"/>
      <c r="AD1885" s="36"/>
      <c r="AE1885" s="36"/>
      <c r="AT1885" s="19" t="s">
        <v>152</v>
      </c>
      <c r="AU1885" s="19" t="s">
        <v>80</v>
      </c>
    </row>
    <row r="1886" spans="1:65" s="2" customFormat="1" ht="16.5" customHeight="1">
      <c r="A1886" s="36"/>
      <c r="B1886" s="37"/>
      <c r="C1886" s="238" t="s">
        <v>2659</v>
      </c>
      <c r="D1886" s="238" t="s">
        <v>253</v>
      </c>
      <c r="E1886" s="239" t="s">
        <v>2540</v>
      </c>
      <c r="F1886" s="240" t="s">
        <v>2541</v>
      </c>
      <c r="G1886" s="241" t="s">
        <v>443</v>
      </c>
      <c r="H1886" s="242">
        <v>3</v>
      </c>
      <c r="I1886" s="243"/>
      <c r="J1886" s="242">
        <f>ROUND(I1886*H1886,2)</f>
        <v>0</v>
      </c>
      <c r="K1886" s="240" t="s">
        <v>19</v>
      </c>
      <c r="L1886" s="244"/>
      <c r="M1886" s="245" t="s">
        <v>19</v>
      </c>
      <c r="N1886" s="246" t="s">
        <v>42</v>
      </c>
      <c r="O1886" s="66"/>
      <c r="P1886" s="197">
        <f>O1886*H1886</f>
        <v>0</v>
      </c>
      <c r="Q1886" s="197">
        <v>0</v>
      </c>
      <c r="R1886" s="197">
        <f>Q1886*H1886</f>
        <v>0</v>
      </c>
      <c r="S1886" s="197">
        <v>0</v>
      </c>
      <c r="T1886" s="198">
        <f>S1886*H1886</f>
        <v>0</v>
      </c>
      <c r="U1886" s="36"/>
      <c r="V1886" s="36"/>
      <c r="W1886" s="36"/>
      <c r="X1886" s="36"/>
      <c r="Y1886" s="36"/>
      <c r="Z1886" s="36"/>
      <c r="AA1886" s="36"/>
      <c r="AB1886" s="36"/>
      <c r="AC1886" s="36"/>
      <c r="AD1886" s="36"/>
      <c r="AE1886" s="36"/>
      <c r="AR1886" s="199" t="s">
        <v>366</v>
      </c>
      <c r="AT1886" s="199" t="s">
        <v>253</v>
      </c>
      <c r="AU1886" s="199" t="s">
        <v>80</v>
      </c>
      <c r="AY1886" s="19" t="s">
        <v>144</v>
      </c>
      <c r="BE1886" s="200">
        <f>IF(N1886="základní",J1886,0)</f>
        <v>0</v>
      </c>
      <c r="BF1886" s="200">
        <f>IF(N1886="snížená",J1886,0)</f>
        <v>0</v>
      </c>
      <c r="BG1886" s="200">
        <f>IF(N1886="zákl. přenesená",J1886,0)</f>
        <v>0</v>
      </c>
      <c r="BH1886" s="200">
        <f>IF(N1886="sníž. přenesená",J1886,0)</f>
        <v>0</v>
      </c>
      <c r="BI1886" s="200">
        <f>IF(N1886="nulová",J1886,0)</f>
        <v>0</v>
      </c>
      <c r="BJ1886" s="19" t="s">
        <v>26</v>
      </c>
      <c r="BK1886" s="200">
        <f>ROUND(I1886*H1886,2)</f>
        <v>0</v>
      </c>
      <c r="BL1886" s="19" t="s">
        <v>258</v>
      </c>
      <c r="BM1886" s="199" t="s">
        <v>2660</v>
      </c>
    </row>
    <row r="1887" spans="1:65" s="2" customFormat="1" ht="10.199999999999999">
      <c r="A1887" s="36"/>
      <c r="B1887" s="37"/>
      <c r="C1887" s="38"/>
      <c r="D1887" s="201" t="s">
        <v>152</v>
      </c>
      <c r="E1887" s="38"/>
      <c r="F1887" s="202" t="s">
        <v>2541</v>
      </c>
      <c r="G1887" s="38"/>
      <c r="H1887" s="38"/>
      <c r="I1887" s="110"/>
      <c r="J1887" s="38"/>
      <c r="K1887" s="38"/>
      <c r="L1887" s="41"/>
      <c r="M1887" s="203"/>
      <c r="N1887" s="204"/>
      <c r="O1887" s="66"/>
      <c r="P1887" s="66"/>
      <c r="Q1887" s="66"/>
      <c r="R1887" s="66"/>
      <c r="S1887" s="66"/>
      <c r="T1887" s="67"/>
      <c r="U1887" s="36"/>
      <c r="V1887" s="36"/>
      <c r="W1887" s="36"/>
      <c r="X1887" s="36"/>
      <c r="Y1887" s="36"/>
      <c r="Z1887" s="36"/>
      <c r="AA1887" s="36"/>
      <c r="AB1887" s="36"/>
      <c r="AC1887" s="36"/>
      <c r="AD1887" s="36"/>
      <c r="AE1887" s="36"/>
      <c r="AT1887" s="19" t="s">
        <v>152</v>
      </c>
      <c r="AU1887" s="19" t="s">
        <v>80</v>
      </c>
    </row>
    <row r="1888" spans="1:65" s="2" customFormat="1" ht="16.5" customHeight="1">
      <c r="A1888" s="36"/>
      <c r="B1888" s="37"/>
      <c r="C1888" s="238" t="s">
        <v>2661</v>
      </c>
      <c r="D1888" s="238" t="s">
        <v>253</v>
      </c>
      <c r="E1888" s="239" t="s">
        <v>2662</v>
      </c>
      <c r="F1888" s="240" t="s">
        <v>2663</v>
      </c>
      <c r="G1888" s="241" t="s">
        <v>443</v>
      </c>
      <c r="H1888" s="242">
        <v>2</v>
      </c>
      <c r="I1888" s="243"/>
      <c r="J1888" s="242">
        <f>ROUND(I1888*H1888,2)</f>
        <v>0</v>
      </c>
      <c r="K1888" s="240" t="s">
        <v>19</v>
      </c>
      <c r="L1888" s="244"/>
      <c r="M1888" s="245" t="s">
        <v>19</v>
      </c>
      <c r="N1888" s="246" t="s">
        <v>42</v>
      </c>
      <c r="O1888" s="66"/>
      <c r="P1888" s="197">
        <f>O1888*H1888</f>
        <v>0</v>
      </c>
      <c r="Q1888" s="197">
        <v>0</v>
      </c>
      <c r="R1888" s="197">
        <f>Q1888*H1888</f>
        <v>0</v>
      </c>
      <c r="S1888" s="197">
        <v>0</v>
      </c>
      <c r="T1888" s="198">
        <f>S1888*H1888</f>
        <v>0</v>
      </c>
      <c r="U1888" s="36"/>
      <c r="V1888" s="36"/>
      <c r="W1888" s="36"/>
      <c r="X1888" s="36"/>
      <c r="Y1888" s="36"/>
      <c r="Z1888" s="36"/>
      <c r="AA1888" s="36"/>
      <c r="AB1888" s="36"/>
      <c r="AC1888" s="36"/>
      <c r="AD1888" s="36"/>
      <c r="AE1888" s="36"/>
      <c r="AR1888" s="199" t="s">
        <v>366</v>
      </c>
      <c r="AT1888" s="199" t="s">
        <v>253</v>
      </c>
      <c r="AU1888" s="199" t="s">
        <v>80</v>
      </c>
      <c r="AY1888" s="19" t="s">
        <v>144</v>
      </c>
      <c r="BE1888" s="200">
        <f>IF(N1888="základní",J1888,0)</f>
        <v>0</v>
      </c>
      <c r="BF1888" s="200">
        <f>IF(N1888="snížená",J1888,0)</f>
        <v>0</v>
      </c>
      <c r="BG1888" s="200">
        <f>IF(N1888="zákl. přenesená",J1888,0)</f>
        <v>0</v>
      </c>
      <c r="BH1888" s="200">
        <f>IF(N1888="sníž. přenesená",J1888,0)</f>
        <v>0</v>
      </c>
      <c r="BI1888" s="200">
        <f>IF(N1888="nulová",J1888,0)</f>
        <v>0</v>
      </c>
      <c r="BJ1888" s="19" t="s">
        <v>26</v>
      </c>
      <c r="BK1888" s="200">
        <f>ROUND(I1888*H1888,2)</f>
        <v>0</v>
      </c>
      <c r="BL1888" s="19" t="s">
        <v>258</v>
      </c>
      <c r="BM1888" s="199" t="s">
        <v>2664</v>
      </c>
    </row>
    <row r="1889" spans="1:65" s="2" customFormat="1" ht="10.199999999999999">
      <c r="A1889" s="36"/>
      <c r="B1889" s="37"/>
      <c r="C1889" s="38"/>
      <c r="D1889" s="201" t="s">
        <v>152</v>
      </c>
      <c r="E1889" s="38"/>
      <c r="F1889" s="202" t="s">
        <v>2663</v>
      </c>
      <c r="G1889" s="38"/>
      <c r="H1889" s="38"/>
      <c r="I1889" s="110"/>
      <c r="J1889" s="38"/>
      <c r="K1889" s="38"/>
      <c r="L1889" s="41"/>
      <c r="M1889" s="203"/>
      <c r="N1889" s="204"/>
      <c r="O1889" s="66"/>
      <c r="P1889" s="66"/>
      <c r="Q1889" s="66"/>
      <c r="R1889" s="66"/>
      <c r="S1889" s="66"/>
      <c r="T1889" s="67"/>
      <c r="U1889" s="36"/>
      <c r="V1889" s="36"/>
      <c r="W1889" s="36"/>
      <c r="X1889" s="36"/>
      <c r="Y1889" s="36"/>
      <c r="Z1889" s="36"/>
      <c r="AA1889" s="36"/>
      <c r="AB1889" s="36"/>
      <c r="AC1889" s="36"/>
      <c r="AD1889" s="36"/>
      <c r="AE1889" s="36"/>
      <c r="AT1889" s="19" t="s">
        <v>152</v>
      </c>
      <c r="AU1889" s="19" t="s">
        <v>80</v>
      </c>
    </row>
    <row r="1890" spans="1:65" s="2" customFormat="1" ht="16.5" customHeight="1">
      <c r="A1890" s="36"/>
      <c r="B1890" s="37"/>
      <c r="C1890" s="238" t="s">
        <v>2665</v>
      </c>
      <c r="D1890" s="238" t="s">
        <v>253</v>
      </c>
      <c r="E1890" s="239" t="s">
        <v>2544</v>
      </c>
      <c r="F1890" s="240" t="s">
        <v>2545</v>
      </c>
      <c r="G1890" s="241" t="s">
        <v>443</v>
      </c>
      <c r="H1890" s="242">
        <v>4</v>
      </c>
      <c r="I1890" s="243"/>
      <c r="J1890" s="242">
        <f>ROUND(I1890*H1890,2)</f>
        <v>0</v>
      </c>
      <c r="K1890" s="240" t="s">
        <v>19</v>
      </c>
      <c r="L1890" s="244"/>
      <c r="M1890" s="245" t="s">
        <v>19</v>
      </c>
      <c r="N1890" s="246" t="s">
        <v>42</v>
      </c>
      <c r="O1890" s="66"/>
      <c r="P1890" s="197">
        <f>O1890*H1890</f>
        <v>0</v>
      </c>
      <c r="Q1890" s="197">
        <v>0</v>
      </c>
      <c r="R1890" s="197">
        <f>Q1890*H1890</f>
        <v>0</v>
      </c>
      <c r="S1890" s="197">
        <v>0</v>
      </c>
      <c r="T1890" s="198">
        <f>S1890*H1890</f>
        <v>0</v>
      </c>
      <c r="U1890" s="36"/>
      <c r="V1890" s="36"/>
      <c r="W1890" s="36"/>
      <c r="X1890" s="36"/>
      <c r="Y1890" s="36"/>
      <c r="Z1890" s="36"/>
      <c r="AA1890" s="36"/>
      <c r="AB1890" s="36"/>
      <c r="AC1890" s="36"/>
      <c r="AD1890" s="36"/>
      <c r="AE1890" s="36"/>
      <c r="AR1890" s="199" t="s">
        <v>366</v>
      </c>
      <c r="AT1890" s="199" t="s">
        <v>253</v>
      </c>
      <c r="AU1890" s="199" t="s">
        <v>80</v>
      </c>
      <c r="AY1890" s="19" t="s">
        <v>144</v>
      </c>
      <c r="BE1890" s="200">
        <f>IF(N1890="základní",J1890,0)</f>
        <v>0</v>
      </c>
      <c r="BF1890" s="200">
        <f>IF(N1890="snížená",J1890,0)</f>
        <v>0</v>
      </c>
      <c r="BG1890" s="200">
        <f>IF(N1890="zákl. přenesená",J1890,0)</f>
        <v>0</v>
      </c>
      <c r="BH1890" s="200">
        <f>IF(N1890="sníž. přenesená",J1890,0)</f>
        <v>0</v>
      </c>
      <c r="BI1890" s="200">
        <f>IF(N1890="nulová",J1890,0)</f>
        <v>0</v>
      </c>
      <c r="BJ1890" s="19" t="s">
        <v>26</v>
      </c>
      <c r="BK1890" s="200">
        <f>ROUND(I1890*H1890,2)</f>
        <v>0</v>
      </c>
      <c r="BL1890" s="19" t="s">
        <v>258</v>
      </c>
      <c r="BM1890" s="199" t="s">
        <v>2666</v>
      </c>
    </row>
    <row r="1891" spans="1:65" s="2" customFormat="1" ht="10.199999999999999">
      <c r="A1891" s="36"/>
      <c r="B1891" s="37"/>
      <c r="C1891" s="38"/>
      <c r="D1891" s="201" t="s">
        <v>152</v>
      </c>
      <c r="E1891" s="38"/>
      <c r="F1891" s="202" t="s">
        <v>2545</v>
      </c>
      <c r="G1891" s="38"/>
      <c r="H1891" s="38"/>
      <c r="I1891" s="110"/>
      <c r="J1891" s="38"/>
      <c r="K1891" s="38"/>
      <c r="L1891" s="41"/>
      <c r="M1891" s="203"/>
      <c r="N1891" s="204"/>
      <c r="O1891" s="66"/>
      <c r="P1891" s="66"/>
      <c r="Q1891" s="66"/>
      <c r="R1891" s="66"/>
      <c r="S1891" s="66"/>
      <c r="T1891" s="67"/>
      <c r="U1891" s="36"/>
      <c r="V1891" s="36"/>
      <c r="W1891" s="36"/>
      <c r="X1891" s="36"/>
      <c r="Y1891" s="36"/>
      <c r="Z1891" s="36"/>
      <c r="AA1891" s="36"/>
      <c r="AB1891" s="36"/>
      <c r="AC1891" s="36"/>
      <c r="AD1891" s="36"/>
      <c r="AE1891" s="36"/>
      <c r="AT1891" s="19" t="s">
        <v>152</v>
      </c>
      <c r="AU1891" s="19" t="s">
        <v>80</v>
      </c>
    </row>
    <row r="1892" spans="1:65" s="2" customFormat="1" ht="16.5" customHeight="1">
      <c r="A1892" s="36"/>
      <c r="B1892" s="37"/>
      <c r="C1892" s="238" t="s">
        <v>2667</v>
      </c>
      <c r="D1892" s="238" t="s">
        <v>253</v>
      </c>
      <c r="E1892" s="239" t="s">
        <v>2548</v>
      </c>
      <c r="F1892" s="240" t="s">
        <v>2549</v>
      </c>
      <c r="G1892" s="241" t="s">
        <v>443</v>
      </c>
      <c r="H1892" s="242">
        <v>8</v>
      </c>
      <c r="I1892" s="243"/>
      <c r="J1892" s="242">
        <f>ROUND(I1892*H1892,2)</f>
        <v>0</v>
      </c>
      <c r="K1892" s="240" t="s">
        <v>19</v>
      </c>
      <c r="L1892" s="244"/>
      <c r="M1892" s="245" t="s">
        <v>19</v>
      </c>
      <c r="N1892" s="246" t="s">
        <v>42</v>
      </c>
      <c r="O1892" s="66"/>
      <c r="P1892" s="197">
        <f>O1892*H1892</f>
        <v>0</v>
      </c>
      <c r="Q1892" s="197">
        <v>0</v>
      </c>
      <c r="R1892" s="197">
        <f>Q1892*H1892</f>
        <v>0</v>
      </c>
      <c r="S1892" s="197">
        <v>0</v>
      </c>
      <c r="T1892" s="198">
        <f>S1892*H1892</f>
        <v>0</v>
      </c>
      <c r="U1892" s="36"/>
      <c r="V1892" s="36"/>
      <c r="W1892" s="36"/>
      <c r="X1892" s="36"/>
      <c r="Y1892" s="36"/>
      <c r="Z1892" s="36"/>
      <c r="AA1892" s="36"/>
      <c r="AB1892" s="36"/>
      <c r="AC1892" s="36"/>
      <c r="AD1892" s="36"/>
      <c r="AE1892" s="36"/>
      <c r="AR1892" s="199" t="s">
        <v>366</v>
      </c>
      <c r="AT1892" s="199" t="s">
        <v>253</v>
      </c>
      <c r="AU1892" s="199" t="s">
        <v>80</v>
      </c>
      <c r="AY1892" s="19" t="s">
        <v>144</v>
      </c>
      <c r="BE1892" s="200">
        <f>IF(N1892="základní",J1892,0)</f>
        <v>0</v>
      </c>
      <c r="BF1892" s="200">
        <f>IF(N1892="snížená",J1892,0)</f>
        <v>0</v>
      </c>
      <c r="BG1892" s="200">
        <f>IF(N1892="zákl. přenesená",J1892,0)</f>
        <v>0</v>
      </c>
      <c r="BH1892" s="200">
        <f>IF(N1892="sníž. přenesená",J1892,0)</f>
        <v>0</v>
      </c>
      <c r="BI1892" s="200">
        <f>IF(N1892="nulová",J1892,0)</f>
        <v>0</v>
      </c>
      <c r="BJ1892" s="19" t="s">
        <v>26</v>
      </c>
      <c r="BK1892" s="200">
        <f>ROUND(I1892*H1892,2)</f>
        <v>0</v>
      </c>
      <c r="BL1892" s="19" t="s">
        <v>258</v>
      </c>
      <c r="BM1892" s="199" t="s">
        <v>2668</v>
      </c>
    </row>
    <row r="1893" spans="1:65" s="2" customFormat="1" ht="10.199999999999999">
      <c r="A1893" s="36"/>
      <c r="B1893" s="37"/>
      <c r="C1893" s="38"/>
      <c r="D1893" s="201" t="s">
        <v>152</v>
      </c>
      <c r="E1893" s="38"/>
      <c r="F1893" s="202" t="s">
        <v>2549</v>
      </c>
      <c r="G1893" s="38"/>
      <c r="H1893" s="38"/>
      <c r="I1893" s="110"/>
      <c r="J1893" s="38"/>
      <c r="K1893" s="38"/>
      <c r="L1893" s="41"/>
      <c r="M1893" s="203"/>
      <c r="N1893" s="204"/>
      <c r="O1893" s="66"/>
      <c r="P1893" s="66"/>
      <c r="Q1893" s="66"/>
      <c r="R1893" s="66"/>
      <c r="S1893" s="66"/>
      <c r="T1893" s="67"/>
      <c r="U1893" s="36"/>
      <c r="V1893" s="36"/>
      <c r="W1893" s="36"/>
      <c r="X1893" s="36"/>
      <c r="Y1893" s="36"/>
      <c r="Z1893" s="36"/>
      <c r="AA1893" s="36"/>
      <c r="AB1893" s="36"/>
      <c r="AC1893" s="36"/>
      <c r="AD1893" s="36"/>
      <c r="AE1893" s="36"/>
      <c r="AT1893" s="19" t="s">
        <v>152</v>
      </c>
      <c r="AU1893" s="19" t="s">
        <v>80</v>
      </c>
    </row>
    <row r="1894" spans="1:65" s="2" customFormat="1" ht="16.5" customHeight="1">
      <c r="A1894" s="36"/>
      <c r="B1894" s="37"/>
      <c r="C1894" s="238" t="s">
        <v>2669</v>
      </c>
      <c r="D1894" s="238" t="s">
        <v>253</v>
      </c>
      <c r="E1894" s="239" t="s">
        <v>2552</v>
      </c>
      <c r="F1894" s="240" t="s">
        <v>2553</v>
      </c>
      <c r="G1894" s="241" t="s">
        <v>443</v>
      </c>
      <c r="H1894" s="242">
        <v>4</v>
      </c>
      <c r="I1894" s="243"/>
      <c r="J1894" s="242">
        <f>ROUND(I1894*H1894,2)</f>
        <v>0</v>
      </c>
      <c r="K1894" s="240" t="s">
        <v>19</v>
      </c>
      <c r="L1894" s="244"/>
      <c r="M1894" s="245" t="s">
        <v>19</v>
      </c>
      <c r="N1894" s="246" t="s">
        <v>42</v>
      </c>
      <c r="O1894" s="66"/>
      <c r="P1894" s="197">
        <f>O1894*H1894</f>
        <v>0</v>
      </c>
      <c r="Q1894" s="197">
        <v>0</v>
      </c>
      <c r="R1894" s="197">
        <f>Q1894*H1894</f>
        <v>0</v>
      </c>
      <c r="S1894" s="197">
        <v>0</v>
      </c>
      <c r="T1894" s="198">
        <f>S1894*H1894</f>
        <v>0</v>
      </c>
      <c r="U1894" s="36"/>
      <c r="V1894" s="36"/>
      <c r="W1894" s="36"/>
      <c r="X1894" s="36"/>
      <c r="Y1894" s="36"/>
      <c r="Z1894" s="36"/>
      <c r="AA1894" s="36"/>
      <c r="AB1894" s="36"/>
      <c r="AC1894" s="36"/>
      <c r="AD1894" s="36"/>
      <c r="AE1894" s="36"/>
      <c r="AR1894" s="199" t="s">
        <v>366</v>
      </c>
      <c r="AT1894" s="199" t="s">
        <v>253</v>
      </c>
      <c r="AU1894" s="199" t="s">
        <v>80</v>
      </c>
      <c r="AY1894" s="19" t="s">
        <v>144</v>
      </c>
      <c r="BE1894" s="200">
        <f>IF(N1894="základní",J1894,0)</f>
        <v>0</v>
      </c>
      <c r="BF1894" s="200">
        <f>IF(N1894="snížená",J1894,0)</f>
        <v>0</v>
      </c>
      <c r="BG1894" s="200">
        <f>IF(N1894="zákl. přenesená",J1894,0)</f>
        <v>0</v>
      </c>
      <c r="BH1894" s="200">
        <f>IF(N1894="sníž. přenesená",J1894,0)</f>
        <v>0</v>
      </c>
      <c r="BI1894" s="200">
        <f>IF(N1894="nulová",J1894,0)</f>
        <v>0</v>
      </c>
      <c r="BJ1894" s="19" t="s">
        <v>26</v>
      </c>
      <c r="BK1894" s="200">
        <f>ROUND(I1894*H1894,2)</f>
        <v>0</v>
      </c>
      <c r="BL1894" s="19" t="s">
        <v>258</v>
      </c>
      <c r="BM1894" s="199" t="s">
        <v>2670</v>
      </c>
    </row>
    <row r="1895" spans="1:65" s="2" customFormat="1" ht="10.199999999999999">
      <c r="A1895" s="36"/>
      <c r="B1895" s="37"/>
      <c r="C1895" s="38"/>
      <c r="D1895" s="201" t="s">
        <v>152</v>
      </c>
      <c r="E1895" s="38"/>
      <c r="F1895" s="202" t="s">
        <v>2553</v>
      </c>
      <c r="G1895" s="38"/>
      <c r="H1895" s="38"/>
      <c r="I1895" s="110"/>
      <c r="J1895" s="38"/>
      <c r="K1895" s="38"/>
      <c r="L1895" s="41"/>
      <c r="M1895" s="203"/>
      <c r="N1895" s="204"/>
      <c r="O1895" s="66"/>
      <c r="P1895" s="66"/>
      <c r="Q1895" s="66"/>
      <c r="R1895" s="66"/>
      <c r="S1895" s="66"/>
      <c r="T1895" s="67"/>
      <c r="U1895" s="36"/>
      <c r="V1895" s="36"/>
      <c r="W1895" s="36"/>
      <c r="X1895" s="36"/>
      <c r="Y1895" s="36"/>
      <c r="Z1895" s="36"/>
      <c r="AA1895" s="36"/>
      <c r="AB1895" s="36"/>
      <c r="AC1895" s="36"/>
      <c r="AD1895" s="36"/>
      <c r="AE1895" s="36"/>
      <c r="AT1895" s="19" t="s">
        <v>152</v>
      </c>
      <c r="AU1895" s="19" t="s">
        <v>80</v>
      </c>
    </row>
    <row r="1896" spans="1:65" s="2" customFormat="1" ht="16.5" customHeight="1">
      <c r="A1896" s="36"/>
      <c r="B1896" s="37"/>
      <c r="C1896" s="238" t="s">
        <v>2671</v>
      </c>
      <c r="D1896" s="238" t="s">
        <v>253</v>
      </c>
      <c r="E1896" s="239" t="s">
        <v>2556</v>
      </c>
      <c r="F1896" s="240" t="s">
        <v>2557</v>
      </c>
      <c r="G1896" s="241" t="s">
        <v>443</v>
      </c>
      <c r="H1896" s="242">
        <v>2</v>
      </c>
      <c r="I1896" s="243"/>
      <c r="J1896" s="242">
        <f>ROUND(I1896*H1896,2)</f>
        <v>0</v>
      </c>
      <c r="K1896" s="240" t="s">
        <v>19</v>
      </c>
      <c r="L1896" s="244"/>
      <c r="M1896" s="245" t="s">
        <v>19</v>
      </c>
      <c r="N1896" s="246" t="s">
        <v>42</v>
      </c>
      <c r="O1896" s="66"/>
      <c r="P1896" s="197">
        <f>O1896*H1896</f>
        <v>0</v>
      </c>
      <c r="Q1896" s="197">
        <v>0</v>
      </c>
      <c r="R1896" s="197">
        <f>Q1896*H1896</f>
        <v>0</v>
      </c>
      <c r="S1896" s="197">
        <v>0</v>
      </c>
      <c r="T1896" s="198">
        <f>S1896*H1896</f>
        <v>0</v>
      </c>
      <c r="U1896" s="36"/>
      <c r="V1896" s="36"/>
      <c r="W1896" s="36"/>
      <c r="X1896" s="36"/>
      <c r="Y1896" s="36"/>
      <c r="Z1896" s="36"/>
      <c r="AA1896" s="36"/>
      <c r="AB1896" s="36"/>
      <c r="AC1896" s="36"/>
      <c r="AD1896" s="36"/>
      <c r="AE1896" s="36"/>
      <c r="AR1896" s="199" t="s">
        <v>366</v>
      </c>
      <c r="AT1896" s="199" t="s">
        <v>253</v>
      </c>
      <c r="AU1896" s="199" t="s">
        <v>80</v>
      </c>
      <c r="AY1896" s="19" t="s">
        <v>144</v>
      </c>
      <c r="BE1896" s="200">
        <f>IF(N1896="základní",J1896,0)</f>
        <v>0</v>
      </c>
      <c r="BF1896" s="200">
        <f>IF(N1896="snížená",J1896,0)</f>
        <v>0</v>
      </c>
      <c r="BG1896" s="200">
        <f>IF(N1896="zákl. přenesená",J1896,0)</f>
        <v>0</v>
      </c>
      <c r="BH1896" s="200">
        <f>IF(N1896="sníž. přenesená",J1896,0)</f>
        <v>0</v>
      </c>
      <c r="BI1896" s="200">
        <f>IF(N1896="nulová",J1896,0)</f>
        <v>0</v>
      </c>
      <c r="BJ1896" s="19" t="s">
        <v>26</v>
      </c>
      <c r="BK1896" s="200">
        <f>ROUND(I1896*H1896,2)</f>
        <v>0</v>
      </c>
      <c r="BL1896" s="19" t="s">
        <v>258</v>
      </c>
      <c r="BM1896" s="199" t="s">
        <v>2672</v>
      </c>
    </row>
    <row r="1897" spans="1:65" s="2" customFormat="1" ht="10.199999999999999">
      <c r="A1897" s="36"/>
      <c r="B1897" s="37"/>
      <c r="C1897" s="38"/>
      <c r="D1897" s="201" t="s">
        <v>152</v>
      </c>
      <c r="E1897" s="38"/>
      <c r="F1897" s="202" t="s">
        <v>2557</v>
      </c>
      <c r="G1897" s="38"/>
      <c r="H1897" s="38"/>
      <c r="I1897" s="110"/>
      <c r="J1897" s="38"/>
      <c r="K1897" s="38"/>
      <c r="L1897" s="41"/>
      <c r="M1897" s="203"/>
      <c r="N1897" s="204"/>
      <c r="O1897" s="66"/>
      <c r="P1897" s="66"/>
      <c r="Q1897" s="66"/>
      <c r="R1897" s="66"/>
      <c r="S1897" s="66"/>
      <c r="T1897" s="67"/>
      <c r="U1897" s="36"/>
      <c r="V1897" s="36"/>
      <c r="W1897" s="36"/>
      <c r="X1897" s="36"/>
      <c r="Y1897" s="36"/>
      <c r="Z1897" s="36"/>
      <c r="AA1897" s="36"/>
      <c r="AB1897" s="36"/>
      <c r="AC1897" s="36"/>
      <c r="AD1897" s="36"/>
      <c r="AE1897" s="36"/>
      <c r="AT1897" s="19" t="s">
        <v>152</v>
      </c>
      <c r="AU1897" s="19" t="s">
        <v>80</v>
      </c>
    </row>
    <row r="1898" spans="1:65" s="2" customFormat="1" ht="16.5" customHeight="1">
      <c r="A1898" s="36"/>
      <c r="B1898" s="37"/>
      <c r="C1898" s="238" t="s">
        <v>2673</v>
      </c>
      <c r="D1898" s="238" t="s">
        <v>253</v>
      </c>
      <c r="E1898" s="239" t="s">
        <v>2674</v>
      </c>
      <c r="F1898" s="240" t="s">
        <v>2675</v>
      </c>
      <c r="G1898" s="241" t="s">
        <v>443</v>
      </c>
      <c r="H1898" s="242">
        <v>1</v>
      </c>
      <c r="I1898" s="243"/>
      <c r="J1898" s="242">
        <f>ROUND(I1898*H1898,2)</f>
        <v>0</v>
      </c>
      <c r="K1898" s="240" t="s">
        <v>19</v>
      </c>
      <c r="L1898" s="244"/>
      <c r="M1898" s="245" t="s">
        <v>19</v>
      </c>
      <c r="N1898" s="246" t="s">
        <v>42</v>
      </c>
      <c r="O1898" s="66"/>
      <c r="P1898" s="197">
        <f>O1898*H1898</f>
        <v>0</v>
      </c>
      <c r="Q1898" s="197">
        <v>0</v>
      </c>
      <c r="R1898" s="197">
        <f>Q1898*H1898</f>
        <v>0</v>
      </c>
      <c r="S1898" s="197">
        <v>0</v>
      </c>
      <c r="T1898" s="198">
        <f>S1898*H1898</f>
        <v>0</v>
      </c>
      <c r="U1898" s="36"/>
      <c r="V1898" s="36"/>
      <c r="W1898" s="36"/>
      <c r="X1898" s="36"/>
      <c r="Y1898" s="36"/>
      <c r="Z1898" s="36"/>
      <c r="AA1898" s="36"/>
      <c r="AB1898" s="36"/>
      <c r="AC1898" s="36"/>
      <c r="AD1898" s="36"/>
      <c r="AE1898" s="36"/>
      <c r="AR1898" s="199" t="s">
        <v>366</v>
      </c>
      <c r="AT1898" s="199" t="s">
        <v>253</v>
      </c>
      <c r="AU1898" s="199" t="s">
        <v>80</v>
      </c>
      <c r="AY1898" s="19" t="s">
        <v>144</v>
      </c>
      <c r="BE1898" s="200">
        <f>IF(N1898="základní",J1898,0)</f>
        <v>0</v>
      </c>
      <c r="BF1898" s="200">
        <f>IF(N1898="snížená",J1898,0)</f>
        <v>0</v>
      </c>
      <c r="BG1898" s="200">
        <f>IF(N1898="zákl. přenesená",J1898,0)</f>
        <v>0</v>
      </c>
      <c r="BH1898" s="200">
        <f>IF(N1898="sníž. přenesená",J1898,0)</f>
        <v>0</v>
      </c>
      <c r="BI1898" s="200">
        <f>IF(N1898="nulová",J1898,0)</f>
        <v>0</v>
      </c>
      <c r="BJ1898" s="19" t="s">
        <v>26</v>
      </c>
      <c r="BK1898" s="200">
        <f>ROUND(I1898*H1898,2)</f>
        <v>0</v>
      </c>
      <c r="BL1898" s="19" t="s">
        <v>258</v>
      </c>
      <c r="BM1898" s="199" t="s">
        <v>2676</v>
      </c>
    </row>
    <row r="1899" spans="1:65" s="2" customFormat="1" ht="10.199999999999999">
      <c r="A1899" s="36"/>
      <c r="B1899" s="37"/>
      <c r="C1899" s="38"/>
      <c r="D1899" s="201" t="s">
        <v>152</v>
      </c>
      <c r="E1899" s="38"/>
      <c r="F1899" s="202" t="s">
        <v>2675</v>
      </c>
      <c r="G1899" s="38"/>
      <c r="H1899" s="38"/>
      <c r="I1899" s="110"/>
      <c r="J1899" s="38"/>
      <c r="K1899" s="38"/>
      <c r="L1899" s="41"/>
      <c r="M1899" s="203"/>
      <c r="N1899" s="204"/>
      <c r="O1899" s="66"/>
      <c r="P1899" s="66"/>
      <c r="Q1899" s="66"/>
      <c r="R1899" s="66"/>
      <c r="S1899" s="66"/>
      <c r="T1899" s="67"/>
      <c r="U1899" s="36"/>
      <c r="V1899" s="36"/>
      <c r="W1899" s="36"/>
      <c r="X1899" s="36"/>
      <c r="Y1899" s="36"/>
      <c r="Z1899" s="36"/>
      <c r="AA1899" s="36"/>
      <c r="AB1899" s="36"/>
      <c r="AC1899" s="36"/>
      <c r="AD1899" s="36"/>
      <c r="AE1899" s="36"/>
      <c r="AT1899" s="19" t="s">
        <v>152</v>
      </c>
      <c r="AU1899" s="19" t="s">
        <v>80</v>
      </c>
    </row>
    <row r="1900" spans="1:65" s="2" customFormat="1" ht="16.5" customHeight="1">
      <c r="A1900" s="36"/>
      <c r="B1900" s="37"/>
      <c r="C1900" s="238" t="s">
        <v>2677</v>
      </c>
      <c r="D1900" s="238" t="s">
        <v>253</v>
      </c>
      <c r="E1900" s="239" t="s">
        <v>2678</v>
      </c>
      <c r="F1900" s="240" t="s">
        <v>2679</v>
      </c>
      <c r="G1900" s="241" t="s">
        <v>443</v>
      </c>
      <c r="H1900" s="242">
        <v>2</v>
      </c>
      <c r="I1900" s="243"/>
      <c r="J1900" s="242">
        <f>ROUND(I1900*H1900,2)</f>
        <v>0</v>
      </c>
      <c r="K1900" s="240" t="s">
        <v>19</v>
      </c>
      <c r="L1900" s="244"/>
      <c r="M1900" s="245" t="s">
        <v>19</v>
      </c>
      <c r="N1900" s="246" t="s">
        <v>42</v>
      </c>
      <c r="O1900" s="66"/>
      <c r="P1900" s="197">
        <f>O1900*H1900</f>
        <v>0</v>
      </c>
      <c r="Q1900" s="197">
        <v>0</v>
      </c>
      <c r="R1900" s="197">
        <f>Q1900*H1900</f>
        <v>0</v>
      </c>
      <c r="S1900" s="197">
        <v>0</v>
      </c>
      <c r="T1900" s="198">
        <f>S1900*H1900</f>
        <v>0</v>
      </c>
      <c r="U1900" s="36"/>
      <c r="V1900" s="36"/>
      <c r="W1900" s="36"/>
      <c r="X1900" s="36"/>
      <c r="Y1900" s="36"/>
      <c r="Z1900" s="36"/>
      <c r="AA1900" s="36"/>
      <c r="AB1900" s="36"/>
      <c r="AC1900" s="36"/>
      <c r="AD1900" s="36"/>
      <c r="AE1900" s="36"/>
      <c r="AR1900" s="199" t="s">
        <v>366</v>
      </c>
      <c r="AT1900" s="199" t="s">
        <v>253</v>
      </c>
      <c r="AU1900" s="199" t="s">
        <v>80</v>
      </c>
      <c r="AY1900" s="19" t="s">
        <v>144</v>
      </c>
      <c r="BE1900" s="200">
        <f>IF(N1900="základní",J1900,0)</f>
        <v>0</v>
      </c>
      <c r="BF1900" s="200">
        <f>IF(N1900="snížená",J1900,0)</f>
        <v>0</v>
      </c>
      <c r="BG1900" s="200">
        <f>IF(N1900="zákl. přenesená",J1900,0)</f>
        <v>0</v>
      </c>
      <c r="BH1900" s="200">
        <f>IF(N1900="sníž. přenesená",J1900,0)</f>
        <v>0</v>
      </c>
      <c r="BI1900" s="200">
        <f>IF(N1900="nulová",J1900,0)</f>
        <v>0</v>
      </c>
      <c r="BJ1900" s="19" t="s">
        <v>26</v>
      </c>
      <c r="BK1900" s="200">
        <f>ROUND(I1900*H1900,2)</f>
        <v>0</v>
      </c>
      <c r="BL1900" s="19" t="s">
        <v>258</v>
      </c>
      <c r="BM1900" s="199" t="s">
        <v>2680</v>
      </c>
    </row>
    <row r="1901" spans="1:65" s="2" customFormat="1" ht="10.199999999999999">
      <c r="A1901" s="36"/>
      <c r="B1901" s="37"/>
      <c r="C1901" s="38"/>
      <c r="D1901" s="201" t="s">
        <v>152</v>
      </c>
      <c r="E1901" s="38"/>
      <c r="F1901" s="202" t="s">
        <v>2679</v>
      </c>
      <c r="G1901" s="38"/>
      <c r="H1901" s="38"/>
      <c r="I1901" s="110"/>
      <c r="J1901" s="38"/>
      <c r="K1901" s="38"/>
      <c r="L1901" s="41"/>
      <c r="M1901" s="203"/>
      <c r="N1901" s="204"/>
      <c r="O1901" s="66"/>
      <c r="P1901" s="66"/>
      <c r="Q1901" s="66"/>
      <c r="R1901" s="66"/>
      <c r="S1901" s="66"/>
      <c r="T1901" s="67"/>
      <c r="U1901" s="36"/>
      <c r="V1901" s="36"/>
      <c r="W1901" s="36"/>
      <c r="X1901" s="36"/>
      <c r="Y1901" s="36"/>
      <c r="Z1901" s="36"/>
      <c r="AA1901" s="36"/>
      <c r="AB1901" s="36"/>
      <c r="AC1901" s="36"/>
      <c r="AD1901" s="36"/>
      <c r="AE1901" s="36"/>
      <c r="AT1901" s="19" t="s">
        <v>152</v>
      </c>
      <c r="AU1901" s="19" t="s">
        <v>80</v>
      </c>
    </row>
    <row r="1902" spans="1:65" s="2" customFormat="1" ht="16.5" customHeight="1">
      <c r="A1902" s="36"/>
      <c r="B1902" s="37"/>
      <c r="C1902" s="238" t="s">
        <v>2681</v>
      </c>
      <c r="D1902" s="238" t="s">
        <v>253</v>
      </c>
      <c r="E1902" s="239" t="s">
        <v>2682</v>
      </c>
      <c r="F1902" s="240" t="s">
        <v>2683</v>
      </c>
      <c r="G1902" s="241" t="s">
        <v>443</v>
      </c>
      <c r="H1902" s="242">
        <v>1</v>
      </c>
      <c r="I1902" s="243"/>
      <c r="J1902" s="242">
        <f>ROUND(I1902*H1902,2)</f>
        <v>0</v>
      </c>
      <c r="K1902" s="240" t="s">
        <v>19</v>
      </c>
      <c r="L1902" s="244"/>
      <c r="M1902" s="245" t="s">
        <v>19</v>
      </c>
      <c r="N1902" s="246" t="s">
        <v>42</v>
      </c>
      <c r="O1902" s="66"/>
      <c r="P1902" s="197">
        <f>O1902*H1902</f>
        <v>0</v>
      </c>
      <c r="Q1902" s="197">
        <v>0</v>
      </c>
      <c r="R1902" s="197">
        <f>Q1902*H1902</f>
        <v>0</v>
      </c>
      <c r="S1902" s="197">
        <v>0</v>
      </c>
      <c r="T1902" s="198">
        <f>S1902*H1902</f>
        <v>0</v>
      </c>
      <c r="U1902" s="36"/>
      <c r="V1902" s="36"/>
      <c r="W1902" s="36"/>
      <c r="X1902" s="36"/>
      <c r="Y1902" s="36"/>
      <c r="Z1902" s="36"/>
      <c r="AA1902" s="36"/>
      <c r="AB1902" s="36"/>
      <c r="AC1902" s="36"/>
      <c r="AD1902" s="36"/>
      <c r="AE1902" s="36"/>
      <c r="AR1902" s="199" t="s">
        <v>366</v>
      </c>
      <c r="AT1902" s="199" t="s">
        <v>253</v>
      </c>
      <c r="AU1902" s="199" t="s">
        <v>80</v>
      </c>
      <c r="AY1902" s="19" t="s">
        <v>144</v>
      </c>
      <c r="BE1902" s="200">
        <f>IF(N1902="základní",J1902,0)</f>
        <v>0</v>
      </c>
      <c r="BF1902" s="200">
        <f>IF(N1902="snížená",J1902,0)</f>
        <v>0</v>
      </c>
      <c r="BG1902" s="200">
        <f>IF(N1902="zákl. přenesená",J1902,0)</f>
        <v>0</v>
      </c>
      <c r="BH1902" s="200">
        <f>IF(N1902="sníž. přenesená",J1902,0)</f>
        <v>0</v>
      </c>
      <c r="BI1902" s="200">
        <f>IF(N1902="nulová",J1902,0)</f>
        <v>0</v>
      </c>
      <c r="BJ1902" s="19" t="s">
        <v>26</v>
      </c>
      <c r="BK1902" s="200">
        <f>ROUND(I1902*H1902,2)</f>
        <v>0</v>
      </c>
      <c r="BL1902" s="19" t="s">
        <v>258</v>
      </c>
      <c r="BM1902" s="199" t="s">
        <v>2684</v>
      </c>
    </row>
    <row r="1903" spans="1:65" s="2" customFormat="1" ht="10.199999999999999">
      <c r="A1903" s="36"/>
      <c r="B1903" s="37"/>
      <c r="C1903" s="38"/>
      <c r="D1903" s="201" t="s">
        <v>152</v>
      </c>
      <c r="E1903" s="38"/>
      <c r="F1903" s="202" t="s">
        <v>2683</v>
      </c>
      <c r="G1903" s="38"/>
      <c r="H1903" s="38"/>
      <c r="I1903" s="110"/>
      <c r="J1903" s="38"/>
      <c r="K1903" s="38"/>
      <c r="L1903" s="41"/>
      <c r="M1903" s="203"/>
      <c r="N1903" s="204"/>
      <c r="O1903" s="66"/>
      <c r="P1903" s="66"/>
      <c r="Q1903" s="66"/>
      <c r="R1903" s="66"/>
      <c r="S1903" s="66"/>
      <c r="T1903" s="67"/>
      <c r="U1903" s="36"/>
      <c r="V1903" s="36"/>
      <c r="W1903" s="36"/>
      <c r="X1903" s="36"/>
      <c r="Y1903" s="36"/>
      <c r="Z1903" s="36"/>
      <c r="AA1903" s="36"/>
      <c r="AB1903" s="36"/>
      <c r="AC1903" s="36"/>
      <c r="AD1903" s="36"/>
      <c r="AE1903" s="36"/>
      <c r="AT1903" s="19" t="s">
        <v>152</v>
      </c>
      <c r="AU1903" s="19" t="s">
        <v>80</v>
      </c>
    </row>
    <row r="1904" spans="1:65" s="2" customFormat="1" ht="16.5" customHeight="1">
      <c r="A1904" s="36"/>
      <c r="B1904" s="37"/>
      <c r="C1904" s="238" t="s">
        <v>2685</v>
      </c>
      <c r="D1904" s="238" t="s">
        <v>253</v>
      </c>
      <c r="E1904" s="239" t="s">
        <v>2686</v>
      </c>
      <c r="F1904" s="240" t="s">
        <v>2687</v>
      </c>
      <c r="G1904" s="241" t="s">
        <v>443</v>
      </c>
      <c r="H1904" s="242">
        <v>1</v>
      </c>
      <c r="I1904" s="243"/>
      <c r="J1904" s="242">
        <f>ROUND(I1904*H1904,2)</f>
        <v>0</v>
      </c>
      <c r="K1904" s="240" t="s">
        <v>19</v>
      </c>
      <c r="L1904" s="244"/>
      <c r="M1904" s="245" t="s">
        <v>19</v>
      </c>
      <c r="N1904" s="246" t="s">
        <v>42</v>
      </c>
      <c r="O1904" s="66"/>
      <c r="P1904" s="197">
        <f>O1904*H1904</f>
        <v>0</v>
      </c>
      <c r="Q1904" s="197">
        <v>0</v>
      </c>
      <c r="R1904" s="197">
        <f>Q1904*H1904</f>
        <v>0</v>
      </c>
      <c r="S1904" s="197">
        <v>0</v>
      </c>
      <c r="T1904" s="198">
        <f>S1904*H1904</f>
        <v>0</v>
      </c>
      <c r="U1904" s="36"/>
      <c r="V1904" s="36"/>
      <c r="W1904" s="36"/>
      <c r="X1904" s="36"/>
      <c r="Y1904" s="36"/>
      <c r="Z1904" s="36"/>
      <c r="AA1904" s="36"/>
      <c r="AB1904" s="36"/>
      <c r="AC1904" s="36"/>
      <c r="AD1904" s="36"/>
      <c r="AE1904" s="36"/>
      <c r="AR1904" s="199" t="s">
        <v>366</v>
      </c>
      <c r="AT1904" s="199" t="s">
        <v>253</v>
      </c>
      <c r="AU1904" s="199" t="s">
        <v>80</v>
      </c>
      <c r="AY1904" s="19" t="s">
        <v>144</v>
      </c>
      <c r="BE1904" s="200">
        <f>IF(N1904="základní",J1904,0)</f>
        <v>0</v>
      </c>
      <c r="BF1904" s="200">
        <f>IF(N1904="snížená",J1904,0)</f>
        <v>0</v>
      </c>
      <c r="BG1904" s="200">
        <f>IF(N1904="zákl. přenesená",J1904,0)</f>
        <v>0</v>
      </c>
      <c r="BH1904" s="200">
        <f>IF(N1904="sníž. přenesená",J1904,0)</f>
        <v>0</v>
      </c>
      <c r="BI1904" s="200">
        <f>IF(N1904="nulová",J1904,0)</f>
        <v>0</v>
      </c>
      <c r="BJ1904" s="19" t="s">
        <v>26</v>
      </c>
      <c r="BK1904" s="200">
        <f>ROUND(I1904*H1904,2)</f>
        <v>0</v>
      </c>
      <c r="BL1904" s="19" t="s">
        <v>258</v>
      </c>
      <c r="BM1904" s="199" t="s">
        <v>2688</v>
      </c>
    </row>
    <row r="1905" spans="1:65" s="2" customFormat="1" ht="10.199999999999999">
      <c r="A1905" s="36"/>
      <c r="B1905" s="37"/>
      <c r="C1905" s="38"/>
      <c r="D1905" s="201" t="s">
        <v>152</v>
      </c>
      <c r="E1905" s="38"/>
      <c r="F1905" s="202" t="s">
        <v>2687</v>
      </c>
      <c r="G1905" s="38"/>
      <c r="H1905" s="38"/>
      <c r="I1905" s="110"/>
      <c r="J1905" s="38"/>
      <c r="K1905" s="38"/>
      <c r="L1905" s="41"/>
      <c r="M1905" s="203"/>
      <c r="N1905" s="204"/>
      <c r="O1905" s="66"/>
      <c r="P1905" s="66"/>
      <c r="Q1905" s="66"/>
      <c r="R1905" s="66"/>
      <c r="S1905" s="66"/>
      <c r="T1905" s="67"/>
      <c r="U1905" s="36"/>
      <c r="V1905" s="36"/>
      <c r="W1905" s="36"/>
      <c r="X1905" s="36"/>
      <c r="Y1905" s="36"/>
      <c r="Z1905" s="36"/>
      <c r="AA1905" s="36"/>
      <c r="AB1905" s="36"/>
      <c r="AC1905" s="36"/>
      <c r="AD1905" s="36"/>
      <c r="AE1905" s="36"/>
      <c r="AT1905" s="19" t="s">
        <v>152</v>
      </c>
      <c r="AU1905" s="19" t="s">
        <v>80</v>
      </c>
    </row>
    <row r="1906" spans="1:65" s="2" customFormat="1" ht="16.5" customHeight="1">
      <c r="A1906" s="36"/>
      <c r="B1906" s="37"/>
      <c r="C1906" s="238" t="s">
        <v>2689</v>
      </c>
      <c r="D1906" s="238" t="s">
        <v>253</v>
      </c>
      <c r="E1906" s="239" t="s">
        <v>2560</v>
      </c>
      <c r="F1906" s="240" t="s">
        <v>2561</v>
      </c>
      <c r="G1906" s="241" t="s">
        <v>443</v>
      </c>
      <c r="H1906" s="242">
        <v>1</v>
      </c>
      <c r="I1906" s="243"/>
      <c r="J1906" s="242">
        <f>ROUND(I1906*H1906,2)</f>
        <v>0</v>
      </c>
      <c r="K1906" s="240" t="s">
        <v>19</v>
      </c>
      <c r="L1906" s="244"/>
      <c r="M1906" s="245" t="s">
        <v>19</v>
      </c>
      <c r="N1906" s="246" t="s">
        <v>42</v>
      </c>
      <c r="O1906" s="66"/>
      <c r="P1906" s="197">
        <f>O1906*H1906</f>
        <v>0</v>
      </c>
      <c r="Q1906" s="197">
        <v>0</v>
      </c>
      <c r="R1906" s="197">
        <f>Q1906*H1906</f>
        <v>0</v>
      </c>
      <c r="S1906" s="197">
        <v>0</v>
      </c>
      <c r="T1906" s="198">
        <f>S1906*H1906</f>
        <v>0</v>
      </c>
      <c r="U1906" s="36"/>
      <c r="V1906" s="36"/>
      <c r="W1906" s="36"/>
      <c r="X1906" s="36"/>
      <c r="Y1906" s="36"/>
      <c r="Z1906" s="36"/>
      <c r="AA1906" s="36"/>
      <c r="AB1906" s="36"/>
      <c r="AC1906" s="36"/>
      <c r="AD1906" s="36"/>
      <c r="AE1906" s="36"/>
      <c r="AR1906" s="199" t="s">
        <v>366</v>
      </c>
      <c r="AT1906" s="199" t="s">
        <v>253</v>
      </c>
      <c r="AU1906" s="199" t="s">
        <v>80</v>
      </c>
      <c r="AY1906" s="19" t="s">
        <v>144</v>
      </c>
      <c r="BE1906" s="200">
        <f>IF(N1906="základní",J1906,0)</f>
        <v>0</v>
      </c>
      <c r="BF1906" s="200">
        <f>IF(N1906="snížená",J1906,0)</f>
        <v>0</v>
      </c>
      <c r="BG1906" s="200">
        <f>IF(N1906="zákl. přenesená",J1906,0)</f>
        <v>0</v>
      </c>
      <c r="BH1906" s="200">
        <f>IF(N1906="sníž. přenesená",J1906,0)</f>
        <v>0</v>
      </c>
      <c r="BI1906" s="200">
        <f>IF(N1906="nulová",J1906,0)</f>
        <v>0</v>
      </c>
      <c r="BJ1906" s="19" t="s">
        <v>26</v>
      </c>
      <c r="BK1906" s="200">
        <f>ROUND(I1906*H1906,2)</f>
        <v>0</v>
      </c>
      <c r="BL1906" s="19" t="s">
        <v>258</v>
      </c>
      <c r="BM1906" s="199" t="s">
        <v>2690</v>
      </c>
    </row>
    <row r="1907" spans="1:65" s="2" customFormat="1" ht="10.199999999999999">
      <c r="A1907" s="36"/>
      <c r="B1907" s="37"/>
      <c r="C1907" s="38"/>
      <c r="D1907" s="201" t="s">
        <v>152</v>
      </c>
      <c r="E1907" s="38"/>
      <c r="F1907" s="202" t="s">
        <v>2561</v>
      </c>
      <c r="G1907" s="38"/>
      <c r="H1907" s="38"/>
      <c r="I1907" s="110"/>
      <c r="J1907" s="38"/>
      <c r="K1907" s="38"/>
      <c r="L1907" s="41"/>
      <c r="M1907" s="203"/>
      <c r="N1907" s="204"/>
      <c r="O1907" s="66"/>
      <c r="P1907" s="66"/>
      <c r="Q1907" s="66"/>
      <c r="R1907" s="66"/>
      <c r="S1907" s="66"/>
      <c r="T1907" s="67"/>
      <c r="U1907" s="36"/>
      <c r="V1907" s="36"/>
      <c r="W1907" s="36"/>
      <c r="X1907" s="36"/>
      <c r="Y1907" s="36"/>
      <c r="Z1907" s="36"/>
      <c r="AA1907" s="36"/>
      <c r="AB1907" s="36"/>
      <c r="AC1907" s="36"/>
      <c r="AD1907" s="36"/>
      <c r="AE1907" s="36"/>
      <c r="AT1907" s="19" t="s">
        <v>152</v>
      </c>
      <c r="AU1907" s="19" t="s">
        <v>80</v>
      </c>
    </row>
    <row r="1908" spans="1:65" s="2" customFormat="1" ht="16.5" customHeight="1">
      <c r="A1908" s="36"/>
      <c r="B1908" s="37"/>
      <c r="C1908" s="238" t="s">
        <v>2691</v>
      </c>
      <c r="D1908" s="238" t="s">
        <v>253</v>
      </c>
      <c r="E1908" s="239" t="s">
        <v>2564</v>
      </c>
      <c r="F1908" s="240" t="s">
        <v>2565</v>
      </c>
      <c r="G1908" s="241" t="s">
        <v>443</v>
      </c>
      <c r="H1908" s="242">
        <v>10</v>
      </c>
      <c r="I1908" s="243"/>
      <c r="J1908" s="242">
        <f>ROUND(I1908*H1908,2)</f>
        <v>0</v>
      </c>
      <c r="K1908" s="240" t="s">
        <v>19</v>
      </c>
      <c r="L1908" s="244"/>
      <c r="M1908" s="245" t="s">
        <v>19</v>
      </c>
      <c r="N1908" s="246" t="s">
        <v>42</v>
      </c>
      <c r="O1908" s="66"/>
      <c r="P1908" s="197">
        <f>O1908*H1908</f>
        <v>0</v>
      </c>
      <c r="Q1908" s="197">
        <v>0</v>
      </c>
      <c r="R1908" s="197">
        <f>Q1908*H1908</f>
        <v>0</v>
      </c>
      <c r="S1908" s="197">
        <v>0</v>
      </c>
      <c r="T1908" s="198">
        <f>S1908*H1908</f>
        <v>0</v>
      </c>
      <c r="U1908" s="36"/>
      <c r="V1908" s="36"/>
      <c r="W1908" s="36"/>
      <c r="X1908" s="36"/>
      <c r="Y1908" s="36"/>
      <c r="Z1908" s="36"/>
      <c r="AA1908" s="36"/>
      <c r="AB1908" s="36"/>
      <c r="AC1908" s="36"/>
      <c r="AD1908" s="36"/>
      <c r="AE1908" s="36"/>
      <c r="AR1908" s="199" t="s">
        <v>366</v>
      </c>
      <c r="AT1908" s="199" t="s">
        <v>253</v>
      </c>
      <c r="AU1908" s="199" t="s">
        <v>80</v>
      </c>
      <c r="AY1908" s="19" t="s">
        <v>144</v>
      </c>
      <c r="BE1908" s="200">
        <f>IF(N1908="základní",J1908,0)</f>
        <v>0</v>
      </c>
      <c r="BF1908" s="200">
        <f>IF(N1908="snížená",J1908,0)</f>
        <v>0</v>
      </c>
      <c r="BG1908" s="200">
        <f>IF(N1908="zákl. přenesená",J1908,0)</f>
        <v>0</v>
      </c>
      <c r="BH1908" s="200">
        <f>IF(N1908="sníž. přenesená",J1908,0)</f>
        <v>0</v>
      </c>
      <c r="BI1908" s="200">
        <f>IF(N1908="nulová",J1908,0)</f>
        <v>0</v>
      </c>
      <c r="BJ1908" s="19" t="s">
        <v>26</v>
      </c>
      <c r="BK1908" s="200">
        <f>ROUND(I1908*H1908,2)</f>
        <v>0</v>
      </c>
      <c r="BL1908" s="19" t="s">
        <v>258</v>
      </c>
      <c r="BM1908" s="199" t="s">
        <v>2692</v>
      </c>
    </row>
    <row r="1909" spans="1:65" s="2" customFormat="1" ht="10.199999999999999">
      <c r="A1909" s="36"/>
      <c r="B1909" s="37"/>
      <c r="C1909" s="38"/>
      <c r="D1909" s="201" t="s">
        <v>152</v>
      </c>
      <c r="E1909" s="38"/>
      <c r="F1909" s="202" t="s">
        <v>2565</v>
      </c>
      <c r="G1909" s="38"/>
      <c r="H1909" s="38"/>
      <c r="I1909" s="110"/>
      <c r="J1909" s="38"/>
      <c r="K1909" s="38"/>
      <c r="L1909" s="41"/>
      <c r="M1909" s="203"/>
      <c r="N1909" s="204"/>
      <c r="O1909" s="66"/>
      <c r="P1909" s="66"/>
      <c r="Q1909" s="66"/>
      <c r="R1909" s="66"/>
      <c r="S1909" s="66"/>
      <c r="T1909" s="67"/>
      <c r="U1909" s="36"/>
      <c r="V1909" s="36"/>
      <c r="W1909" s="36"/>
      <c r="X1909" s="36"/>
      <c r="Y1909" s="36"/>
      <c r="Z1909" s="36"/>
      <c r="AA1909" s="36"/>
      <c r="AB1909" s="36"/>
      <c r="AC1909" s="36"/>
      <c r="AD1909" s="36"/>
      <c r="AE1909" s="36"/>
      <c r="AT1909" s="19" t="s">
        <v>152</v>
      </c>
      <c r="AU1909" s="19" t="s">
        <v>80</v>
      </c>
    </row>
    <row r="1910" spans="1:65" s="2" customFormat="1" ht="16.5" customHeight="1">
      <c r="A1910" s="36"/>
      <c r="B1910" s="37"/>
      <c r="C1910" s="238" t="s">
        <v>2693</v>
      </c>
      <c r="D1910" s="238" t="s">
        <v>253</v>
      </c>
      <c r="E1910" s="239" t="s">
        <v>2694</v>
      </c>
      <c r="F1910" s="240" t="s">
        <v>2569</v>
      </c>
      <c r="G1910" s="241" t="s">
        <v>443</v>
      </c>
      <c r="H1910" s="242">
        <v>1</v>
      </c>
      <c r="I1910" s="243"/>
      <c r="J1910" s="242">
        <f>ROUND(I1910*H1910,2)</f>
        <v>0</v>
      </c>
      <c r="K1910" s="240" t="s">
        <v>19</v>
      </c>
      <c r="L1910" s="244"/>
      <c r="M1910" s="245" t="s">
        <v>19</v>
      </c>
      <c r="N1910" s="246" t="s">
        <v>42</v>
      </c>
      <c r="O1910" s="66"/>
      <c r="P1910" s="197">
        <f>O1910*H1910</f>
        <v>0</v>
      </c>
      <c r="Q1910" s="197">
        <v>0</v>
      </c>
      <c r="R1910" s="197">
        <f>Q1910*H1910</f>
        <v>0</v>
      </c>
      <c r="S1910" s="197">
        <v>0</v>
      </c>
      <c r="T1910" s="198">
        <f>S1910*H1910</f>
        <v>0</v>
      </c>
      <c r="U1910" s="36"/>
      <c r="V1910" s="36"/>
      <c r="W1910" s="36"/>
      <c r="X1910" s="36"/>
      <c r="Y1910" s="36"/>
      <c r="Z1910" s="36"/>
      <c r="AA1910" s="36"/>
      <c r="AB1910" s="36"/>
      <c r="AC1910" s="36"/>
      <c r="AD1910" s="36"/>
      <c r="AE1910" s="36"/>
      <c r="AR1910" s="199" t="s">
        <v>366</v>
      </c>
      <c r="AT1910" s="199" t="s">
        <v>253</v>
      </c>
      <c r="AU1910" s="199" t="s">
        <v>80</v>
      </c>
      <c r="AY1910" s="19" t="s">
        <v>144</v>
      </c>
      <c r="BE1910" s="200">
        <f>IF(N1910="základní",J1910,0)</f>
        <v>0</v>
      </c>
      <c r="BF1910" s="200">
        <f>IF(N1910="snížená",J1910,0)</f>
        <v>0</v>
      </c>
      <c r="BG1910" s="200">
        <f>IF(N1910="zákl. přenesená",J1910,0)</f>
        <v>0</v>
      </c>
      <c r="BH1910" s="200">
        <f>IF(N1910="sníž. přenesená",J1910,0)</f>
        <v>0</v>
      </c>
      <c r="BI1910" s="200">
        <f>IF(N1910="nulová",J1910,0)</f>
        <v>0</v>
      </c>
      <c r="BJ1910" s="19" t="s">
        <v>26</v>
      </c>
      <c r="BK1910" s="200">
        <f>ROUND(I1910*H1910,2)</f>
        <v>0</v>
      </c>
      <c r="BL1910" s="19" t="s">
        <v>258</v>
      </c>
      <c r="BM1910" s="199" t="s">
        <v>2695</v>
      </c>
    </row>
    <row r="1911" spans="1:65" s="2" customFormat="1" ht="10.199999999999999">
      <c r="A1911" s="36"/>
      <c r="B1911" s="37"/>
      <c r="C1911" s="38"/>
      <c r="D1911" s="201" t="s">
        <v>152</v>
      </c>
      <c r="E1911" s="38"/>
      <c r="F1911" s="202" t="s">
        <v>2569</v>
      </c>
      <c r="G1911" s="38"/>
      <c r="H1911" s="38"/>
      <c r="I1911" s="110"/>
      <c r="J1911" s="38"/>
      <c r="K1911" s="38"/>
      <c r="L1911" s="41"/>
      <c r="M1911" s="203"/>
      <c r="N1911" s="204"/>
      <c r="O1911" s="66"/>
      <c r="P1911" s="66"/>
      <c r="Q1911" s="66"/>
      <c r="R1911" s="66"/>
      <c r="S1911" s="66"/>
      <c r="T1911" s="67"/>
      <c r="U1911" s="36"/>
      <c r="V1911" s="36"/>
      <c r="W1911" s="36"/>
      <c r="X1911" s="36"/>
      <c r="Y1911" s="36"/>
      <c r="Z1911" s="36"/>
      <c r="AA1911" s="36"/>
      <c r="AB1911" s="36"/>
      <c r="AC1911" s="36"/>
      <c r="AD1911" s="36"/>
      <c r="AE1911" s="36"/>
      <c r="AT1911" s="19" t="s">
        <v>152</v>
      </c>
      <c r="AU1911" s="19" t="s">
        <v>80</v>
      </c>
    </row>
    <row r="1912" spans="1:65" s="2" customFormat="1" ht="16.5" customHeight="1">
      <c r="A1912" s="36"/>
      <c r="B1912" s="37"/>
      <c r="C1912" s="238" t="s">
        <v>2696</v>
      </c>
      <c r="D1912" s="238" t="s">
        <v>253</v>
      </c>
      <c r="E1912" s="239" t="s">
        <v>2697</v>
      </c>
      <c r="F1912" s="240" t="s">
        <v>2698</v>
      </c>
      <c r="G1912" s="241" t="s">
        <v>443</v>
      </c>
      <c r="H1912" s="242">
        <v>1</v>
      </c>
      <c r="I1912" s="243"/>
      <c r="J1912" s="242">
        <f>ROUND(I1912*H1912,2)</f>
        <v>0</v>
      </c>
      <c r="K1912" s="240" t="s">
        <v>19</v>
      </c>
      <c r="L1912" s="244"/>
      <c r="M1912" s="245" t="s">
        <v>19</v>
      </c>
      <c r="N1912" s="246" t="s">
        <v>42</v>
      </c>
      <c r="O1912" s="66"/>
      <c r="P1912" s="197">
        <f>O1912*H1912</f>
        <v>0</v>
      </c>
      <c r="Q1912" s="197">
        <v>0</v>
      </c>
      <c r="R1912" s="197">
        <f>Q1912*H1912</f>
        <v>0</v>
      </c>
      <c r="S1912" s="197">
        <v>0</v>
      </c>
      <c r="T1912" s="198">
        <f>S1912*H1912</f>
        <v>0</v>
      </c>
      <c r="U1912" s="36"/>
      <c r="V1912" s="36"/>
      <c r="W1912" s="36"/>
      <c r="X1912" s="36"/>
      <c r="Y1912" s="36"/>
      <c r="Z1912" s="36"/>
      <c r="AA1912" s="36"/>
      <c r="AB1912" s="36"/>
      <c r="AC1912" s="36"/>
      <c r="AD1912" s="36"/>
      <c r="AE1912" s="36"/>
      <c r="AR1912" s="199" t="s">
        <v>366</v>
      </c>
      <c r="AT1912" s="199" t="s">
        <v>253</v>
      </c>
      <c r="AU1912" s="199" t="s">
        <v>80</v>
      </c>
      <c r="AY1912" s="19" t="s">
        <v>144</v>
      </c>
      <c r="BE1912" s="200">
        <f>IF(N1912="základní",J1912,0)</f>
        <v>0</v>
      </c>
      <c r="BF1912" s="200">
        <f>IF(N1912="snížená",J1912,0)</f>
        <v>0</v>
      </c>
      <c r="BG1912" s="200">
        <f>IF(N1912="zákl. přenesená",J1912,0)</f>
        <v>0</v>
      </c>
      <c r="BH1912" s="200">
        <f>IF(N1912="sníž. přenesená",J1912,0)</f>
        <v>0</v>
      </c>
      <c r="BI1912" s="200">
        <f>IF(N1912="nulová",J1912,0)</f>
        <v>0</v>
      </c>
      <c r="BJ1912" s="19" t="s">
        <v>26</v>
      </c>
      <c r="BK1912" s="200">
        <f>ROUND(I1912*H1912,2)</f>
        <v>0</v>
      </c>
      <c r="BL1912" s="19" t="s">
        <v>258</v>
      </c>
      <c r="BM1912" s="199" t="s">
        <v>2699</v>
      </c>
    </row>
    <row r="1913" spans="1:65" s="2" customFormat="1" ht="10.199999999999999">
      <c r="A1913" s="36"/>
      <c r="B1913" s="37"/>
      <c r="C1913" s="38"/>
      <c r="D1913" s="201" t="s">
        <v>152</v>
      </c>
      <c r="E1913" s="38"/>
      <c r="F1913" s="202" t="s">
        <v>2698</v>
      </c>
      <c r="G1913" s="38"/>
      <c r="H1913" s="38"/>
      <c r="I1913" s="110"/>
      <c r="J1913" s="38"/>
      <c r="K1913" s="38"/>
      <c r="L1913" s="41"/>
      <c r="M1913" s="203"/>
      <c r="N1913" s="204"/>
      <c r="O1913" s="66"/>
      <c r="P1913" s="66"/>
      <c r="Q1913" s="66"/>
      <c r="R1913" s="66"/>
      <c r="S1913" s="66"/>
      <c r="T1913" s="67"/>
      <c r="U1913" s="36"/>
      <c r="V1913" s="36"/>
      <c r="W1913" s="36"/>
      <c r="X1913" s="36"/>
      <c r="Y1913" s="36"/>
      <c r="Z1913" s="36"/>
      <c r="AA1913" s="36"/>
      <c r="AB1913" s="36"/>
      <c r="AC1913" s="36"/>
      <c r="AD1913" s="36"/>
      <c r="AE1913" s="36"/>
      <c r="AT1913" s="19" t="s">
        <v>152</v>
      </c>
      <c r="AU1913" s="19" t="s">
        <v>80</v>
      </c>
    </row>
    <row r="1914" spans="1:65" s="2" customFormat="1" ht="16.5" customHeight="1">
      <c r="A1914" s="36"/>
      <c r="B1914" s="37"/>
      <c r="C1914" s="238" t="s">
        <v>2700</v>
      </c>
      <c r="D1914" s="238" t="s">
        <v>253</v>
      </c>
      <c r="E1914" s="239" t="s">
        <v>2528</v>
      </c>
      <c r="F1914" s="240" t="s">
        <v>2529</v>
      </c>
      <c r="G1914" s="241" t="s">
        <v>443</v>
      </c>
      <c r="H1914" s="242">
        <v>1</v>
      </c>
      <c r="I1914" s="243"/>
      <c r="J1914" s="242">
        <f>ROUND(I1914*H1914,2)</f>
        <v>0</v>
      </c>
      <c r="K1914" s="240" t="s">
        <v>19</v>
      </c>
      <c r="L1914" s="244"/>
      <c r="M1914" s="245" t="s">
        <v>19</v>
      </c>
      <c r="N1914" s="246" t="s">
        <v>42</v>
      </c>
      <c r="O1914" s="66"/>
      <c r="P1914" s="197">
        <f>O1914*H1914</f>
        <v>0</v>
      </c>
      <c r="Q1914" s="197">
        <v>0</v>
      </c>
      <c r="R1914" s="197">
        <f>Q1914*H1914</f>
        <v>0</v>
      </c>
      <c r="S1914" s="197">
        <v>0</v>
      </c>
      <c r="T1914" s="198">
        <f>S1914*H1914</f>
        <v>0</v>
      </c>
      <c r="U1914" s="36"/>
      <c r="V1914" s="36"/>
      <c r="W1914" s="36"/>
      <c r="X1914" s="36"/>
      <c r="Y1914" s="36"/>
      <c r="Z1914" s="36"/>
      <c r="AA1914" s="36"/>
      <c r="AB1914" s="36"/>
      <c r="AC1914" s="36"/>
      <c r="AD1914" s="36"/>
      <c r="AE1914" s="36"/>
      <c r="AR1914" s="199" t="s">
        <v>366</v>
      </c>
      <c r="AT1914" s="199" t="s">
        <v>253</v>
      </c>
      <c r="AU1914" s="199" t="s">
        <v>80</v>
      </c>
      <c r="AY1914" s="19" t="s">
        <v>144</v>
      </c>
      <c r="BE1914" s="200">
        <f>IF(N1914="základní",J1914,0)</f>
        <v>0</v>
      </c>
      <c r="BF1914" s="200">
        <f>IF(N1914="snížená",J1914,0)</f>
        <v>0</v>
      </c>
      <c r="BG1914" s="200">
        <f>IF(N1914="zákl. přenesená",J1914,0)</f>
        <v>0</v>
      </c>
      <c r="BH1914" s="200">
        <f>IF(N1914="sníž. přenesená",J1914,0)</f>
        <v>0</v>
      </c>
      <c r="BI1914" s="200">
        <f>IF(N1914="nulová",J1914,0)</f>
        <v>0</v>
      </c>
      <c r="BJ1914" s="19" t="s">
        <v>26</v>
      </c>
      <c r="BK1914" s="200">
        <f>ROUND(I1914*H1914,2)</f>
        <v>0</v>
      </c>
      <c r="BL1914" s="19" t="s">
        <v>258</v>
      </c>
      <c r="BM1914" s="199" t="s">
        <v>2701</v>
      </c>
    </row>
    <row r="1915" spans="1:65" s="2" customFormat="1" ht="10.199999999999999">
      <c r="A1915" s="36"/>
      <c r="B1915" s="37"/>
      <c r="C1915" s="38"/>
      <c r="D1915" s="201" t="s">
        <v>152</v>
      </c>
      <c r="E1915" s="38"/>
      <c r="F1915" s="202" t="s">
        <v>2529</v>
      </c>
      <c r="G1915" s="38"/>
      <c r="H1915" s="38"/>
      <c r="I1915" s="110"/>
      <c r="J1915" s="38"/>
      <c r="K1915" s="38"/>
      <c r="L1915" s="41"/>
      <c r="M1915" s="203"/>
      <c r="N1915" s="204"/>
      <c r="O1915" s="66"/>
      <c r="P1915" s="66"/>
      <c r="Q1915" s="66"/>
      <c r="R1915" s="66"/>
      <c r="S1915" s="66"/>
      <c r="T1915" s="67"/>
      <c r="U1915" s="36"/>
      <c r="V1915" s="36"/>
      <c r="W1915" s="36"/>
      <c r="X1915" s="36"/>
      <c r="Y1915" s="36"/>
      <c r="Z1915" s="36"/>
      <c r="AA1915" s="36"/>
      <c r="AB1915" s="36"/>
      <c r="AC1915" s="36"/>
      <c r="AD1915" s="36"/>
      <c r="AE1915" s="36"/>
      <c r="AT1915" s="19" t="s">
        <v>152</v>
      </c>
      <c r="AU1915" s="19" t="s">
        <v>80</v>
      </c>
    </row>
    <row r="1916" spans="1:65" s="2" customFormat="1" ht="16.5" customHeight="1">
      <c r="A1916" s="36"/>
      <c r="B1916" s="37"/>
      <c r="C1916" s="238" t="s">
        <v>2702</v>
      </c>
      <c r="D1916" s="238" t="s">
        <v>253</v>
      </c>
      <c r="E1916" s="239" t="s">
        <v>2532</v>
      </c>
      <c r="F1916" s="240" t="s">
        <v>2533</v>
      </c>
      <c r="G1916" s="241" t="s">
        <v>443</v>
      </c>
      <c r="H1916" s="242">
        <v>1</v>
      </c>
      <c r="I1916" s="243"/>
      <c r="J1916" s="242">
        <f>ROUND(I1916*H1916,2)</f>
        <v>0</v>
      </c>
      <c r="K1916" s="240" t="s">
        <v>19</v>
      </c>
      <c r="L1916" s="244"/>
      <c r="M1916" s="245" t="s">
        <v>19</v>
      </c>
      <c r="N1916" s="246" t="s">
        <v>42</v>
      </c>
      <c r="O1916" s="66"/>
      <c r="P1916" s="197">
        <f>O1916*H1916</f>
        <v>0</v>
      </c>
      <c r="Q1916" s="197">
        <v>0</v>
      </c>
      <c r="R1916" s="197">
        <f>Q1916*H1916</f>
        <v>0</v>
      </c>
      <c r="S1916" s="197">
        <v>0</v>
      </c>
      <c r="T1916" s="198">
        <f>S1916*H1916</f>
        <v>0</v>
      </c>
      <c r="U1916" s="36"/>
      <c r="V1916" s="36"/>
      <c r="W1916" s="36"/>
      <c r="X1916" s="36"/>
      <c r="Y1916" s="36"/>
      <c r="Z1916" s="36"/>
      <c r="AA1916" s="36"/>
      <c r="AB1916" s="36"/>
      <c r="AC1916" s="36"/>
      <c r="AD1916" s="36"/>
      <c r="AE1916" s="36"/>
      <c r="AR1916" s="199" t="s">
        <v>366</v>
      </c>
      <c r="AT1916" s="199" t="s">
        <v>253</v>
      </c>
      <c r="AU1916" s="199" t="s">
        <v>80</v>
      </c>
      <c r="AY1916" s="19" t="s">
        <v>144</v>
      </c>
      <c r="BE1916" s="200">
        <f>IF(N1916="základní",J1916,0)</f>
        <v>0</v>
      </c>
      <c r="BF1916" s="200">
        <f>IF(N1916="snížená",J1916,0)</f>
        <v>0</v>
      </c>
      <c r="BG1916" s="200">
        <f>IF(N1916="zákl. přenesená",J1916,0)</f>
        <v>0</v>
      </c>
      <c r="BH1916" s="200">
        <f>IF(N1916="sníž. přenesená",J1916,0)</f>
        <v>0</v>
      </c>
      <c r="BI1916" s="200">
        <f>IF(N1916="nulová",J1916,0)</f>
        <v>0</v>
      </c>
      <c r="BJ1916" s="19" t="s">
        <v>26</v>
      </c>
      <c r="BK1916" s="200">
        <f>ROUND(I1916*H1916,2)</f>
        <v>0</v>
      </c>
      <c r="BL1916" s="19" t="s">
        <v>258</v>
      </c>
      <c r="BM1916" s="199" t="s">
        <v>2703</v>
      </c>
    </row>
    <row r="1917" spans="1:65" s="2" customFormat="1" ht="10.199999999999999">
      <c r="A1917" s="36"/>
      <c r="B1917" s="37"/>
      <c r="C1917" s="38"/>
      <c r="D1917" s="201" t="s">
        <v>152</v>
      </c>
      <c r="E1917" s="38"/>
      <c r="F1917" s="202" t="s">
        <v>2533</v>
      </c>
      <c r="G1917" s="38"/>
      <c r="H1917" s="38"/>
      <c r="I1917" s="110"/>
      <c r="J1917" s="38"/>
      <c r="K1917" s="38"/>
      <c r="L1917" s="41"/>
      <c r="M1917" s="203"/>
      <c r="N1917" s="204"/>
      <c r="O1917" s="66"/>
      <c r="P1917" s="66"/>
      <c r="Q1917" s="66"/>
      <c r="R1917" s="66"/>
      <c r="S1917" s="66"/>
      <c r="T1917" s="67"/>
      <c r="U1917" s="36"/>
      <c r="V1917" s="36"/>
      <c r="W1917" s="36"/>
      <c r="X1917" s="36"/>
      <c r="Y1917" s="36"/>
      <c r="Z1917" s="36"/>
      <c r="AA1917" s="36"/>
      <c r="AB1917" s="36"/>
      <c r="AC1917" s="36"/>
      <c r="AD1917" s="36"/>
      <c r="AE1917" s="36"/>
      <c r="AT1917" s="19" t="s">
        <v>152</v>
      </c>
      <c r="AU1917" s="19" t="s">
        <v>80</v>
      </c>
    </row>
    <row r="1918" spans="1:65" s="2" customFormat="1" ht="16.5" customHeight="1">
      <c r="A1918" s="36"/>
      <c r="B1918" s="37"/>
      <c r="C1918" s="238" t="s">
        <v>2704</v>
      </c>
      <c r="D1918" s="238" t="s">
        <v>253</v>
      </c>
      <c r="E1918" s="239" t="s">
        <v>2536</v>
      </c>
      <c r="F1918" s="240" t="s">
        <v>2537</v>
      </c>
      <c r="G1918" s="241" t="s">
        <v>443</v>
      </c>
      <c r="H1918" s="242">
        <v>1</v>
      </c>
      <c r="I1918" s="243"/>
      <c r="J1918" s="242">
        <f>ROUND(I1918*H1918,2)</f>
        <v>0</v>
      </c>
      <c r="K1918" s="240" t="s">
        <v>19</v>
      </c>
      <c r="L1918" s="244"/>
      <c r="M1918" s="245" t="s">
        <v>19</v>
      </c>
      <c r="N1918" s="246" t="s">
        <v>42</v>
      </c>
      <c r="O1918" s="66"/>
      <c r="P1918" s="197">
        <f>O1918*H1918</f>
        <v>0</v>
      </c>
      <c r="Q1918" s="197">
        <v>0</v>
      </c>
      <c r="R1918" s="197">
        <f>Q1918*H1918</f>
        <v>0</v>
      </c>
      <c r="S1918" s="197">
        <v>0</v>
      </c>
      <c r="T1918" s="198">
        <f>S1918*H1918</f>
        <v>0</v>
      </c>
      <c r="U1918" s="36"/>
      <c r="V1918" s="36"/>
      <c r="W1918" s="36"/>
      <c r="X1918" s="36"/>
      <c r="Y1918" s="36"/>
      <c r="Z1918" s="36"/>
      <c r="AA1918" s="36"/>
      <c r="AB1918" s="36"/>
      <c r="AC1918" s="36"/>
      <c r="AD1918" s="36"/>
      <c r="AE1918" s="36"/>
      <c r="AR1918" s="199" t="s">
        <v>366</v>
      </c>
      <c r="AT1918" s="199" t="s">
        <v>253</v>
      </c>
      <c r="AU1918" s="199" t="s">
        <v>80</v>
      </c>
      <c r="AY1918" s="19" t="s">
        <v>144</v>
      </c>
      <c r="BE1918" s="200">
        <f>IF(N1918="základní",J1918,0)</f>
        <v>0</v>
      </c>
      <c r="BF1918" s="200">
        <f>IF(N1918="snížená",J1918,0)</f>
        <v>0</v>
      </c>
      <c r="BG1918" s="200">
        <f>IF(N1918="zákl. přenesená",J1918,0)</f>
        <v>0</v>
      </c>
      <c r="BH1918" s="200">
        <f>IF(N1918="sníž. přenesená",J1918,0)</f>
        <v>0</v>
      </c>
      <c r="BI1918" s="200">
        <f>IF(N1918="nulová",J1918,0)</f>
        <v>0</v>
      </c>
      <c r="BJ1918" s="19" t="s">
        <v>26</v>
      </c>
      <c r="BK1918" s="200">
        <f>ROUND(I1918*H1918,2)</f>
        <v>0</v>
      </c>
      <c r="BL1918" s="19" t="s">
        <v>258</v>
      </c>
      <c r="BM1918" s="199" t="s">
        <v>2705</v>
      </c>
    </row>
    <row r="1919" spans="1:65" s="2" customFormat="1" ht="10.199999999999999">
      <c r="A1919" s="36"/>
      <c r="B1919" s="37"/>
      <c r="C1919" s="38"/>
      <c r="D1919" s="201" t="s">
        <v>152</v>
      </c>
      <c r="E1919" s="38"/>
      <c r="F1919" s="202" t="s">
        <v>2537</v>
      </c>
      <c r="G1919" s="38"/>
      <c r="H1919" s="38"/>
      <c r="I1919" s="110"/>
      <c r="J1919" s="38"/>
      <c r="K1919" s="38"/>
      <c r="L1919" s="41"/>
      <c r="M1919" s="203"/>
      <c r="N1919" s="204"/>
      <c r="O1919" s="66"/>
      <c r="P1919" s="66"/>
      <c r="Q1919" s="66"/>
      <c r="R1919" s="66"/>
      <c r="S1919" s="66"/>
      <c r="T1919" s="67"/>
      <c r="U1919" s="36"/>
      <c r="V1919" s="36"/>
      <c r="W1919" s="36"/>
      <c r="X1919" s="36"/>
      <c r="Y1919" s="36"/>
      <c r="Z1919" s="36"/>
      <c r="AA1919" s="36"/>
      <c r="AB1919" s="36"/>
      <c r="AC1919" s="36"/>
      <c r="AD1919" s="36"/>
      <c r="AE1919" s="36"/>
      <c r="AT1919" s="19" t="s">
        <v>152</v>
      </c>
      <c r="AU1919" s="19" t="s">
        <v>80</v>
      </c>
    </row>
    <row r="1920" spans="1:65" s="2" customFormat="1" ht="16.5" customHeight="1">
      <c r="A1920" s="36"/>
      <c r="B1920" s="37"/>
      <c r="C1920" s="238" t="s">
        <v>2706</v>
      </c>
      <c r="D1920" s="238" t="s">
        <v>253</v>
      </c>
      <c r="E1920" s="239" t="s">
        <v>2540</v>
      </c>
      <c r="F1920" s="240" t="s">
        <v>2541</v>
      </c>
      <c r="G1920" s="241" t="s">
        <v>443</v>
      </c>
      <c r="H1920" s="242">
        <v>3</v>
      </c>
      <c r="I1920" s="243"/>
      <c r="J1920" s="242">
        <f>ROUND(I1920*H1920,2)</f>
        <v>0</v>
      </c>
      <c r="K1920" s="240" t="s">
        <v>19</v>
      </c>
      <c r="L1920" s="244"/>
      <c r="M1920" s="245" t="s">
        <v>19</v>
      </c>
      <c r="N1920" s="246" t="s">
        <v>42</v>
      </c>
      <c r="O1920" s="66"/>
      <c r="P1920" s="197">
        <f>O1920*H1920</f>
        <v>0</v>
      </c>
      <c r="Q1920" s="197">
        <v>0</v>
      </c>
      <c r="R1920" s="197">
        <f>Q1920*H1920</f>
        <v>0</v>
      </c>
      <c r="S1920" s="197">
        <v>0</v>
      </c>
      <c r="T1920" s="198">
        <f>S1920*H1920</f>
        <v>0</v>
      </c>
      <c r="U1920" s="36"/>
      <c r="V1920" s="36"/>
      <c r="W1920" s="36"/>
      <c r="X1920" s="36"/>
      <c r="Y1920" s="36"/>
      <c r="Z1920" s="36"/>
      <c r="AA1920" s="36"/>
      <c r="AB1920" s="36"/>
      <c r="AC1920" s="36"/>
      <c r="AD1920" s="36"/>
      <c r="AE1920" s="36"/>
      <c r="AR1920" s="199" t="s">
        <v>366</v>
      </c>
      <c r="AT1920" s="199" t="s">
        <v>253</v>
      </c>
      <c r="AU1920" s="199" t="s">
        <v>80</v>
      </c>
      <c r="AY1920" s="19" t="s">
        <v>144</v>
      </c>
      <c r="BE1920" s="200">
        <f>IF(N1920="základní",J1920,0)</f>
        <v>0</v>
      </c>
      <c r="BF1920" s="200">
        <f>IF(N1920="snížená",J1920,0)</f>
        <v>0</v>
      </c>
      <c r="BG1920" s="200">
        <f>IF(N1920="zákl. přenesená",J1920,0)</f>
        <v>0</v>
      </c>
      <c r="BH1920" s="200">
        <f>IF(N1920="sníž. přenesená",J1920,0)</f>
        <v>0</v>
      </c>
      <c r="BI1920" s="200">
        <f>IF(N1920="nulová",J1920,0)</f>
        <v>0</v>
      </c>
      <c r="BJ1920" s="19" t="s">
        <v>26</v>
      </c>
      <c r="BK1920" s="200">
        <f>ROUND(I1920*H1920,2)</f>
        <v>0</v>
      </c>
      <c r="BL1920" s="19" t="s">
        <v>258</v>
      </c>
      <c r="BM1920" s="199" t="s">
        <v>2707</v>
      </c>
    </row>
    <row r="1921" spans="1:65" s="2" customFormat="1" ht="10.199999999999999">
      <c r="A1921" s="36"/>
      <c r="B1921" s="37"/>
      <c r="C1921" s="38"/>
      <c r="D1921" s="201" t="s">
        <v>152</v>
      </c>
      <c r="E1921" s="38"/>
      <c r="F1921" s="202" t="s">
        <v>2541</v>
      </c>
      <c r="G1921" s="38"/>
      <c r="H1921" s="38"/>
      <c r="I1921" s="110"/>
      <c r="J1921" s="38"/>
      <c r="K1921" s="38"/>
      <c r="L1921" s="41"/>
      <c r="M1921" s="203"/>
      <c r="N1921" s="204"/>
      <c r="O1921" s="66"/>
      <c r="P1921" s="66"/>
      <c r="Q1921" s="66"/>
      <c r="R1921" s="66"/>
      <c r="S1921" s="66"/>
      <c r="T1921" s="67"/>
      <c r="U1921" s="36"/>
      <c r="V1921" s="36"/>
      <c r="W1921" s="36"/>
      <c r="X1921" s="36"/>
      <c r="Y1921" s="36"/>
      <c r="Z1921" s="36"/>
      <c r="AA1921" s="36"/>
      <c r="AB1921" s="36"/>
      <c r="AC1921" s="36"/>
      <c r="AD1921" s="36"/>
      <c r="AE1921" s="36"/>
      <c r="AT1921" s="19" t="s">
        <v>152</v>
      </c>
      <c r="AU1921" s="19" t="s">
        <v>80</v>
      </c>
    </row>
    <row r="1922" spans="1:65" s="2" customFormat="1" ht="16.5" customHeight="1">
      <c r="A1922" s="36"/>
      <c r="B1922" s="37"/>
      <c r="C1922" s="238" t="s">
        <v>2708</v>
      </c>
      <c r="D1922" s="238" t="s">
        <v>253</v>
      </c>
      <c r="E1922" s="239" t="s">
        <v>2544</v>
      </c>
      <c r="F1922" s="240" t="s">
        <v>2545</v>
      </c>
      <c r="G1922" s="241" t="s">
        <v>443</v>
      </c>
      <c r="H1922" s="242">
        <v>1</v>
      </c>
      <c r="I1922" s="243"/>
      <c r="J1922" s="242">
        <f>ROUND(I1922*H1922,2)</f>
        <v>0</v>
      </c>
      <c r="K1922" s="240" t="s">
        <v>19</v>
      </c>
      <c r="L1922" s="244"/>
      <c r="M1922" s="245" t="s">
        <v>19</v>
      </c>
      <c r="N1922" s="246" t="s">
        <v>42</v>
      </c>
      <c r="O1922" s="66"/>
      <c r="P1922" s="197">
        <f>O1922*H1922</f>
        <v>0</v>
      </c>
      <c r="Q1922" s="197">
        <v>0</v>
      </c>
      <c r="R1922" s="197">
        <f>Q1922*H1922</f>
        <v>0</v>
      </c>
      <c r="S1922" s="197">
        <v>0</v>
      </c>
      <c r="T1922" s="198">
        <f>S1922*H1922</f>
        <v>0</v>
      </c>
      <c r="U1922" s="36"/>
      <c r="V1922" s="36"/>
      <c r="W1922" s="36"/>
      <c r="X1922" s="36"/>
      <c r="Y1922" s="36"/>
      <c r="Z1922" s="36"/>
      <c r="AA1922" s="36"/>
      <c r="AB1922" s="36"/>
      <c r="AC1922" s="36"/>
      <c r="AD1922" s="36"/>
      <c r="AE1922" s="36"/>
      <c r="AR1922" s="199" t="s">
        <v>366</v>
      </c>
      <c r="AT1922" s="199" t="s">
        <v>253</v>
      </c>
      <c r="AU1922" s="199" t="s">
        <v>80</v>
      </c>
      <c r="AY1922" s="19" t="s">
        <v>144</v>
      </c>
      <c r="BE1922" s="200">
        <f>IF(N1922="základní",J1922,0)</f>
        <v>0</v>
      </c>
      <c r="BF1922" s="200">
        <f>IF(N1922="snížená",J1922,0)</f>
        <v>0</v>
      </c>
      <c r="BG1922" s="200">
        <f>IF(N1922="zákl. přenesená",J1922,0)</f>
        <v>0</v>
      </c>
      <c r="BH1922" s="200">
        <f>IF(N1922="sníž. přenesená",J1922,0)</f>
        <v>0</v>
      </c>
      <c r="BI1922" s="200">
        <f>IF(N1922="nulová",J1922,0)</f>
        <v>0</v>
      </c>
      <c r="BJ1922" s="19" t="s">
        <v>26</v>
      </c>
      <c r="BK1922" s="200">
        <f>ROUND(I1922*H1922,2)</f>
        <v>0</v>
      </c>
      <c r="BL1922" s="19" t="s">
        <v>258</v>
      </c>
      <c r="BM1922" s="199" t="s">
        <v>2709</v>
      </c>
    </row>
    <row r="1923" spans="1:65" s="2" customFormat="1" ht="10.199999999999999">
      <c r="A1923" s="36"/>
      <c r="B1923" s="37"/>
      <c r="C1923" s="38"/>
      <c r="D1923" s="201" t="s">
        <v>152</v>
      </c>
      <c r="E1923" s="38"/>
      <c r="F1923" s="202" t="s">
        <v>2545</v>
      </c>
      <c r="G1923" s="38"/>
      <c r="H1923" s="38"/>
      <c r="I1923" s="110"/>
      <c r="J1923" s="38"/>
      <c r="K1923" s="38"/>
      <c r="L1923" s="41"/>
      <c r="M1923" s="203"/>
      <c r="N1923" s="204"/>
      <c r="O1923" s="66"/>
      <c r="P1923" s="66"/>
      <c r="Q1923" s="66"/>
      <c r="R1923" s="66"/>
      <c r="S1923" s="66"/>
      <c r="T1923" s="67"/>
      <c r="U1923" s="36"/>
      <c r="V1923" s="36"/>
      <c r="W1923" s="36"/>
      <c r="X1923" s="36"/>
      <c r="Y1923" s="36"/>
      <c r="Z1923" s="36"/>
      <c r="AA1923" s="36"/>
      <c r="AB1923" s="36"/>
      <c r="AC1923" s="36"/>
      <c r="AD1923" s="36"/>
      <c r="AE1923" s="36"/>
      <c r="AT1923" s="19" t="s">
        <v>152</v>
      </c>
      <c r="AU1923" s="19" t="s">
        <v>80</v>
      </c>
    </row>
    <row r="1924" spans="1:65" s="2" customFormat="1" ht="16.5" customHeight="1">
      <c r="A1924" s="36"/>
      <c r="B1924" s="37"/>
      <c r="C1924" s="238" t="s">
        <v>2710</v>
      </c>
      <c r="D1924" s="238" t="s">
        <v>253</v>
      </c>
      <c r="E1924" s="239" t="s">
        <v>2548</v>
      </c>
      <c r="F1924" s="240" t="s">
        <v>2549</v>
      </c>
      <c r="G1924" s="241" t="s">
        <v>443</v>
      </c>
      <c r="H1924" s="242">
        <v>6</v>
      </c>
      <c r="I1924" s="243"/>
      <c r="J1924" s="242">
        <f>ROUND(I1924*H1924,2)</f>
        <v>0</v>
      </c>
      <c r="K1924" s="240" t="s">
        <v>19</v>
      </c>
      <c r="L1924" s="244"/>
      <c r="M1924" s="245" t="s">
        <v>19</v>
      </c>
      <c r="N1924" s="246" t="s">
        <v>42</v>
      </c>
      <c r="O1924" s="66"/>
      <c r="P1924" s="197">
        <f>O1924*H1924</f>
        <v>0</v>
      </c>
      <c r="Q1924" s="197">
        <v>0</v>
      </c>
      <c r="R1924" s="197">
        <f>Q1924*H1924</f>
        <v>0</v>
      </c>
      <c r="S1924" s="197">
        <v>0</v>
      </c>
      <c r="T1924" s="198">
        <f>S1924*H1924</f>
        <v>0</v>
      </c>
      <c r="U1924" s="36"/>
      <c r="V1924" s="36"/>
      <c r="W1924" s="36"/>
      <c r="X1924" s="36"/>
      <c r="Y1924" s="36"/>
      <c r="Z1924" s="36"/>
      <c r="AA1924" s="36"/>
      <c r="AB1924" s="36"/>
      <c r="AC1924" s="36"/>
      <c r="AD1924" s="36"/>
      <c r="AE1924" s="36"/>
      <c r="AR1924" s="199" t="s">
        <v>366</v>
      </c>
      <c r="AT1924" s="199" t="s">
        <v>253</v>
      </c>
      <c r="AU1924" s="199" t="s">
        <v>80</v>
      </c>
      <c r="AY1924" s="19" t="s">
        <v>144</v>
      </c>
      <c r="BE1924" s="200">
        <f>IF(N1924="základní",J1924,0)</f>
        <v>0</v>
      </c>
      <c r="BF1924" s="200">
        <f>IF(N1924="snížená",J1924,0)</f>
        <v>0</v>
      </c>
      <c r="BG1924" s="200">
        <f>IF(N1924="zákl. přenesená",J1924,0)</f>
        <v>0</v>
      </c>
      <c r="BH1924" s="200">
        <f>IF(N1924="sníž. přenesená",J1924,0)</f>
        <v>0</v>
      </c>
      <c r="BI1924" s="200">
        <f>IF(N1924="nulová",J1924,0)</f>
        <v>0</v>
      </c>
      <c r="BJ1924" s="19" t="s">
        <v>26</v>
      </c>
      <c r="BK1924" s="200">
        <f>ROUND(I1924*H1924,2)</f>
        <v>0</v>
      </c>
      <c r="BL1924" s="19" t="s">
        <v>258</v>
      </c>
      <c r="BM1924" s="199" t="s">
        <v>2711</v>
      </c>
    </row>
    <row r="1925" spans="1:65" s="2" customFormat="1" ht="10.199999999999999">
      <c r="A1925" s="36"/>
      <c r="B1925" s="37"/>
      <c r="C1925" s="38"/>
      <c r="D1925" s="201" t="s">
        <v>152</v>
      </c>
      <c r="E1925" s="38"/>
      <c r="F1925" s="202" t="s">
        <v>2549</v>
      </c>
      <c r="G1925" s="38"/>
      <c r="H1925" s="38"/>
      <c r="I1925" s="110"/>
      <c r="J1925" s="38"/>
      <c r="K1925" s="38"/>
      <c r="L1925" s="41"/>
      <c r="M1925" s="203"/>
      <c r="N1925" s="204"/>
      <c r="O1925" s="66"/>
      <c r="P1925" s="66"/>
      <c r="Q1925" s="66"/>
      <c r="R1925" s="66"/>
      <c r="S1925" s="66"/>
      <c r="T1925" s="67"/>
      <c r="U1925" s="36"/>
      <c r="V1925" s="36"/>
      <c r="W1925" s="36"/>
      <c r="X1925" s="36"/>
      <c r="Y1925" s="36"/>
      <c r="Z1925" s="36"/>
      <c r="AA1925" s="36"/>
      <c r="AB1925" s="36"/>
      <c r="AC1925" s="36"/>
      <c r="AD1925" s="36"/>
      <c r="AE1925" s="36"/>
      <c r="AT1925" s="19" t="s">
        <v>152</v>
      </c>
      <c r="AU1925" s="19" t="s">
        <v>80</v>
      </c>
    </row>
    <row r="1926" spans="1:65" s="2" customFormat="1" ht="16.5" customHeight="1">
      <c r="A1926" s="36"/>
      <c r="B1926" s="37"/>
      <c r="C1926" s="238" t="s">
        <v>2712</v>
      </c>
      <c r="D1926" s="238" t="s">
        <v>253</v>
      </c>
      <c r="E1926" s="239" t="s">
        <v>2552</v>
      </c>
      <c r="F1926" s="240" t="s">
        <v>2553</v>
      </c>
      <c r="G1926" s="241" t="s">
        <v>443</v>
      </c>
      <c r="H1926" s="242">
        <v>4</v>
      </c>
      <c r="I1926" s="243"/>
      <c r="J1926" s="242">
        <f>ROUND(I1926*H1926,2)</f>
        <v>0</v>
      </c>
      <c r="K1926" s="240" t="s">
        <v>19</v>
      </c>
      <c r="L1926" s="244"/>
      <c r="M1926" s="245" t="s">
        <v>19</v>
      </c>
      <c r="N1926" s="246" t="s">
        <v>42</v>
      </c>
      <c r="O1926" s="66"/>
      <c r="P1926" s="197">
        <f>O1926*H1926</f>
        <v>0</v>
      </c>
      <c r="Q1926" s="197">
        <v>0</v>
      </c>
      <c r="R1926" s="197">
        <f>Q1926*H1926</f>
        <v>0</v>
      </c>
      <c r="S1926" s="197">
        <v>0</v>
      </c>
      <c r="T1926" s="198">
        <f>S1926*H1926</f>
        <v>0</v>
      </c>
      <c r="U1926" s="36"/>
      <c r="V1926" s="36"/>
      <c r="W1926" s="36"/>
      <c r="X1926" s="36"/>
      <c r="Y1926" s="36"/>
      <c r="Z1926" s="36"/>
      <c r="AA1926" s="36"/>
      <c r="AB1926" s="36"/>
      <c r="AC1926" s="36"/>
      <c r="AD1926" s="36"/>
      <c r="AE1926" s="36"/>
      <c r="AR1926" s="199" t="s">
        <v>366</v>
      </c>
      <c r="AT1926" s="199" t="s">
        <v>253</v>
      </c>
      <c r="AU1926" s="199" t="s">
        <v>80</v>
      </c>
      <c r="AY1926" s="19" t="s">
        <v>144</v>
      </c>
      <c r="BE1926" s="200">
        <f>IF(N1926="základní",J1926,0)</f>
        <v>0</v>
      </c>
      <c r="BF1926" s="200">
        <f>IF(N1926="snížená",J1926,0)</f>
        <v>0</v>
      </c>
      <c r="BG1926" s="200">
        <f>IF(N1926="zákl. přenesená",J1926,0)</f>
        <v>0</v>
      </c>
      <c r="BH1926" s="200">
        <f>IF(N1926="sníž. přenesená",J1926,0)</f>
        <v>0</v>
      </c>
      <c r="BI1926" s="200">
        <f>IF(N1926="nulová",J1926,0)</f>
        <v>0</v>
      </c>
      <c r="BJ1926" s="19" t="s">
        <v>26</v>
      </c>
      <c r="BK1926" s="200">
        <f>ROUND(I1926*H1926,2)</f>
        <v>0</v>
      </c>
      <c r="BL1926" s="19" t="s">
        <v>258</v>
      </c>
      <c r="BM1926" s="199" t="s">
        <v>2713</v>
      </c>
    </row>
    <row r="1927" spans="1:65" s="2" customFormat="1" ht="10.199999999999999">
      <c r="A1927" s="36"/>
      <c r="B1927" s="37"/>
      <c r="C1927" s="38"/>
      <c r="D1927" s="201" t="s">
        <v>152</v>
      </c>
      <c r="E1927" s="38"/>
      <c r="F1927" s="202" t="s">
        <v>2553</v>
      </c>
      <c r="G1927" s="38"/>
      <c r="H1927" s="38"/>
      <c r="I1927" s="110"/>
      <c r="J1927" s="38"/>
      <c r="K1927" s="38"/>
      <c r="L1927" s="41"/>
      <c r="M1927" s="203"/>
      <c r="N1927" s="204"/>
      <c r="O1927" s="66"/>
      <c r="P1927" s="66"/>
      <c r="Q1927" s="66"/>
      <c r="R1927" s="66"/>
      <c r="S1927" s="66"/>
      <c r="T1927" s="67"/>
      <c r="U1927" s="36"/>
      <c r="V1927" s="36"/>
      <c r="W1927" s="36"/>
      <c r="X1927" s="36"/>
      <c r="Y1927" s="36"/>
      <c r="Z1927" s="36"/>
      <c r="AA1927" s="36"/>
      <c r="AB1927" s="36"/>
      <c r="AC1927" s="36"/>
      <c r="AD1927" s="36"/>
      <c r="AE1927" s="36"/>
      <c r="AT1927" s="19" t="s">
        <v>152</v>
      </c>
      <c r="AU1927" s="19" t="s">
        <v>80</v>
      </c>
    </row>
    <row r="1928" spans="1:65" s="2" customFormat="1" ht="16.5" customHeight="1">
      <c r="A1928" s="36"/>
      <c r="B1928" s="37"/>
      <c r="C1928" s="238" t="s">
        <v>2714</v>
      </c>
      <c r="D1928" s="238" t="s">
        <v>253</v>
      </c>
      <c r="E1928" s="239" t="s">
        <v>2556</v>
      </c>
      <c r="F1928" s="240" t="s">
        <v>2557</v>
      </c>
      <c r="G1928" s="241" t="s">
        <v>443</v>
      </c>
      <c r="H1928" s="242">
        <v>2</v>
      </c>
      <c r="I1928" s="243"/>
      <c r="J1928" s="242">
        <f>ROUND(I1928*H1928,2)</f>
        <v>0</v>
      </c>
      <c r="K1928" s="240" t="s">
        <v>19</v>
      </c>
      <c r="L1928" s="244"/>
      <c r="M1928" s="245" t="s">
        <v>19</v>
      </c>
      <c r="N1928" s="246" t="s">
        <v>42</v>
      </c>
      <c r="O1928" s="66"/>
      <c r="P1928" s="197">
        <f>O1928*H1928</f>
        <v>0</v>
      </c>
      <c r="Q1928" s="197">
        <v>0</v>
      </c>
      <c r="R1928" s="197">
        <f>Q1928*H1928</f>
        <v>0</v>
      </c>
      <c r="S1928" s="197">
        <v>0</v>
      </c>
      <c r="T1928" s="198">
        <f>S1928*H1928</f>
        <v>0</v>
      </c>
      <c r="U1928" s="36"/>
      <c r="V1928" s="36"/>
      <c r="W1928" s="36"/>
      <c r="X1928" s="36"/>
      <c r="Y1928" s="36"/>
      <c r="Z1928" s="36"/>
      <c r="AA1928" s="36"/>
      <c r="AB1928" s="36"/>
      <c r="AC1928" s="36"/>
      <c r="AD1928" s="36"/>
      <c r="AE1928" s="36"/>
      <c r="AR1928" s="199" t="s">
        <v>366</v>
      </c>
      <c r="AT1928" s="199" t="s">
        <v>253</v>
      </c>
      <c r="AU1928" s="199" t="s">
        <v>80</v>
      </c>
      <c r="AY1928" s="19" t="s">
        <v>144</v>
      </c>
      <c r="BE1928" s="200">
        <f>IF(N1928="základní",J1928,0)</f>
        <v>0</v>
      </c>
      <c r="BF1928" s="200">
        <f>IF(N1928="snížená",J1928,0)</f>
        <v>0</v>
      </c>
      <c r="BG1928" s="200">
        <f>IF(N1928="zákl. přenesená",J1928,0)</f>
        <v>0</v>
      </c>
      <c r="BH1928" s="200">
        <f>IF(N1928="sníž. přenesená",J1928,0)</f>
        <v>0</v>
      </c>
      <c r="BI1928" s="200">
        <f>IF(N1928="nulová",J1928,0)</f>
        <v>0</v>
      </c>
      <c r="BJ1928" s="19" t="s">
        <v>26</v>
      </c>
      <c r="BK1928" s="200">
        <f>ROUND(I1928*H1928,2)</f>
        <v>0</v>
      </c>
      <c r="BL1928" s="19" t="s">
        <v>258</v>
      </c>
      <c r="BM1928" s="199" t="s">
        <v>2715</v>
      </c>
    </row>
    <row r="1929" spans="1:65" s="2" customFormat="1" ht="10.199999999999999">
      <c r="A1929" s="36"/>
      <c r="B1929" s="37"/>
      <c r="C1929" s="38"/>
      <c r="D1929" s="201" t="s">
        <v>152</v>
      </c>
      <c r="E1929" s="38"/>
      <c r="F1929" s="202" t="s">
        <v>2557</v>
      </c>
      <c r="G1929" s="38"/>
      <c r="H1929" s="38"/>
      <c r="I1929" s="110"/>
      <c r="J1929" s="38"/>
      <c r="K1929" s="38"/>
      <c r="L1929" s="41"/>
      <c r="M1929" s="203"/>
      <c r="N1929" s="204"/>
      <c r="O1929" s="66"/>
      <c r="P1929" s="66"/>
      <c r="Q1929" s="66"/>
      <c r="R1929" s="66"/>
      <c r="S1929" s="66"/>
      <c r="T1929" s="67"/>
      <c r="U1929" s="36"/>
      <c r="V1929" s="36"/>
      <c r="W1929" s="36"/>
      <c r="X1929" s="36"/>
      <c r="Y1929" s="36"/>
      <c r="Z1929" s="36"/>
      <c r="AA1929" s="36"/>
      <c r="AB1929" s="36"/>
      <c r="AC1929" s="36"/>
      <c r="AD1929" s="36"/>
      <c r="AE1929" s="36"/>
      <c r="AT1929" s="19" t="s">
        <v>152</v>
      </c>
      <c r="AU1929" s="19" t="s">
        <v>80</v>
      </c>
    </row>
    <row r="1930" spans="1:65" s="2" customFormat="1" ht="16.5" customHeight="1">
      <c r="A1930" s="36"/>
      <c r="B1930" s="37"/>
      <c r="C1930" s="238" t="s">
        <v>2716</v>
      </c>
      <c r="D1930" s="238" t="s">
        <v>253</v>
      </c>
      <c r="E1930" s="239" t="s">
        <v>2560</v>
      </c>
      <c r="F1930" s="240" t="s">
        <v>2561</v>
      </c>
      <c r="G1930" s="241" t="s">
        <v>443</v>
      </c>
      <c r="H1930" s="242">
        <v>1</v>
      </c>
      <c r="I1930" s="243"/>
      <c r="J1930" s="242">
        <f>ROUND(I1930*H1930,2)</f>
        <v>0</v>
      </c>
      <c r="K1930" s="240" t="s">
        <v>19</v>
      </c>
      <c r="L1930" s="244"/>
      <c r="M1930" s="245" t="s">
        <v>19</v>
      </c>
      <c r="N1930" s="246" t="s">
        <v>42</v>
      </c>
      <c r="O1930" s="66"/>
      <c r="P1930" s="197">
        <f>O1930*H1930</f>
        <v>0</v>
      </c>
      <c r="Q1930" s="197">
        <v>0</v>
      </c>
      <c r="R1930" s="197">
        <f>Q1930*H1930</f>
        <v>0</v>
      </c>
      <c r="S1930" s="197">
        <v>0</v>
      </c>
      <c r="T1930" s="198">
        <f>S1930*H1930</f>
        <v>0</v>
      </c>
      <c r="U1930" s="36"/>
      <c r="V1930" s="36"/>
      <c r="W1930" s="36"/>
      <c r="X1930" s="36"/>
      <c r="Y1930" s="36"/>
      <c r="Z1930" s="36"/>
      <c r="AA1930" s="36"/>
      <c r="AB1930" s="36"/>
      <c r="AC1930" s="36"/>
      <c r="AD1930" s="36"/>
      <c r="AE1930" s="36"/>
      <c r="AR1930" s="199" t="s">
        <v>366</v>
      </c>
      <c r="AT1930" s="199" t="s">
        <v>253</v>
      </c>
      <c r="AU1930" s="199" t="s">
        <v>80</v>
      </c>
      <c r="AY1930" s="19" t="s">
        <v>144</v>
      </c>
      <c r="BE1930" s="200">
        <f>IF(N1930="základní",J1930,0)</f>
        <v>0</v>
      </c>
      <c r="BF1930" s="200">
        <f>IF(N1930="snížená",J1930,0)</f>
        <v>0</v>
      </c>
      <c r="BG1930" s="200">
        <f>IF(N1930="zákl. přenesená",J1930,0)</f>
        <v>0</v>
      </c>
      <c r="BH1930" s="200">
        <f>IF(N1930="sníž. přenesená",J1930,0)</f>
        <v>0</v>
      </c>
      <c r="BI1930" s="200">
        <f>IF(N1930="nulová",J1930,0)</f>
        <v>0</v>
      </c>
      <c r="BJ1930" s="19" t="s">
        <v>26</v>
      </c>
      <c r="BK1930" s="200">
        <f>ROUND(I1930*H1930,2)</f>
        <v>0</v>
      </c>
      <c r="BL1930" s="19" t="s">
        <v>258</v>
      </c>
      <c r="BM1930" s="199" t="s">
        <v>2717</v>
      </c>
    </row>
    <row r="1931" spans="1:65" s="2" customFormat="1" ht="10.199999999999999">
      <c r="A1931" s="36"/>
      <c r="B1931" s="37"/>
      <c r="C1931" s="38"/>
      <c r="D1931" s="201" t="s">
        <v>152</v>
      </c>
      <c r="E1931" s="38"/>
      <c r="F1931" s="202" t="s">
        <v>2561</v>
      </c>
      <c r="G1931" s="38"/>
      <c r="H1931" s="38"/>
      <c r="I1931" s="110"/>
      <c r="J1931" s="38"/>
      <c r="K1931" s="38"/>
      <c r="L1931" s="41"/>
      <c r="M1931" s="203"/>
      <c r="N1931" s="204"/>
      <c r="O1931" s="66"/>
      <c r="P1931" s="66"/>
      <c r="Q1931" s="66"/>
      <c r="R1931" s="66"/>
      <c r="S1931" s="66"/>
      <c r="T1931" s="67"/>
      <c r="U1931" s="36"/>
      <c r="V1931" s="36"/>
      <c r="W1931" s="36"/>
      <c r="X1931" s="36"/>
      <c r="Y1931" s="36"/>
      <c r="Z1931" s="36"/>
      <c r="AA1931" s="36"/>
      <c r="AB1931" s="36"/>
      <c r="AC1931" s="36"/>
      <c r="AD1931" s="36"/>
      <c r="AE1931" s="36"/>
      <c r="AT1931" s="19" t="s">
        <v>152</v>
      </c>
      <c r="AU1931" s="19" t="s">
        <v>80</v>
      </c>
    </row>
    <row r="1932" spans="1:65" s="2" customFormat="1" ht="16.5" customHeight="1">
      <c r="A1932" s="36"/>
      <c r="B1932" s="37"/>
      <c r="C1932" s="238" t="s">
        <v>2718</v>
      </c>
      <c r="D1932" s="238" t="s">
        <v>253</v>
      </c>
      <c r="E1932" s="239" t="s">
        <v>2564</v>
      </c>
      <c r="F1932" s="240" t="s">
        <v>2565</v>
      </c>
      <c r="G1932" s="241" t="s">
        <v>443</v>
      </c>
      <c r="H1932" s="242">
        <v>12</v>
      </c>
      <c r="I1932" s="243"/>
      <c r="J1932" s="242">
        <f>ROUND(I1932*H1932,2)</f>
        <v>0</v>
      </c>
      <c r="K1932" s="240" t="s">
        <v>19</v>
      </c>
      <c r="L1932" s="244"/>
      <c r="M1932" s="245" t="s">
        <v>19</v>
      </c>
      <c r="N1932" s="246" t="s">
        <v>42</v>
      </c>
      <c r="O1932" s="66"/>
      <c r="P1932" s="197">
        <f>O1932*H1932</f>
        <v>0</v>
      </c>
      <c r="Q1932" s="197">
        <v>0</v>
      </c>
      <c r="R1932" s="197">
        <f>Q1932*H1932</f>
        <v>0</v>
      </c>
      <c r="S1932" s="197">
        <v>0</v>
      </c>
      <c r="T1932" s="198">
        <f>S1932*H1932</f>
        <v>0</v>
      </c>
      <c r="U1932" s="36"/>
      <c r="V1932" s="36"/>
      <c r="W1932" s="36"/>
      <c r="X1932" s="36"/>
      <c r="Y1932" s="36"/>
      <c r="Z1932" s="36"/>
      <c r="AA1932" s="36"/>
      <c r="AB1932" s="36"/>
      <c r="AC1932" s="36"/>
      <c r="AD1932" s="36"/>
      <c r="AE1932" s="36"/>
      <c r="AR1932" s="199" t="s">
        <v>366</v>
      </c>
      <c r="AT1932" s="199" t="s">
        <v>253</v>
      </c>
      <c r="AU1932" s="199" t="s">
        <v>80</v>
      </c>
      <c r="AY1932" s="19" t="s">
        <v>144</v>
      </c>
      <c r="BE1932" s="200">
        <f>IF(N1932="základní",J1932,0)</f>
        <v>0</v>
      </c>
      <c r="BF1932" s="200">
        <f>IF(N1932="snížená",J1932,0)</f>
        <v>0</v>
      </c>
      <c r="BG1932" s="200">
        <f>IF(N1932="zákl. přenesená",J1932,0)</f>
        <v>0</v>
      </c>
      <c r="BH1932" s="200">
        <f>IF(N1932="sníž. přenesená",J1932,0)</f>
        <v>0</v>
      </c>
      <c r="BI1932" s="200">
        <f>IF(N1932="nulová",J1932,0)</f>
        <v>0</v>
      </c>
      <c r="BJ1932" s="19" t="s">
        <v>26</v>
      </c>
      <c r="BK1932" s="200">
        <f>ROUND(I1932*H1932,2)</f>
        <v>0</v>
      </c>
      <c r="BL1932" s="19" t="s">
        <v>258</v>
      </c>
      <c r="BM1932" s="199" t="s">
        <v>2719</v>
      </c>
    </row>
    <row r="1933" spans="1:65" s="2" customFormat="1" ht="10.199999999999999">
      <c r="A1933" s="36"/>
      <c r="B1933" s="37"/>
      <c r="C1933" s="38"/>
      <c r="D1933" s="201" t="s">
        <v>152</v>
      </c>
      <c r="E1933" s="38"/>
      <c r="F1933" s="202" t="s">
        <v>2565</v>
      </c>
      <c r="G1933" s="38"/>
      <c r="H1933" s="38"/>
      <c r="I1933" s="110"/>
      <c r="J1933" s="38"/>
      <c r="K1933" s="38"/>
      <c r="L1933" s="41"/>
      <c r="M1933" s="203"/>
      <c r="N1933" s="204"/>
      <c r="O1933" s="66"/>
      <c r="P1933" s="66"/>
      <c r="Q1933" s="66"/>
      <c r="R1933" s="66"/>
      <c r="S1933" s="66"/>
      <c r="T1933" s="67"/>
      <c r="U1933" s="36"/>
      <c r="V1933" s="36"/>
      <c r="W1933" s="36"/>
      <c r="X1933" s="36"/>
      <c r="Y1933" s="36"/>
      <c r="Z1933" s="36"/>
      <c r="AA1933" s="36"/>
      <c r="AB1933" s="36"/>
      <c r="AC1933" s="36"/>
      <c r="AD1933" s="36"/>
      <c r="AE1933" s="36"/>
      <c r="AT1933" s="19" t="s">
        <v>152</v>
      </c>
      <c r="AU1933" s="19" t="s">
        <v>80</v>
      </c>
    </row>
    <row r="1934" spans="1:65" s="2" customFormat="1" ht="16.5" customHeight="1">
      <c r="A1934" s="36"/>
      <c r="B1934" s="37"/>
      <c r="C1934" s="238" t="s">
        <v>2720</v>
      </c>
      <c r="D1934" s="238" t="s">
        <v>253</v>
      </c>
      <c r="E1934" s="239" t="s">
        <v>2568</v>
      </c>
      <c r="F1934" s="240" t="s">
        <v>2569</v>
      </c>
      <c r="G1934" s="241" t="s">
        <v>443</v>
      </c>
      <c r="H1934" s="242">
        <v>1</v>
      </c>
      <c r="I1934" s="243"/>
      <c r="J1934" s="242">
        <f>ROUND(I1934*H1934,2)</f>
        <v>0</v>
      </c>
      <c r="K1934" s="240" t="s">
        <v>19</v>
      </c>
      <c r="L1934" s="244"/>
      <c r="M1934" s="245" t="s">
        <v>19</v>
      </c>
      <c r="N1934" s="246" t="s">
        <v>42</v>
      </c>
      <c r="O1934" s="66"/>
      <c r="P1934" s="197">
        <f>O1934*H1934</f>
        <v>0</v>
      </c>
      <c r="Q1934" s="197">
        <v>0</v>
      </c>
      <c r="R1934" s="197">
        <f>Q1934*H1934</f>
        <v>0</v>
      </c>
      <c r="S1934" s="197">
        <v>0</v>
      </c>
      <c r="T1934" s="198">
        <f>S1934*H1934</f>
        <v>0</v>
      </c>
      <c r="U1934" s="36"/>
      <c r="V1934" s="36"/>
      <c r="W1934" s="36"/>
      <c r="X1934" s="36"/>
      <c r="Y1934" s="36"/>
      <c r="Z1934" s="36"/>
      <c r="AA1934" s="36"/>
      <c r="AB1934" s="36"/>
      <c r="AC1934" s="36"/>
      <c r="AD1934" s="36"/>
      <c r="AE1934" s="36"/>
      <c r="AR1934" s="199" t="s">
        <v>366</v>
      </c>
      <c r="AT1934" s="199" t="s">
        <v>253</v>
      </c>
      <c r="AU1934" s="199" t="s">
        <v>80</v>
      </c>
      <c r="AY1934" s="19" t="s">
        <v>144</v>
      </c>
      <c r="BE1934" s="200">
        <f>IF(N1934="základní",J1934,0)</f>
        <v>0</v>
      </c>
      <c r="BF1934" s="200">
        <f>IF(N1934="snížená",J1934,0)</f>
        <v>0</v>
      </c>
      <c r="BG1934" s="200">
        <f>IF(N1934="zákl. přenesená",J1934,0)</f>
        <v>0</v>
      </c>
      <c r="BH1934" s="200">
        <f>IF(N1934="sníž. přenesená",J1934,0)</f>
        <v>0</v>
      </c>
      <c r="BI1934" s="200">
        <f>IF(N1934="nulová",J1934,0)</f>
        <v>0</v>
      </c>
      <c r="BJ1934" s="19" t="s">
        <v>26</v>
      </c>
      <c r="BK1934" s="200">
        <f>ROUND(I1934*H1934,2)</f>
        <v>0</v>
      </c>
      <c r="BL1934" s="19" t="s">
        <v>258</v>
      </c>
      <c r="BM1934" s="199" t="s">
        <v>2721</v>
      </c>
    </row>
    <row r="1935" spans="1:65" s="2" customFormat="1" ht="10.199999999999999">
      <c r="A1935" s="36"/>
      <c r="B1935" s="37"/>
      <c r="C1935" s="38"/>
      <c r="D1935" s="201" t="s">
        <v>152</v>
      </c>
      <c r="E1935" s="38"/>
      <c r="F1935" s="202" t="s">
        <v>2569</v>
      </c>
      <c r="G1935" s="38"/>
      <c r="H1935" s="38"/>
      <c r="I1935" s="110"/>
      <c r="J1935" s="38"/>
      <c r="K1935" s="38"/>
      <c r="L1935" s="41"/>
      <c r="M1935" s="203"/>
      <c r="N1935" s="204"/>
      <c r="O1935" s="66"/>
      <c r="P1935" s="66"/>
      <c r="Q1935" s="66"/>
      <c r="R1935" s="66"/>
      <c r="S1935" s="66"/>
      <c r="T1935" s="67"/>
      <c r="U1935" s="36"/>
      <c r="V1935" s="36"/>
      <c r="W1935" s="36"/>
      <c r="X1935" s="36"/>
      <c r="Y1935" s="36"/>
      <c r="Z1935" s="36"/>
      <c r="AA1935" s="36"/>
      <c r="AB1935" s="36"/>
      <c r="AC1935" s="36"/>
      <c r="AD1935" s="36"/>
      <c r="AE1935" s="36"/>
      <c r="AT1935" s="19" t="s">
        <v>152</v>
      </c>
      <c r="AU1935" s="19" t="s">
        <v>80</v>
      </c>
    </row>
    <row r="1936" spans="1:65" s="2" customFormat="1" ht="16.5" customHeight="1">
      <c r="A1936" s="36"/>
      <c r="B1936" s="37"/>
      <c r="C1936" s="238" t="s">
        <v>2722</v>
      </c>
      <c r="D1936" s="238" t="s">
        <v>253</v>
      </c>
      <c r="E1936" s="239" t="s">
        <v>2723</v>
      </c>
      <c r="F1936" s="240" t="s">
        <v>2724</v>
      </c>
      <c r="G1936" s="241" t="s">
        <v>443</v>
      </c>
      <c r="H1936" s="242">
        <v>1</v>
      </c>
      <c r="I1936" s="243"/>
      <c r="J1936" s="242">
        <f>ROUND(I1936*H1936,2)</f>
        <v>0</v>
      </c>
      <c r="K1936" s="240" t="s">
        <v>19</v>
      </c>
      <c r="L1936" s="244"/>
      <c r="M1936" s="245" t="s">
        <v>19</v>
      </c>
      <c r="N1936" s="246" t="s">
        <v>42</v>
      </c>
      <c r="O1936" s="66"/>
      <c r="P1936" s="197">
        <f>O1936*H1936</f>
        <v>0</v>
      </c>
      <c r="Q1936" s="197">
        <v>0</v>
      </c>
      <c r="R1936" s="197">
        <f>Q1936*H1936</f>
        <v>0</v>
      </c>
      <c r="S1936" s="197">
        <v>0</v>
      </c>
      <c r="T1936" s="198">
        <f>S1936*H1936</f>
        <v>0</v>
      </c>
      <c r="U1936" s="36"/>
      <c r="V1936" s="36"/>
      <c r="W1936" s="36"/>
      <c r="X1936" s="36"/>
      <c r="Y1936" s="36"/>
      <c r="Z1936" s="36"/>
      <c r="AA1936" s="36"/>
      <c r="AB1936" s="36"/>
      <c r="AC1936" s="36"/>
      <c r="AD1936" s="36"/>
      <c r="AE1936" s="36"/>
      <c r="AR1936" s="199" t="s">
        <v>366</v>
      </c>
      <c r="AT1936" s="199" t="s">
        <v>253</v>
      </c>
      <c r="AU1936" s="199" t="s">
        <v>80</v>
      </c>
      <c r="AY1936" s="19" t="s">
        <v>144</v>
      </c>
      <c r="BE1936" s="200">
        <f>IF(N1936="základní",J1936,0)</f>
        <v>0</v>
      </c>
      <c r="BF1936" s="200">
        <f>IF(N1936="snížená",J1936,0)</f>
        <v>0</v>
      </c>
      <c r="BG1936" s="200">
        <f>IF(N1936="zákl. přenesená",J1936,0)</f>
        <v>0</v>
      </c>
      <c r="BH1936" s="200">
        <f>IF(N1936="sníž. přenesená",J1936,0)</f>
        <v>0</v>
      </c>
      <c r="BI1936" s="200">
        <f>IF(N1936="nulová",J1936,0)</f>
        <v>0</v>
      </c>
      <c r="BJ1936" s="19" t="s">
        <v>26</v>
      </c>
      <c r="BK1936" s="200">
        <f>ROUND(I1936*H1936,2)</f>
        <v>0</v>
      </c>
      <c r="BL1936" s="19" t="s">
        <v>258</v>
      </c>
      <c r="BM1936" s="199" t="s">
        <v>2725</v>
      </c>
    </row>
    <row r="1937" spans="1:65" s="2" customFormat="1" ht="10.199999999999999">
      <c r="A1937" s="36"/>
      <c r="B1937" s="37"/>
      <c r="C1937" s="38"/>
      <c r="D1937" s="201" t="s">
        <v>152</v>
      </c>
      <c r="E1937" s="38"/>
      <c r="F1937" s="202" t="s">
        <v>2724</v>
      </c>
      <c r="G1937" s="38"/>
      <c r="H1937" s="38"/>
      <c r="I1937" s="110"/>
      <c r="J1937" s="38"/>
      <c r="K1937" s="38"/>
      <c r="L1937" s="41"/>
      <c r="M1937" s="203"/>
      <c r="N1937" s="204"/>
      <c r="O1937" s="66"/>
      <c r="P1937" s="66"/>
      <c r="Q1937" s="66"/>
      <c r="R1937" s="66"/>
      <c r="S1937" s="66"/>
      <c r="T1937" s="67"/>
      <c r="U1937" s="36"/>
      <c r="V1937" s="36"/>
      <c r="W1937" s="36"/>
      <c r="X1937" s="36"/>
      <c r="Y1937" s="36"/>
      <c r="Z1937" s="36"/>
      <c r="AA1937" s="36"/>
      <c r="AB1937" s="36"/>
      <c r="AC1937" s="36"/>
      <c r="AD1937" s="36"/>
      <c r="AE1937" s="36"/>
      <c r="AT1937" s="19" t="s">
        <v>152</v>
      </c>
      <c r="AU1937" s="19" t="s">
        <v>80</v>
      </c>
    </row>
    <row r="1938" spans="1:65" s="2" customFormat="1" ht="16.5" customHeight="1">
      <c r="A1938" s="36"/>
      <c r="B1938" s="37"/>
      <c r="C1938" s="238" t="s">
        <v>2726</v>
      </c>
      <c r="D1938" s="238" t="s">
        <v>253</v>
      </c>
      <c r="E1938" s="239" t="s">
        <v>2727</v>
      </c>
      <c r="F1938" s="240" t="s">
        <v>2728</v>
      </c>
      <c r="G1938" s="241" t="s">
        <v>443</v>
      </c>
      <c r="H1938" s="242">
        <v>4</v>
      </c>
      <c r="I1938" s="243"/>
      <c r="J1938" s="242">
        <f>ROUND(I1938*H1938,2)</f>
        <v>0</v>
      </c>
      <c r="K1938" s="240" t="s">
        <v>19</v>
      </c>
      <c r="L1938" s="244"/>
      <c r="M1938" s="245" t="s">
        <v>19</v>
      </c>
      <c r="N1938" s="246" t="s">
        <v>42</v>
      </c>
      <c r="O1938" s="66"/>
      <c r="P1938" s="197">
        <f>O1938*H1938</f>
        <v>0</v>
      </c>
      <c r="Q1938" s="197">
        <v>0</v>
      </c>
      <c r="R1938" s="197">
        <f>Q1938*H1938</f>
        <v>0</v>
      </c>
      <c r="S1938" s="197">
        <v>0</v>
      </c>
      <c r="T1938" s="198">
        <f>S1938*H1938</f>
        <v>0</v>
      </c>
      <c r="U1938" s="36"/>
      <c r="V1938" s="36"/>
      <c r="W1938" s="36"/>
      <c r="X1938" s="36"/>
      <c r="Y1938" s="36"/>
      <c r="Z1938" s="36"/>
      <c r="AA1938" s="36"/>
      <c r="AB1938" s="36"/>
      <c r="AC1938" s="36"/>
      <c r="AD1938" s="36"/>
      <c r="AE1938" s="36"/>
      <c r="AR1938" s="199" t="s">
        <v>366</v>
      </c>
      <c r="AT1938" s="199" t="s">
        <v>253</v>
      </c>
      <c r="AU1938" s="199" t="s">
        <v>80</v>
      </c>
      <c r="AY1938" s="19" t="s">
        <v>144</v>
      </c>
      <c r="BE1938" s="200">
        <f>IF(N1938="základní",J1938,0)</f>
        <v>0</v>
      </c>
      <c r="BF1938" s="200">
        <f>IF(N1938="snížená",J1938,0)</f>
        <v>0</v>
      </c>
      <c r="BG1938" s="200">
        <f>IF(N1938="zákl. přenesená",J1938,0)</f>
        <v>0</v>
      </c>
      <c r="BH1938" s="200">
        <f>IF(N1938="sníž. přenesená",J1938,0)</f>
        <v>0</v>
      </c>
      <c r="BI1938" s="200">
        <f>IF(N1938="nulová",J1938,0)</f>
        <v>0</v>
      </c>
      <c r="BJ1938" s="19" t="s">
        <v>26</v>
      </c>
      <c r="BK1938" s="200">
        <f>ROUND(I1938*H1938,2)</f>
        <v>0</v>
      </c>
      <c r="BL1938" s="19" t="s">
        <v>258</v>
      </c>
      <c r="BM1938" s="199" t="s">
        <v>2729</v>
      </c>
    </row>
    <row r="1939" spans="1:65" s="2" customFormat="1" ht="10.199999999999999">
      <c r="A1939" s="36"/>
      <c r="B1939" s="37"/>
      <c r="C1939" s="38"/>
      <c r="D1939" s="201" t="s">
        <v>152</v>
      </c>
      <c r="E1939" s="38"/>
      <c r="F1939" s="202" t="s">
        <v>2728</v>
      </c>
      <c r="G1939" s="38"/>
      <c r="H1939" s="38"/>
      <c r="I1939" s="110"/>
      <c r="J1939" s="38"/>
      <c r="K1939" s="38"/>
      <c r="L1939" s="41"/>
      <c r="M1939" s="203"/>
      <c r="N1939" s="204"/>
      <c r="O1939" s="66"/>
      <c r="P1939" s="66"/>
      <c r="Q1939" s="66"/>
      <c r="R1939" s="66"/>
      <c r="S1939" s="66"/>
      <c r="T1939" s="67"/>
      <c r="U1939" s="36"/>
      <c r="V1939" s="36"/>
      <c r="W1939" s="36"/>
      <c r="X1939" s="36"/>
      <c r="Y1939" s="36"/>
      <c r="Z1939" s="36"/>
      <c r="AA1939" s="36"/>
      <c r="AB1939" s="36"/>
      <c r="AC1939" s="36"/>
      <c r="AD1939" s="36"/>
      <c r="AE1939" s="36"/>
      <c r="AT1939" s="19" t="s">
        <v>152</v>
      </c>
      <c r="AU1939" s="19" t="s">
        <v>80</v>
      </c>
    </row>
    <row r="1940" spans="1:65" s="2" customFormat="1" ht="16.5" customHeight="1">
      <c r="A1940" s="36"/>
      <c r="B1940" s="37"/>
      <c r="C1940" s="238" t="s">
        <v>2730</v>
      </c>
      <c r="D1940" s="238" t="s">
        <v>253</v>
      </c>
      <c r="E1940" s="239" t="s">
        <v>2731</v>
      </c>
      <c r="F1940" s="240" t="s">
        <v>2732</v>
      </c>
      <c r="G1940" s="241" t="s">
        <v>429</v>
      </c>
      <c r="H1940" s="242">
        <v>160</v>
      </c>
      <c r="I1940" s="243"/>
      <c r="J1940" s="242">
        <f>ROUND(I1940*H1940,2)</f>
        <v>0</v>
      </c>
      <c r="K1940" s="240" t="s">
        <v>19</v>
      </c>
      <c r="L1940" s="244"/>
      <c r="M1940" s="245" t="s">
        <v>19</v>
      </c>
      <c r="N1940" s="246" t="s">
        <v>42</v>
      </c>
      <c r="O1940" s="66"/>
      <c r="P1940" s="197">
        <f>O1940*H1940</f>
        <v>0</v>
      </c>
      <c r="Q1940" s="197">
        <v>0</v>
      </c>
      <c r="R1940" s="197">
        <f>Q1940*H1940</f>
        <v>0</v>
      </c>
      <c r="S1940" s="197">
        <v>0</v>
      </c>
      <c r="T1940" s="198">
        <f>S1940*H1940</f>
        <v>0</v>
      </c>
      <c r="U1940" s="36"/>
      <c r="V1940" s="36"/>
      <c r="W1940" s="36"/>
      <c r="X1940" s="36"/>
      <c r="Y1940" s="36"/>
      <c r="Z1940" s="36"/>
      <c r="AA1940" s="36"/>
      <c r="AB1940" s="36"/>
      <c r="AC1940" s="36"/>
      <c r="AD1940" s="36"/>
      <c r="AE1940" s="36"/>
      <c r="AR1940" s="199" t="s">
        <v>366</v>
      </c>
      <c r="AT1940" s="199" t="s">
        <v>253</v>
      </c>
      <c r="AU1940" s="199" t="s">
        <v>80</v>
      </c>
      <c r="AY1940" s="19" t="s">
        <v>144</v>
      </c>
      <c r="BE1940" s="200">
        <f>IF(N1940="základní",J1940,0)</f>
        <v>0</v>
      </c>
      <c r="BF1940" s="200">
        <f>IF(N1940="snížená",J1940,0)</f>
        <v>0</v>
      </c>
      <c r="BG1940" s="200">
        <f>IF(N1940="zákl. přenesená",J1940,0)</f>
        <v>0</v>
      </c>
      <c r="BH1940" s="200">
        <f>IF(N1940="sníž. přenesená",J1940,0)</f>
        <v>0</v>
      </c>
      <c r="BI1940" s="200">
        <f>IF(N1940="nulová",J1940,0)</f>
        <v>0</v>
      </c>
      <c r="BJ1940" s="19" t="s">
        <v>26</v>
      </c>
      <c r="BK1940" s="200">
        <f>ROUND(I1940*H1940,2)</f>
        <v>0</v>
      </c>
      <c r="BL1940" s="19" t="s">
        <v>258</v>
      </c>
      <c r="BM1940" s="199" t="s">
        <v>2733</v>
      </c>
    </row>
    <row r="1941" spans="1:65" s="2" customFormat="1" ht="10.199999999999999">
      <c r="A1941" s="36"/>
      <c r="B1941" s="37"/>
      <c r="C1941" s="38"/>
      <c r="D1941" s="201" t="s">
        <v>152</v>
      </c>
      <c r="E1941" s="38"/>
      <c r="F1941" s="202" t="s">
        <v>2732</v>
      </c>
      <c r="G1941" s="38"/>
      <c r="H1941" s="38"/>
      <c r="I1941" s="110"/>
      <c r="J1941" s="38"/>
      <c r="K1941" s="38"/>
      <c r="L1941" s="41"/>
      <c r="M1941" s="203"/>
      <c r="N1941" s="204"/>
      <c r="O1941" s="66"/>
      <c r="P1941" s="66"/>
      <c r="Q1941" s="66"/>
      <c r="R1941" s="66"/>
      <c r="S1941" s="66"/>
      <c r="T1941" s="67"/>
      <c r="U1941" s="36"/>
      <c r="V1941" s="36"/>
      <c r="W1941" s="36"/>
      <c r="X1941" s="36"/>
      <c r="Y1941" s="36"/>
      <c r="Z1941" s="36"/>
      <c r="AA1941" s="36"/>
      <c r="AB1941" s="36"/>
      <c r="AC1941" s="36"/>
      <c r="AD1941" s="36"/>
      <c r="AE1941" s="36"/>
      <c r="AT1941" s="19" t="s">
        <v>152</v>
      </c>
      <c r="AU1941" s="19" t="s">
        <v>80</v>
      </c>
    </row>
    <row r="1942" spans="1:65" s="2" customFormat="1" ht="16.5" customHeight="1">
      <c r="A1942" s="36"/>
      <c r="B1942" s="37"/>
      <c r="C1942" s="238" t="s">
        <v>2734</v>
      </c>
      <c r="D1942" s="238" t="s">
        <v>253</v>
      </c>
      <c r="E1942" s="239" t="s">
        <v>2735</v>
      </c>
      <c r="F1942" s="240" t="s">
        <v>2736</v>
      </c>
      <c r="G1942" s="241" t="s">
        <v>429</v>
      </c>
      <c r="H1942" s="242">
        <v>20</v>
      </c>
      <c r="I1942" s="243"/>
      <c r="J1942" s="242">
        <f>ROUND(I1942*H1942,2)</f>
        <v>0</v>
      </c>
      <c r="K1942" s="240" t="s">
        <v>19</v>
      </c>
      <c r="L1942" s="244"/>
      <c r="M1942" s="245" t="s">
        <v>19</v>
      </c>
      <c r="N1942" s="246" t="s">
        <v>42</v>
      </c>
      <c r="O1942" s="66"/>
      <c r="P1942" s="197">
        <f>O1942*H1942</f>
        <v>0</v>
      </c>
      <c r="Q1942" s="197">
        <v>0</v>
      </c>
      <c r="R1942" s="197">
        <f>Q1942*H1942</f>
        <v>0</v>
      </c>
      <c r="S1942" s="197">
        <v>0</v>
      </c>
      <c r="T1942" s="198">
        <f>S1942*H1942</f>
        <v>0</v>
      </c>
      <c r="U1942" s="36"/>
      <c r="V1942" s="36"/>
      <c r="W1942" s="36"/>
      <c r="X1942" s="36"/>
      <c r="Y1942" s="36"/>
      <c r="Z1942" s="36"/>
      <c r="AA1942" s="36"/>
      <c r="AB1942" s="36"/>
      <c r="AC1942" s="36"/>
      <c r="AD1942" s="36"/>
      <c r="AE1942" s="36"/>
      <c r="AR1942" s="199" t="s">
        <v>366</v>
      </c>
      <c r="AT1942" s="199" t="s">
        <v>253</v>
      </c>
      <c r="AU1942" s="199" t="s">
        <v>80</v>
      </c>
      <c r="AY1942" s="19" t="s">
        <v>144</v>
      </c>
      <c r="BE1942" s="200">
        <f>IF(N1942="základní",J1942,0)</f>
        <v>0</v>
      </c>
      <c r="BF1942" s="200">
        <f>IF(N1942="snížená",J1942,0)</f>
        <v>0</v>
      </c>
      <c r="BG1942" s="200">
        <f>IF(N1942="zákl. přenesená",J1942,0)</f>
        <v>0</v>
      </c>
      <c r="BH1942" s="200">
        <f>IF(N1942="sníž. přenesená",J1942,0)</f>
        <v>0</v>
      </c>
      <c r="BI1942" s="200">
        <f>IF(N1942="nulová",J1942,0)</f>
        <v>0</v>
      </c>
      <c r="BJ1942" s="19" t="s">
        <v>26</v>
      </c>
      <c r="BK1942" s="200">
        <f>ROUND(I1942*H1942,2)</f>
        <v>0</v>
      </c>
      <c r="BL1942" s="19" t="s">
        <v>258</v>
      </c>
      <c r="BM1942" s="199" t="s">
        <v>2737</v>
      </c>
    </row>
    <row r="1943" spans="1:65" s="2" customFormat="1" ht="10.199999999999999">
      <c r="A1943" s="36"/>
      <c r="B1943" s="37"/>
      <c r="C1943" s="38"/>
      <c r="D1943" s="201" t="s">
        <v>152</v>
      </c>
      <c r="E1943" s="38"/>
      <c r="F1943" s="202" t="s">
        <v>2736</v>
      </c>
      <c r="G1943" s="38"/>
      <c r="H1943" s="38"/>
      <c r="I1943" s="110"/>
      <c r="J1943" s="38"/>
      <c r="K1943" s="38"/>
      <c r="L1943" s="41"/>
      <c r="M1943" s="203"/>
      <c r="N1943" s="204"/>
      <c r="O1943" s="66"/>
      <c r="P1943" s="66"/>
      <c r="Q1943" s="66"/>
      <c r="R1943" s="66"/>
      <c r="S1943" s="66"/>
      <c r="T1943" s="67"/>
      <c r="U1943" s="36"/>
      <c r="V1943" s="36"/>
      <c r="W1943" s="36"/>
      <c r="X1943" s="36"/>
      <c r="Y1943" s="36"/>
      <c r="Z1943" s="36"/>
      <c r="AA1943" s="36"/>
      <c r="AB1943" s="36"/>
      <c r="AC1943" s="36"/>
      <c r="AD1943" s="36"/>
      <c r="AE1943" s="36"/>
      <c r="AT1943" s="19" t="s">
        <v>152</v>
      </c>
      <c r="AU1943" s="19" t="s">
        <v>80</v>
      </c>
    </row>
    <row r="1944" spans="1:65" s="2" customFormat="1" ht="16.5" customHeight="1">
      <c r="A1944" s="36"/>
      <c r="B1944" s="37"/>
      <c r="C1944" s="238" t="s">
        <v>2738</v>
      </c>
      <c r="D1944" s="238" t="s">
        <v>253</v>
      </c>
      <c r="E1944" s="239" t="s">
        <v>2739</v>
      </c>
      <c r="F1944" s="240" t="s">
        <v>2740</v>
      </c>
      <c r="G1944" s="241" t="s">
        <v>429</v>
      </c>
      <c r="H1944" s="242">
        <v>80</v>
      </c>
      <c r="I1944" s="243"/>
      <c r="J1944" s="242">
        <f>ROUND(I1944*H1944,2)</f>
        <v>0</v>
      </c>
      <c r="K1944" s="240" t="s">
        <v>19</v>
      </c>
      <c r="L1944" s="244"/>
      <c r="M1944" s="245" t="s">
        <v>19</v>
      </c>
      <c r="N1944" s="246" t="s">
        <v>42</v>
      </c>
      <c r="O1944" s="66"/>
      <c r="P1944" s="197">
        <f>O1944*H1944</f>
        <v>0</v>
      </c>
      <c r="Q1944" s="197">
        <v>0</v>
      </c>
      <c r="R1944" s="197">
        <f>Q1944*H1944</f>
        <v>0</v>
      </c>
      <c r="S1944" s="197">
        <v>0</v>
      </c>
      <c r="T1944" s="198">
        <f>S1944*H1944</f>
        <v>0</v>
      </c>
      <c r="U1944" s="36"/>
      <c r="V1944" s="36"/>
      <c r="W1944" s="36"/>
      <c r="X1944" s="36"/>
      <c r="Y1944" s="36"/>
      <c r="Z1944" s="36"/>
      <c r="AA1944" s="36"/>
      <c r="AB1944" s="36"/>
      <c r="AC1944" s="36"/>
      <c r="AD1944" s="36"/>
      <c r="AE1944" s="36"/>
      <c r="AR1944" s="199" t="s">
        <v>366</v>
      </c>
      <c r="AT1944" s="199" t="s">
        <v>253</v>
      </c>
      <c r="AU1944" s="199" t="s">
        <v>80</v>
      </c>
      <c r="AY1944" s="19" t="s">
        <v>144</v>
      </c>
      <c r="BE1944" s="200">
        <f>IF(N1944="základní",J1944,0)</f>
        <v>0</v>
      </c>
      <c r="BF1944" s="200">
        <f>IF(N1944="snížená",J1944,0)</f>
        <v>0</v>
      </c>
      <c r="BG1944" s="200">
        <f>IF(N1944="zákl. přenesená",J1944,0)</f>
        <v>0</v>
      </c>
      <c r="BH1944" s="200">
        <f>IF(N1944="sníž. přenesená",J1944,0)</f>
        <v>0</v>
      </c>
      <c r="BI1944" s="200">
        <f>IF(N1944="nulová",J1944,0)</f>
        <v>0</v>
      </c>
      <c r="BJ1944" s="19" t="s">
        <v>26</v>
      </c>
      <c r="BK1944" s="200">
        <f>ROUND(I1944*H1944,2)</f>
        <v>0</v>
      </c>
      <c r="BL1944" s="19" t="s">
        <v>258</v>
      </c>
      <c r="BM1944" s="199" t="s">
        <v>2741</v>
      </c>
    </row>
    <row r="1945" spans="1:65" s="2" customFormat="1" ht="10.199999999999999">
      <c r="A1945" s="36"/>
      <c r="B1945" s="37"/>
      <c r="C1945" s="38"/>
      <c r="D1945" s="201" t="s">
        <v>152</v>
      </c>
      <c r="E1945" s="38"/>
      <c r="F1945" s="202" t="s">
        <v>2740</v>
      </c>
      <c r="G1945" s="38"/>
      <c r="H1945" s="38"/>
      <c r="I1945" s="110"/>
      <c r="J1945" s="38"/>
      <c r="K1945" s="38"/>
      <c r="L1945" s="41"/>
      <c r="M1945" s="203"/>
      <c r="N1945" s="204"/>
      <c r="O1945" s="66"/>
      <c r="P1945" s="66"/>
      <c r="Q1945" s="66"/>
      <c r="R1945" s="66"/>
      <c r="S1945" s="66"/>
      <c r="T1945" s="67"/>
      <c r="U1945" s="36"/>
      <c r="V1945" s="36"/>
      <c r="W1945" s="36"/>
      <c r="X1945" s="36"/>
      <c r="Y1945" s="36"/>
      <c r="Z1945" s="36"/>
      <c r="AA1945" s="36"/>
      <c r="AB1945" s="36"/>
      <c r="AC1945" s="36"/>
      <c r="AD1945" s="36"/>
      <c r="AE1945" s="36"/>
      <c r="AT1945" s="19" t="s">
        <v>152</v>
      </c>
      <c r="AU1945" s="19" t="s">
        <v>80</v>
      </c>
    </row>
    <row r="1946" spans="1:65" s="2" customFormat="1" ht="16.5" customHeight="1">
      <c r="A1946" s="36"/>
      <c r="B1946" s="37"/>
      <c r="C1946" s="238" t="s">
        <v>2742</v>
      </c>
      <c r="D1946" s="238" t="s">
        <v>253</v>
      </c>
      <c r="E1946" s="239" t="s">
        <v>2743</v>
      </c>
      <c r="F1946" s="240" t="s">
        <v>2744</v>
      </c>
      <c r="G1946" s="241" t="s">
        <v>443</v>
      </c>
      <c r="H1946" s="242">
        <v>8</v>
      </c>
      <c r="I1946" s="243"/>
      <c r="J1946" s="242">
        <f>ROUND(I1946*H1946,2)</f>
        <v>0</v>
      </c>
      <c r="K1946" s="240" t="s">
        <v>19</v>
      </c>
      <c r="L1946" s="244"/>
      <c r="M1946" s="245" t="s">
        <v>19</v>
      </c>
      <c r="N1946" s="246" t="s">
        <v>42</v>
      </c>
      <c r="O1946" s="66"/>
      <c r="P1946" s="197">
        <f>O1946*H1946</f>
        <v>0</v>
      </c>
      <c r="Q1946" s="197">
        <v>0</v>
      </c>
      <c r="R1946" s="197">
        <f>Q1946*H1946</f>
        <v>0</v>
      </c>
      <c r="S1946" s="197">
        <v>0</v>
      </c>
      <c r="T1946" s="198">
        <f>S1946*H1946</f>
        <v>0</v>
      </c>
      <c r="U1946" s="36"/>
      <c r="V1946" s="36"/>
      <c r="W1946" s="36"/>
      <c r="X1946" s="36"/>
      <c r="Y1946" s="36"/>
      <c r="Z1946" s="36"/>
      <c r="AA1946" s="36"/>
      <c r="AB1946" s="36"/>
      <c r="AC1946" s="36"/>
      <c r="AD1946" s="36"/>
      <c r="AE1946" s="36"/>
      <c r="AR1946" s="199" t="s">
        <v>366</v>
      </c>
      <c r="AT1946" s="199" t="s">
        <v>253</v>
      </c>
      <c r="AU1946" s="199" t="s">
        <v>80</v>
      </c>
      <c r="AY1946" s="19" t="s">
        <v>144</v>
      </c>
      <c r="BE1946" s="200">
        <f>IF(N1946="základní",J1946,0)</f>
        <v>0</v>
      </c>
      <c r="BF1946" s="200">
        <f>IF(N1946="snížená",J1946,0)</f>
        <v>0</v>
      </c>
      <c r="BG1946" s="200">
        <f>IF(N1946="zákl. přenesená",J1946,0)</f>
        <v>0</v>
      </c>
      <c r="BH1946" s="200">
        <f>IF(N1946="sníž. přenesená",J1946,0)</f>
        <v>0</v>
      </c>
      <c r="BI1946" s="200">
        <f>IF(N1946="nulová",J1946,0)</f>
        <v>0</v>
      </c>
      <c r="BJ1946" s="19" t="s">
        <v>26</v>
      </c>
      <c r="BK1946" s="200">
        <f>ROUND(I1946*H1946,2)</f>
        <v>0</v>
      </c>
      <c r="BL1946" s="19" t="s">
        <v>258</v>
      </c>
      <c r="BM1946" s="199" t="s">
        <v>2745</v>
      </c>
    </row>
    <row r="1947" spans="1:65" s="2" customFormat="1" ht="10.199999999999999">
      <c r="A1947" s="36"/>
      <c r="B1947" s="37"/>
      <c r="C1947" s="38"/>
      <c r="D1947" s="201" t="s">
        <v>152</v>
      </c>
      <c r="E1947" s="38"/>
      <c r="F1947" s="202" t="s">
        <v>2744</v>
      </c>
      <c r="G1947" s="38"/>
      <c r="H1947" s="38"/>
      <c r="I1947" s="110"/>
      <c r="J1947" s="38"/>
      <c r="K1947" s="38"/>
      <c r="L1947" s="41"/>
      <c r="M1947" s="203"/>
      <c r="N1947" s="204"/>
      <c r="O1947" s="66"/>
      <c r="P1947" s="66"/>
      <c r="Q1947" s="66"/>
      <c r="R1947" s="66"/>
      <c r="S1947" s="66"/>
      <c r="T1947" s="67"/>
      <c r="U1947" s="36"/>
      <c r="V1947" s="36"/>
      <c r="W1947" s="36"/>
      <c r="X1947" s="36"/>
      <c r="Y1947" s="36"/>
      <c r="Z1947" s="36"/>
      <c r="AA1947" s="36"/>
      <c r="AB1947" s="36"/>
      <c r="AC1947" s="36"/>
      <c r="AD1947" s="36"/>
      <c r="AE1947" s="36"/>
      <c r="AT1947" s="19" t="s">
        <v>152</v>
      </c>
      <c r="AU1947" s="19" t="s">
        <v>80</v>
      </c>
    </row>
    <row r="1948" spans="1:65" s="2" customFormat="1" ht="16.5" customHeight="1">
      <c r="A1948" s="36"/>
      <c r="B1948" s="37"/>
      <c r="C1948" s="238" t="s">
        <v>2746</v>
      </c>
      <c r="D1948" s="238" t="s">
        <v>253</v>
      </c>
      <c r="E1948" s="239" t="s">
        <v>2747</v>
      </c>
      <c r="F1948" s="240" t="s">
        <v>2748</v>
      </c>
      <c r="G1948" s="241" t="s">
        <v>443</v>
      </c>
      <c r="H1948" s="242">
        <v>20</v>
      </c>
      <c r="I1948" s="243"/>
      <c r="J1948" s="242">
        <f>ROUND(I1948*H1948,2)</f>
        <v>0</v>
      </c>
      <c r="K1948" s="240" t="s">
        <v>19</v>
      </c>
      <c r="L1948" s="244"/>
      <c r="M1948" s="245" t="s">
        <v>19</v>
      </c>
      <c r="N1948" s="246" t="s">
        <v>42</v>
      </c>
      <c r="O1948" s="66"/>
      <c r="P1948" s="197">
        <f>O1948*H1948</f>
        <v>0</v>
      </c>
      <c r="Q1948" s="197">
        <v>0</v>
      </c>
      <c r="R1948" s="197">
        <f>Q1948*H1948</f>
        <v>0</v>
      </c>
      <c r="S1948" s="197">
        <v>0</v>
      </c>
      <c r="T1948" s="198">
        <f>S1948*H1948</f>
        <v>0</v>
      </c>
      <c r="U1948" s="36"/>
      <c r="V1948" s="36"/>
      <c r="W1948" s="36"/>
      <c r="X1948" s="36"/>
      <c r="Y1948" s="36"/>
      <c r="Z1948" s="36"/>
      <c r="AA1948" s="36"/>
      <c r="AB1948" s="36"/>
      <c r="AC1948" s="36"/>
      <c r="AD1948" s="36"/>
      <c r="AE1948" s="36"/>
      <c r="AR1948" s="199" t="s">
        <v>366</v>
      </c>
      <c r="AT1948" s="199" t="s">
        <v>253</v>
      </c>
      <c r="AU1948" s="199" t="s">
        <v>80</v>
      </c>
      <c r="AY1948" s="19" t="s">
        <v>144</v>
      </c>
      <c r="BE1948" s="200">
        <f>IF(N1948="základní",J1948,0)</f>
        <v>0</v>
      </c>
      <c r="BF1948" s="200">
        <f>IF(N1948="snížená",J1948,0)</f>
        <v>0</v>
      </c>
      <c r="BG1948" s="200">
        <f>IF(N1948="zákl. přenesená",J1948,0)</f>
        <v>0</v>
      </c>
      <c r="BH1948" s="200">
        <f>IF(N1948="sníž. přenesená",J1948,0)</f>
        <v>0</v>
      </c>
      <c r="BI1948" s="200">
        <f>IF(N1948="nulová",J1948,0)</f>
        <v>0</v>
      </c>
      <c r="BJ1948" s="19" t="s">
        <v>26</v>
      </c>
      <c r="BK1948" s="200">
        <f>ROUND(I1948*H1948,2)</f>
        <v>0</v>
      </c>
      <c r="BL1948" s="19" t="s">
        <v>258</v>
      </c>
      <c r="BM1948" s="199" t="s">
        <v>2749</v>
      </c>
    </row>
    <row r="1949" spans="1:65" s="2" customFormat="1" ht="10.199999999999999">
      <c r="A1949" s="36"/>
      <c r="B1949" s="37"/>
      <c r="C1949" s="38"/>
      <c r="D1949" s="201" t="s">
        <v>152</v>
      </c>
      <c r="E1949" s="38"/>
      <c r="F1949" s="202" t="s">
        <v>2748</v>
      </c>
      <c r="G1949" s="38"/>
      <c r="H1949" s="38"/>
      <c r="I1949" s="110"/>
      <c r="J1949" s="38"/>
      <c r="K1949" s="38"/>
      <c r="L1949" s="41"/>
      <c r="M1949" s="203"/>
      <c r="N1949" s="204"/>
      <c r="O1949" s="66"/>
      <c r="P1949" s="66"/>
      <c r="Q1949" s="66"/>
      <c r="R1949" s="66"/>
      <c r="S1949" s="66"/>
      <c r="T1949" s="67"/>
      <c r="U1949" s="36"/>
      <c r="V1949" s="36"/>
      <c r="W1949" s="36"/>
      <c r="X1949" s="36"/>
      <c r="Y1949" s="36"/>
      <c r="Z1949" s="36"/>
      <c r="AA1949" s="36"/>
      <c r="AB1949" s="36"/>
      <c r="AC1949" s="36"/>
      <c r="AD1949" s="36"/>
      <c r="AE1949" s="36"/>
      <c r="AT1949" s="19" t="s">
        <v>152</v>
      </c>
      <c r="AU1949" s="19" t="s">
        <v>80</v>
      </c>
    </row>
    <row r="1950" spans="1:65" s="2" customFormat="1" ht="16.5" customHeight="1">
      <c r="A1950" s="36"/>
      <c r="B1950" s="37"/>
      <c r="C1950" s="238" t="s">
        <v>2750</v>
      </c>
      <c r="D1950" s="238" t="s">
        <v>253</v>
      </c>
      <c r="E1950" s="239" t="s">
        <v>2751</v>
      </c>
      <c r="F1950" s="240" t="s">
        <v>2752</v>
      </c>
      <c r="G1950" s="241" t="s">
        <v>443</v>
      </c>
      <c r="H1950" s="242">
        <v>15</v>
      </c>
      <c r="I1950" s="243"/>
      <c r="J1950" s="242">
        <f>ROUND(I1950*H1950,2)</f>
        <v>0</v>
      </c>
      <c r="K1950" s="240" t="s">
        <v>19</v>
      </c>
      <c r="L1950" s="244"/>
      <c r="M1950" s="245" t="s">
        <v>19</v>
      </c>
      <c r="N1950" s="246" t="s">
        <v>42</v>
      </c>
      <c r="O1950" s="66"/>
      <c r="P1950" s="197">
        <f>O1950*H1950</f>
        <v>0</v>
      </c>
      <c r="Q1950" s="197">
        <v>0</v>
      </c>
      <c r="R1950" s="197">
        <f>Q1950*H1950</f>
        <v>0</v>
      </c>
      <c r="S1950" s="197">
        <v>0</v>
      </c>
      <c r="T1950" s="198">
        <f>S1950*H1950</f>
        <v>0</v>
      </c>
      <c r="U1950" s="36"/>
      <c r="V1950" s="36"/>
      <c r="W1950" s="36"/>
      <c r="X1950" s="36"/>
      <c r="Y1950" s="36"/>
      <c r="Z1950" s="36"/>
      <c r="AA1950" s="36"/>
      <c r="AB1950" s="36"/>
      <c r="AC1950" s="36"/>
      <c r="AD1950" s="36"/>
      <c r="AE1950" s="36"/>
      <c r="AR1950" s="199" t="s">
        <v>366</v>
      </c>
      <c r="AT1950" s="199" t="s">
        <v>253</v>
      </c>
      <c r="AU1950" s="199" t="s">
        <v>80</v>
      </c>
      <c r="AY1950" s="19" t="s">
        <v>144</v>
      </c>
      <c r="BE1950" s="200">
        <f>IF(N1950="základní",J1950,0)</f>
        <v>0</v>
      </c>
      <c r="BF1950" s="200">
        <f>IF(N1950="snížená",J1950,0)</f>
        <v>0</v>
      </c>
      <c r="BG1950" s="200">
        <f>IF(N1950="zákl. přenesená",J1950,0)</f>
        <v>0</v>
      </c>
      <c r="BH1950" s="200">
        <f>IF(N1950="sníž. přenesená",J1950,0)</f>
        <v>0</v>
      </c>
      <c r="BI1950" s="200">
        <f>IF(N1950="nulová",J1950,0)</f>
        <v>0</v>
      </c>
      <c r="BJ1950" s="19" t="s">
        <v>26</v>
      </c>
      <c r="BK1950" s="200">
        <f>ROUND(I1950*H1950,2)</f>
        <v>0</v>
      </c>
      <c r="BL1950" s="19" t="s">
        <v>258</v>
      </c>
      <c r="BM1950" s="199" t="s">
        <v>2753</v>
      </c>
    </row>
    <row r="1951" spans="1:65" s="2" customFormat="1" ht="10.199999999999999">
      <c r="A1951" s="36"/>
      <c r="B1951" s="37"/>
      <c r="C1951" s="38"/>
      <c r="D1951" s="201" t="s">
        <v>152</v>
      </c>
      <c r="E1951" s="38"/>
      <c r="F1951" s="202" t="s">
        <v>2752</v>
      </c>
      <c r="G1951" s="38"/>
      <c r="H1951" s="38"/>
      <c r="I1951" s="110"/>
      <c r="J1951" s="38"/>
      <c r="K1951" s="38"/>
      <c r="L1951" s="41"/>
      <c r="M1951" s="203"/>
      <c r="N1951" s="204"/>
      <c r="O1951" s="66"/>
      <c r="P1951" s="66"/>
      <c r="Q1951" s="66"/>
      <c r="R1951" s="66"/>
      <c r="S1951" s="66"/>
      <c r="T1951" s="67"/>
      <c r="U1951" s="36"/>
      <c r="V1951" s="36"/>
      <c r="W1951" s="36"/>
      <c r="X1951" s="36"/>
      <c r="Y1951" s="36"/>
      <c r="Z1951" s="36"/>
      <c r="AA1951" s="36"/>
      <c r="AB1951" s="36"/>
      <c r="AC1951" s="36"/>
      <c r="AD1951" s="36"/>
      <c r="AE1951" s="36"/>
      <c r="AT1951" s="19" t="s">
        <v>152</v>
      </c>
      <c r="AU1951" s="19" t="s">
        <v>80</v>
      </c>
    </row>
    <row r="1952" spans="1:65" s="2" customFormat="1" ht="16.5" customHeight="1">
      <c r="A1952" s="36"/>
      <c r="B1952" s="37"/>
      <c r="C1952" s="238" t="s">
        <v>2754</v>
      </c>
      <c r="D1952" s="238" t="s">
        <v>253</v>
      </c>
      <c r="E1952" s="239" t="s">
        <v>2755</v>
      </c>
      <c r="F1952" s="240" t="s">
        <v>2756</v>
      </c>
      <c r="G1952" s="241" t="s">
        <v>443</v>
      </c>
      <c r="H1952" s="242">
        <v>2</v>
      </c>
      <c r="I1952" s="243"/>
      <c r="J1952" s="242">
        <f>ROUND(I1952*H1952,2)</f>
        <v>0</v>
      </c>
      <c r="K1952" s="240" t="s">
        <v>19</v>
      </c>
      <c r="L1952" s="244"/>
      <c r="M1952" s="245" t="s">
        <v>19</v>
      </c>
      <c r="N1952" s="246" t="s">
        <v>42</v>
      </c>
      <c r="O1952" s="66"/>
      <c r="P1952" s="197">
        <f>O1952*H1952</f>
        <v>0</v>
      </c>
      <c r="Q1952" s="197">
        <v>0</v>
      </c>
      <c r="R1952" s="197">
        <f>Q1952*H1952</f>
        <v>0</v>
      </c>
      <c r="S1952" s="197">
        <v>0</v>
      </c>
      <c r="T1952" s="198">
        <f>S1952*H1952</f>
        <v>0</v>
      </c>
      <c r="U1952" s="36"/>
      <c r="V1952" s="36"/>
      <c r="W1952" s="36"/>
      <c r="X1952" s="36"/>
      <c r="Y1952" s="36"/>
      <c r="Z1952" s="36"/>
      <c r="AA1952" s="36"/>
      <c r="AB1952" s="36"/>
      <c r="AC1952" s="36"/>
      <c r="AD1952" s="36"/>
      <c r="AE1952" s="36"/>
      <c r="AR1952" s="199" t="s">
        <v>366</v>
      </c>
      <c r="AT1952" s="199" t="s">
        <v>253</v>
      </c>
      <c r="AU1952" s="199" t="s">
        <v>80</v>
      </c>
      <c r="AY1952" s="19" t="s">
        <v>144</v>
      </c>
      <c r="BE1952" s="200">
        <f>IF(N1952="základní",J1952,0)</f>
        <v>0</v>
      </c>
      <c r="BF1952" s="200">
        <f>IF(N1952="snížená",J1952,0)</f>
        <v>0</v>
      </c>
      <c r="BG1952" s="200">
        <f>IF(N1952="zákl. přenesená",J1952,0)</f>
        <v>0</v>
      </c>
      <c r="BH1952" s="200">
        <f>IF(N1952="sníž. přenesená",J1952,0)</f>
        <v>0</v>
      </c>
      <c r="BI1952" s="200">
        <f>IF(N1952="nulová",J1952,0)</f>
        <v>0</v>
      </c>
      <c r="BJ1952" s="19" t="s">
        <v>26</v>
      </c>
      <c r="BK1952" s="200">
        <f>ROUND(I1952*H1952,2)</f>
        <v>0</v>
      </c>
      <c r="BL1952" s="19" t="s">
        <v>258</v>
      </c>
      <c r="BM1952" s="199" t="s">
        <v>2757</v>
      </c>
    </row>
    <row r="1953" spans="1:65" s="2" customFormat="1" ht="10.199999999999999">
      <c r="A1953" s="36"/>
      <c r="B1953" s="37"/>
      <c r="C1953" s="38"/>
      <c r="D1953" s="201" t="s">
        <v>152</v>
      </c>
      <c r="E1953" s="38"/>
      <c r="F1953" s="202" t="s">
        <v>2756</v>
      </c>
      <c r="G1953" s="38"/>
      <c r="H1953" s="38"/>
      <c r="I1953" s="110"/>
      <c r="J1953" s="38"/>
      <c r="K1953" s="38"/>
      <c r="L1953" s="41"/>
      <c r="M1953" s="203"/>
      <c r="N1953" s="204"/>
      <c r="O1953" s="66"/>
      <c r="P1953" s="66"/>
      <c r="Q1953" s="66"/>
      <c r="R1953" s="66"/>
      <c r="S1953" s="66"/>
      <c r="T1953" s="67"/>
      <c r="U1953" s="36"/>
      <c r="V1953" s="36"/>
      <c r="W1953" s="36"/>
      <c r="X1953" s="36"/>
      <c r="Y1953" s="36"/>
      <c r="Z1953" s="36"/>
      <c r="AA1953" s="36"/>
      <c r="AB1953" s="36"/>
      <c r="AC1953" s="36"/>
      <c r="AD1953" s="36"/>
      <c r="AE1953" s="36"/>
      <c r="AT1953" s="19" t="s">
        <v>152</v>
      </c>
      <c r="AU1953" s="19" t="s">
        <v>80</v>
      </c>
    </row>
    <row r="1954" spans="1:65" s="2" customFormat="1" ht="16.5" customHeight="1">
      <c r="A1954" s="36"/>
      <c r="B1954" s="37"/>
      <c r="C1954" s="238" t="s">
        <v>2758</v>
      </c>
      <c r="D1954" s="238" t="s">
        <v>253</v>
      </c>
      <c r="E1954" s="239" t="s">
        <v>2759</v>
      </c>
      <c r="F1954" s="240" t="s">
        <v>2760</v>
      </c>
      <c r="G1954" s="241" t="s">
        <v>443</v>
      </c>
      <c r="H1954" s="242">
        <v>6</v>
      </c>
      <c r="I1954" s="243"/>
      <c r="J1954" s="242">
        <f>ROUND(I1954*H1954,2)</f>
        <v>0</v>
      </c>
      <c r="K1954" s="240" t="s">
        <v>19</v>
      </c>
      <c r="L1954" s="244"/>
      <c r="M1954" s="245" t="s">
        <v>19</v>
      </c>
      <c r="N1954" s="246" t="s">
        <v>42</v>
      </c>
      <c r="O1954" s="66"/>
      <c r="P1954" s="197">
        <f>O1954*H1954</f>
        <v>0</v>
      </c>
      <c r="Q1954" s="197">
        <v>0</v>
      </c>
      <c r="R1954" s="197">
        <f>Q1954*H1954</f>
        <v>0</v>
      </c>
      <c r="S1954" s="197">
        <v>0</v>
      </c>
      <c r="T1954" s="198">
        <f>S1954*H1954</f>
        <v>0</v>
      </c>
      <c r="U1954" s="36"/>
      <c r="V1954" s="36"/>
      <c r="W1954" s="36"/>
      <c r="X1954" s="36"/>
      <c r="Y1954" s="36"/>
      <c r="Z1954" s="36"/>
      <c r="AA1954" s="36"/>
      <c r="AB1954" s="36"/>
      <c r="AC1954" s="36"/>
      <c r="AD1954" s="36"/>
      <c r="AE1954" s="36"/>
      <c r="AR1954" s="199" t="s">
        <v>366</v>
      </c>
      <c r="AT1954" s="199" t="s">
        <v>253</v>
      </c>
      <c r="AU1954" s="199" t="s">
        <v>80</v>
      </c>
      <c r="AY1954" s="19" t="s">
        <v>144</v>
      </c>
      <c r="BE1954" s="200">
        <f>IF(N1954="základní",J1954,0)</f>
        <v>0</v>
      </c>
      <c r="BF1954" s="200">
        <f>IF(N1954="snížená",J1954,0)</f>
        <v>0</v>
      </c>
      <c r="BG1954" s="200">
        <f>IF(N1954="zákl. přenesená",J1954,0)</f>
        <v>0</v>
      </c>
      <c r="BH1954" s="200">
        <f>IF(N1954="sníž. přenesená",J1954,0)</f>
        <v>0</v>
      </c>
      <c r="BI1954" s="200">
        <f>IF(N1954="nulová",J1954,0)</f>
        <v>0</v>
      </c>
      <c r="BJ1954" s="19" t="s">
        <v>26</v>
      </c>
      <c r="BK1954" s="200">
        <f>ROUND(I1954*H1954,2)</f>
        <v>0</v>
      </c>
      <c r="BL1954" s="19" t="s">
        <v>258</v>
      </c>
      <c r="BM1954" s="199" t="s">
        <v>2761</v>
      </c>
    </row>
    <row r="1955" spans="1:65" s="2" customFormat="1" ht="10.199999999999999">
      <c r="A1955" s="36"/>
      <c r="B1955" s="37"/>
      <c r="C1955" s="38"/>
      <c r="D1955" s="201" t="s">
        <v>152</v>
      </c>
      <c r="E1955" s="38"/>
      <c r="F1955" s="202" t="s">
        <v>2760</v>
      </c>
      <c r="G1955" s="38"/>
      <c r="H1955" s="38"/>
      <c r="I1955" s="110"/>
      <c r="J1955" s="38"/>
      <c r="K1955" s="38"/>
      <c r="L1955" s="41"/>
      <c r="M1955" s="203"/>
      <c r="N1955" s="204"/>
      <c r="O1955" s="66"/>
      <c r="P1955" s="66"/>
      <c r="Q1955" s="66"/>
      <c r="R1955" s="66"/>
      <c r="S1955" s="66"/>
      <c r="T1955" s="67"/>
      <c r="U1955" s="36"/>
      <c r="V1955" s="36"/>
      <c r="W1955" s="36"/>
      <c r="X1955" s="36"/>
      <c r="Y1955" s="36"/>
      <c r="Z1955" s="36"/>
      <c r="AA1955" s="36"/>
      <c r="AB1955" s="36"/>
      <c r="AC1955" s="36"/>
      <c r="AD1955" s="36"/>
      <c r="AE1955" s="36"/>
      <c r="AT1955" s="19" t="s">
        <v>152</v>
      </c>
      <c r="AU1955" s="19" t="s">
        <v>80</v>
      </c>
    </row>
    <row r="1956" spans="1:65" s="2" customFormat="1" ht="16.5" customHeight="1">
      <c r="A1956" s="36"/>
      <c r="B1956" s="37"/>
      <c r="C1956" s="238" t="s">
        <v>2762</v>
      </c>
      <c r="D1956" s="238" t="s">
        <v>253</v>
      </c>
      <c r="E1956" s="239" t="s">
        <v>2763</v>
      </c>
      <c r="F1956" s="240" t="s">
        <v>2764</v>
      </c>
      <c r="G1956" s="241" t="s">
        <v>443</v>
      </c>
      <c r="H1956" s="242">
        <v>4</v>
      </c>
      <c r="I1956" s="243"/>
      <c r="J1956" s="242">
        <f>ROUND(I1956*H1956,2)</f>
        <v>0</v>
      </c>
      <c r="K1956" s="240" t="s">
        <v>19</v>
      </c>
      <c r="L1956" s="244"/>
      <c r="M1956" s="245" t="s">
        <v>19</v>
      </c>
      <c r="N1956" s="246" t="s">
        <v>42</v>
      </c>
      <c r="O1956" s="66"/>
      <c r="P1956" s="197">
        <f>O1956*H1956</f>
        <v>0</v>
      </c>
      <c r="Q1956" s="197">
        <v>0</v>
      </c>
      <c r="R1956" s="197">
        <f>Q1956*H1956</f>
        <v>0</v>
      </c>
      <c r="S1956" s="197">
        <v>0</v>
      </c>
      <c r="T1956" s="198">
        <f>S1956*H1956</f>
        <v>0</v>
      </c>
      <c r="U1956" s="36"/>
      <c r="V1956" s="36"/>
      <c r="W1956" s="36"/>
      <c r="X1956" s="36"/>
      <c r="Y1956" s="36"/>
      <c r="Z1956" s="36"/>
      <c r="AA1956" s="36"/>
      <c r="AB1956" s="36"/>
      <c r="AC1956" s="36"/>
      <c r="AD1956" s="36"/>
      <c r="AE1956" s="36"/>
      <c r="AR1956" s="199" t="s">
        <v>366</v>
      </c>
      <c r="AT1956" s="199" t="s">
        <v>253</v>
      </c>
      <c r="AU1956" s="199" t="s">
        <v>80</v>
      </c>
      <c r="AY1956" s="19" t="s">
        <v>144</v>
      </c>
      <c r="BE1956" s="200">
        <f>IF(N1956="základní",J1956,0)</f>
        <v>0</v>
      </c>
      <c r="BF1956" s="200">
        <f>IF(N1956="snížená",J1956,0)</f>
        <v>0</v>
      </c>
      <c r="BG1956" s="200">
        <f>IF(N1956="zákl. přenesená",J1956,0)</f>
        <v>0</v>
      </c>
      <c r="BH1956" s="200">
        <f>IF(N1956="sníž. přenesená",J1956,0)</f>
        <v>0</v>
      </c>
      <c r="BI1956" s="200">
        <f>IF(N1956="nulová",J1956,0)</f>
        <v>0</v>
      </c>
      <c r="BJ1956" s="19" t="s">
        <v>26</v>
      </c>
      <c r="BK1956" s="200">
        <f>ROUND(I1956*H1956,2)</f>
        <v>0</v>
      </c>
      <c r="BL1956" s="19" t="s">
        <v>258</v>
      </c>
      <c r="BM1956" s="199" t="s">
        <v>2765</v>
      </c>
    </row>
    <row r="1957" spans="1:65" s="2" customFormat="1" ht="10.199999999999999">
      <c r="A1957" s="36"/>
      <c r="B1957" s="37"/>
      <c r="C1957" s="38"/>
      <c r="D1957" s="201" t="s">
        <v>152</v>
      </c>
      <c r="E1957" s="38"/>
      <c r="F1957" s="202" t="s">
        <v>2764</v>
      </c>
      <c r="G1957" s="38"/>
      <c r="H1957" s="38"/>
      <c r="I1957" s="110"/>
      <c r="J1957" s="38"/>
      <c r="K1957" s="38"/>
      <c r="L1957" s="41"/>
      <c r="M1957" s="203"/>
      <c r="N1957" s="204"/>
      <c r="O1957" s="66"/>
      <c r="P1957" s="66"/>
      <c r="Q1957" s="66"/>
      <c r="R1957" s="66"/>
      <c r="S1957" s="66"/>
      <c r="T1957" s="67"/>
      <c r="U1957" s="36"/>
      <c r="V1957" s="36"/>
      <c r="W1957" s="36"/>
      <c r="X1957" s="36"/>
      <c r="Y1957" s="36"/>
      <c r="Z1957" s="36"/>
      <c r="AA1957" s="36"/>
      <c r="AB1957" s="36"/>
      <c r="AC1957" s="36"/>
      <c r="AD1957" s="36"/>
      <c r="AE1957" s="36"/>
      <c r="AT1957" s="19" t="s">
        <v>152</v>
      </c>
      <c r="AU1957" s="19" t="s">
        <v>80</v>
      </c>
    </row>
    <row r="1958" spans="1:65" s="2" customFormat="1" ht="16.5" customHeight="1">
      <c r="A1958" s="36"/>
      <c r="B1958" s="37"/>
      <c r="C1958" s="238" t="s">
        <v>2766</v>
      </c>
      <c r="D1958" s="238" t="s">
        <v>253</v>
      </c>
      <c r="E1958" s="239" t="s">
        <v>2767</v>
      </c>
      <c r="F1958" s="240" t="s">
        <v>2768</v>
      </c>
      <c r="G1958" s="241" t="s">
        <v>443</v>
      </c>
      <c r="H1958" s="242">
        <v>8</v>
      </c>
      <c r="I1958" s="243"/>
      <c r="J1958" s="242">
        <f>ROUND(I1958*H1958,2)</f>
        <v>0</v>
      </c>
      <c r="K1958" s="240" t="s">
        <v>19</v>
      </c>
      <c r="L1958" s="244"/>
      <c r="M1958" s="245" t="s">
        <v>19</v>
      </c>
      <c r="N1958" s="246" t="s">
        <v>42</v>
      </c>
      <c r="O1958" s="66"/>
      <c r="P1958" s="197">
        <f>O1958*H1958</f>
        <v>0</v>
      </c>
      <c r="Q1958" s="197">
        <v>0</v>
      </c>
      <c r="R1958" s="197">
        <f>Q1958*H1958</f>
        <v>0</v>
      </c>
      <c r="S1958" s="197">
        <v>0</v>
      </c>
      <c r="T1958" s="198">
        <f>S1958*H1958</f>
        <v>0</v>
      </c>
      <c r="U1958" s="36"/>
      <c r="V1958" s="36"/>
      <c r="W1958" s="36"/>
      <c r="X1958" s="36"/>
      <c r="Y1958" s="36"/>
      <c r="Z1958" s="36"/>
      <c r="AA1958" s="36"/>
      <c r="AB1958" s="36"/>
      <c r="AC1958" s="36"/>
      <c r="AD1958" s="36"/>
      <c r="AE1958" s="36"/>
      <c r="AR1958" s="199" t="s">
        <v>366</v>
      </c>
      <c r="AT1958" s="199" t="s">
        <v>253</v>
      </c>
      <c r="AU1958" s="199" t="s">
        <v>80</v>
      </c>
      <c r="AY1958" s="19" t="s">
        <v>144</v>
      </c>
      <c r="BE1958" s="200">
        <f>IF(N1958="základní",J1958,0)</f>
        <v>0</v>
      </c>
      <c r="BF1958" s="200">
        <f>IF(N1958="snížená",J1958,0)</f>
        <v>0</v>
      </c>
      <c r="BG1958" s="200">
        <f>IF(N1958="zákl. přenesená",J1958,0)</f>
        <v>0</v>
      </c>
      <c r="BH1958" s="200">
        <f>IF(N1958="sníž. přenesená",J1958,0)</f>
        <v>0</v>
      </c>
      <c r="BI1958" s="200">
        <f>IF(N1958="nulová",J1958,0)</f>
        <v>0</v>
      </c>
      <c r="BJ1958" s="19" t="s">
        <v>26</v>
      </c>
      <c r="BK1958" s="200">
        <f>ROUND(I1958*H1958,2)</f>
        <v>0</v>
      </c>
      <c r="BL1958" s="19" t="s">
        <v>258</v>
      </c>
      <c r="BM1958" s="199" t="s">
        <v>2769</v>
      </c>
    </row>
    <row r="1959" spans="1:65" s="2" customFormat="1" ht="10.199999999999999">
      <c r="A1959" s="36"/>
      <c r="B1959" s="37"/>
      <c r="C1959" s="38"/>
      <c r="D1959" s="201" t="s">
        <v>152</v>
      </c>
      <c r="E1959" s="38"/>
      <c r="F1959" s="202" t="s">
        <v>2768</v>
      </c>
      <c r="G1959" s="38"/>
      <c r="H1959" s="38"/>
      <c r="I1959" s="110"/>
      <c r="J1959" s="38"/>
      <c r="K1959" s="38"/>
      <c r="L1959" s="41"/>
      <c r="M1959" s="203"/>
      <c r="N1959" s="204"/>
      <c r="O1959" s="66"/>
      <c r="P1959" s="66"/>
      <c r="Q1959" s="66"/>
      <c r="R1959" s="66"/>
      <c r="S1959" s="66"/>
      <c r="T1959" s="67"/>
      <c r="U1959" s="36"/>
      <c r="V1959" s="36"/>
      <c r="W1959" s="36"/>
      <c r="X1959" s="36"/>
      <c r="Y1959" s="36"/>
      <c r="Z1959" s="36"/>
      <c r="AA1959" s="36"/>
      <c r="AB1959" s="36"/>
      <c r="AC1959" s="36"/>
      <c r="AD1959" s="36"/>
      <c r="AE1959" s="36"/>
      <c r="AT1959" s="19" t="s">
        <v>152</v>
      </c>
      <c r="AU1959" s="19" t="s">
        <v>80</v>
      </c>
    </row>
    <row r="1960" spans="1:65" s="2" customFormat="1" ht="16.5" customHeight="1">
      <c r="A1960" s="36"/>
      <c r="B1960" s="37"/>
      <c r="C1960" s="238" t="s">
        <v>2770</v>
      </c>
      <c r="D1960" s="238" t="s">
        <v>253</v>
      </c>
      <c r="E1960" s="239" t="s">
        <v>2771</v>
      </c>
      <c r="F1960" s="240" t="s">
        <v>2772</v>
      </c>
      <c r="G1960" s="241" t="s">
        <v>443</v>
      </c>
      <c r="H1960" s="242">
        <v>4</v>
      </c>
      <c r="I1960" s="243"/>
      <c r="J1960" s="242">
        <f>ROUND(I1960*H1960,2)</f>
        <v>0</v>
      </c>
      <c r="K1960" s="240" t="s">
        <v>19</v>
      </c>
      <c r="L1960" s="244"/>
      <c r="M1960" s="245" t="s">
        <v>19</v>
      </c>
      <c r="N1960" s="246" t="s">
        <v>42</v>
      </c>
      <c r="O1960" s="66"/>
      <c r="P1960" s="197">
        <f>O1960*H1960</f>
        <v>0</v>
      </c>
      <c r="Q1960" s="197">
        <v>0</v>
      </c>
      <c r="R1960" s="197">
        <f>Q1960*H1960</f>
        <v>0</v>
      </c>
      <c r="S1960" s="197">
        <v>0</v>
      </c>
      <c r="T1960" s="198">
        <f>S1960*H1960</f>
        <v>0</v>
      </c>
      <c r="U1960" s="36"/>
      <c r="V1960" s="36"/>
      <c r="W1960" s="36"/>
      <c r="X1960" s="36"/>
      <c r="Y1960" s="36"/>
      <c r="Z1960" s="36"/>
      <c r="AA1960" s="36"/>
      <c r="AB1960" s="36"/>
      <c r="AC1960" s="36"/>
      <c r="AD1960" s="36"/>
      <c r="AE1960" s="36"/>
      <c r="AR1960" s="199" t="s">
        <v>366</v>
      </c>
      <c r="AT1960" s="199" t="s">
        <v>253</v>
      </c>
      <c r="AU1960" s="199" t="s">
        <v>80</v>
      </c>
      <c r="AY1960" s="19" t="s">
        <v>144</v>
      </c>
      <c r="BE1960" s="200">
        <f>IF(N1960="základní",J1960,0)</f>
        <v>0</v>
      </c>
      <c r="BF1960" s="200">
        <f>IF(N1960="snížená",J1960,0)</f>
        <v>0</v>
      </c>
      <c r="BG1960" s="200">
        <f>IF(N1960="zákl. přenesená",J1960,0)</f>
        <v>0</v>
      </c>
      <c r="BH1960" s="200">
        <f>IF(N1960="sníž. přenesená",J1960,0)</f>
        <v>0</v>
      </c>
      <c r="BI1960" s="200">
        <f>IF(N1960="nulová",J1960,0)</f>
        <v>0</v>
      </c>
      <c r="BJ1960" s="19" t="s">
        <v>26</v>
      </c>
      <c r="BK1960" s="200">
        <f>ROUND(I1960*H1960,2)</f>
        <v>0</v>
      </c>
      <c r="BL1960" s="19" t="s">
        <v>258</v>
      </c>
      <c r="BM1960" s="199" t="s">
        <v>2773</v>
      </c>
    </row>
    <row r="1961" spans="1:65" s="2" customFormat="1" ht="10.199999999999999">
      <c r="A1961" s="36"/>
      <c r="B1961" s="37"/>
      <c r="C1961" s="38"/>
      <c r="D1961" s="201" t="s">
        <v>152</v>
      </c>
      <c r="E1961" s="38"/>
      <c r="F1961" s="202" t="s">
        <v>2772</v>
      </c>
      <c r="G1961" s="38"/>
      <c r="H1961" s="38"/>
      <c r="I1961" s="110"/>
      <c r="J1961" s="38"/>
      <c r="K1961" s="38"/>
      <c r="L1961" s="41"/>
      <c r="M1961" s="203"/>
      <c r="N1961" s="204"/>
      <c r="O1961" s="66"/>
      <c r="P1961" s="66"/>
      <c r="Q1961" s="66"/>
      <c r="R1961" s="66"/>
      <c r="S1961" s="66"/>
      <c r="T1961" s="67"/>
      <c r="U1961" s="36"/>
      <c r="V1961" s="36"/>
      <c r="W1961" s="36"/>
      <c r="X1961" s="36"/>
      <c r="Y1961" s="36"/>
      <c r="Z1961" s="36"/>
      <c r="AA1961" s="36"/>
      <c r="AB1961" s="36"/>
      <c r="AC1961" s="36"/>
      <c r="AD1961" s="36"/>
      <c r="AE1961" s="36"/>
      <c r="AT1961" s="19" t="s">
        <v>152</v>
      </c>
      <c r="AU1961" s="19" t="s">
        <v>80</v>
      </c>
    </row>
    <row r="1962" spans="1:65" s="2" customFormat="1" ht="16.5" customHeight="1">
      <c r="A1962" s="36"/>
      <c r="B1962" s="37"/>
      <c r="C1962" s="238" t="s">
        <v>2774</v>
      </c>
      <c r="D1962" s="238" t="s">
        <v>253</v>
      </c>
      <c r="E1962" s="239" t="s">
        <v>2775</v>
      </c>
      <c r="F1962" s="240" t="s">
        <v>2776</v>
      </c>
      <c r="G1962" s="241" t="s">
        <v>443</v>
      </c>
      <c r="H1962" s="242">
        <v>10</v>
      </c>
      <c r="I1962" s="243"/>
      <c r="J1962" s="242">
        <f>ROUND(I1962*H1962,2)</f>
        <v>0</v>
      </c>
      <c r="K1962" s="240" t="s">
        <v>19</v>
      </c>
      <c r="L1962" s="244"/>
      <c r="M1962" s="245" t="s">
        <v>19</v>
      </c>
      <c r="N1962" s="246" t="s">
        <v>42</v>
      </c>
      <c r="O1962" s="66"/>
      <c r="P1962" s="197">
        <f>O1962*H1962</f>
        <v>0</v>
      </c>
      <c r="Q1962" s="197">
        <v>0</v>
      </c>
      <c r="R1962" s="197">
        <f>Q1962*H1962</f>
        <v>0</v>
      </c>
      <c r="S1962" s="197">
        <v>0</v>
      </c>
      <c r="T1962" s="198">
        <f>S1962*H1962</f>
        <v>0</v>
      </c>
      <c r="U1962" s="36"/>
      <c r="V1962" s="36"/>
      <c r="W1962" s="36"/>
      <c r="X1962" s="36"/>
      <c r="Y1962" s="36"/>
      <c r="Z1962" s="36"/>
      <c r="AA1962" s="36"/>
      <c r="AB1962" s="36"/>
      <c r="AC1962" s="36"/>
      <c r="AD1962" s="36"/>
      <c r="AE1962" s="36"/>
      <c r="AR1962" s="199" t="s">
        <v>366</v>
      </c>
      <c r="AT1962" s="199" t="s">
        <v>253</v>
      </c>
      <c r="AU1962" s="199" t="s">
        <v>80</v>
      </c>
      <c r="AY1962" s="19" t="s">
        <v>144</v>
      </c>
      <c r="BE1962" s="200">
        <f>IF(N1962="základní",J1962,0)</f>
        <v>0</v>
      </c>
      <c r="BF1962" s="200">
        <f>IF(N1962="snížená",J1962,0)</f>
        <v>0</v>
      </c>
      <c r="BG1962" s="200">
        <f>IF(N1962="zákl. přenesená",J1962,0)</f>
        <v>0</v>
      </c>
      <c r="BH1962" s="200">
        <f>IF(N1962="sníž. přenesená",J1962,0)</f>
        <v>0</v>
      </c>
      <c r="BI1962" s="200">
        <f>IF(N1962="nulová",J1962,0)</f>
        <v>0</v>
      </c>
      <c r="BJ1962" s="19" t="s">
        <v>26</v>
      </c>
      <c r="BK1962" s="200">
        <f>ROUND(I1962*H1962,2)</f>
        <v>0</v>
      </c>
      <c r="BL1962" s="19" t="s">
        <v>258</v>
      </c>
      <c r="BM1962" s="199" t="s">
        <v>2777</v>
      </c>
    </row>
    <row r="1963" spans="1:65" s="2" customFormat="1" ht="10.199999999999999">
      <c r="A1963" s="36"/>
      <c r="B1963" s="37"/>
      <c r="C1963" s="38"/>
      <c r="D1963" s="201" t="s">
        <v>152</v>
      </c>
      <c r="E1963" s="38"/>
      <c r="F1963" s="202" t="s">
        <v>2776</v>
      </c>
      <c r="G1963" s="38"/>
      <c r="H1963" s="38"/>
      <c r="I1963" s="110"/>
      <c r="J1963" s="38"/>
      <c r="K1963" s="38"/>
      <c r="L1963" s="41"/>
      <c r="M1963" s="203"/>
      <c r="N1963" s="204"/>
      <c r="O1963" s="66"/>
      <c r="P1963" s="66"/>
      <c r="Q1963" s="66"/>
      <c r="R1963" s="66"/>
      <c r="S1963" s="66"/>
      <c r="T1963" s="67"/>
      <c r="U1963" s="36"/>
      <c r="V1963" s="36"/>
      <c r="W1963" s="36"/>
      <c r="X1963" s="36"/>
      <c r="Y1963" s="36"/>
      <c r="Z1963" s="36"/>
      <c r="AA1963" s="36"/>
      <c r="AB1963" s="36"/>
      <c r="AC1963" s="36"/>
      <c r="AD1963" s="36"/>
      <c r="AE1963" s="36"/>
      <c r="AT1963" s="19" t="s">
        <v>152</v>
      </c>
      <c r="AU1963" s="19" t="s">
        <v>80</v>
      </c>
    </row>
    <row r="1964" spans="1:65" s="2" customFormat="1" ht="16.5" customHeight="1">
      <c r="A1964" s="36"/>
      <c r="B1964" s="37"/>
      <c r="C1964" s="238" t="s">
        <v>2778</v>
      </c>
      <c r="D1964" s="238" t="s">
        <v>253</v>
      </c>
      <c r="E1964" s="239" t="s">
        <v>2779</v>
      </c>
      <c r="F1964" s="240" t="s">
        <v>2780</v>
      </c>
      <c r="G1964" s="241" t="s">
        <v>443</v>
      </c>
      <c r="H1964" s="242">
        <v>6</v>
      </c>
      <c r="I1964" s="243"/>
      <c r="J1964" s="242">
        <f>ROUND(I1964*H1964,2)</f>
        <v>0</v>
      </c>
      <c r="K1964" s="240" t="s">
        <v>19</v>
      </c>
      <c r="L1964" s="244"/>
      <c r="M1964" s="245" t="s">
        <v>19</v>
      </c>
      <c r="N1964" s="246" t="s">
        <v>42</v>
      </c>
      <c r="O1964" s="66"/>
      <c r="P1964" s="197">
        <f>O1964*H1964</f>
        <v>0</v>
      </c>
      <c r="Q1964" s="197">
        <v>0</v>
      </c>
      <c r="R1964" s="197">
        <f>Q1964*H1964</f>
        <v>0</v>
      </c>
      <c r="S1964" s="197">
        <v>0</v>
      </c>
      <c r="T1964" s="198">
        <f>S1964*H1964</f>
        <v>0</v>
      </c>
      <c r="U1964" s="36"/>
      <c r="V1964" s="36"/>
      <c r="W1964" s="36"/>
      <c r="X1964" s="36"/>
      <c r="Y1964" s="36"/>
      <c r="Z1964" s="36"/>
      <c r="AA1964" s="36"/>
      <c r="AB1964" s="36"/>
      <c r="AC1964" s="36"/>
      <c r="AD1964" s="36"/>
      <c r="AE1964" s="36"/>
      <c r="AR1964" s="199" t="s">
        <v>366</v>
      </c>
      <c r="AT1964" s="199" t="s">
        <v>253</v>
      </c>
      <c r="AU1964" s="199" t="s">
        <v>80</v>
      </c>
      <c r="AY1964" s="19" t="s">
        <v>144</v>
      </c>
      <c r="BE1964" s="200">
        <f>IF(N1964="základní",J1964,0)</f>
        <v>0</v>
      </c>
      <c r="BF1964" s="200">
        <f>IF(N1964="snížená",J1964,0)</f>
        <v>0</v>
      </c>
      <c r="BG1964" s="200">
        <f>IF(N1964="zákl. přenesená",J1964,0)</f>
        <v>0</v>
      </c>
      <c r="BH1964" s="200">
        <f>IF(N1964="sníž. přenesená",J1964,0)</f>
        <v>0</v>
      </c>
      <c r="BI1964" s="200">
        <f>IF(N1964="nulová",J1964,0)</f>
        <v>0</v>
      </c>
      <c r="BJ1964" s="19" t="s">
        <v>26</v>
      </c>
      <c r="BK1964" s="200">
        <f>ROUND(I1964*H1964,2)</f>
        <v>0</v>
      </c>
      <c r="BL1964" s="19" t="s">
        <v>258</v>
      </c>
      <c r="BM1964" s="199" t="s">
        <v>2781</v>
      </c>
    </row>
    <row r="1965" spans="1:65" s="2" customFormat="1" ht="10.199999999999999">
      <c r="A1965" s="36"/>
      <c r="B1965" s="37"/>
      <c r="C1965" s="38"/>
      <c r="D1965" s="201" t="s">
        <v>152</v>
      </c>
      <c r="E1965" s="38"/>
      <c r="F1965" s="202" t="s">
        <v>2780</v>
      </c>
      <c r="G1965" s="38"/>
      <c r="H1965" s="38"/>
      <c r="I1965" s="110"/>
      <c r="J1965" s="38"/>
      <c r="K1965" s="38"/>
      <c r="L1965" s="41"/>
      <c r="M1965" s="203"/>
      <c r="N1965" s="204"/>
      <c r="O1965" s="66"/>
      <c r="P1965" s="66"/>
      <c r="Q1965" s="66"/>
      <c r="R1965" s="66"/>
      <c r="S1965" s="66"/>
      <c r="T1965" s="67"/>
      <c r="U1965" s="36"/>
      <c r="V1965" s="36"/>
      <c r="W1965" s="36"/>
      <c r="X1965" s="36"/>
      <c r="Y1965" s="36"/>
      <c r="Z1965" s="36"/>
      <c r="AA1965" s="36"/>
      <c r="AB1965" s="36"/>
      <c r="AC1965" s="36"/>
      <c r="AD1965" s="36"/>
      <c r="AE1965" s="36"/>
      <c r="AT1965" s="19" t="s">
        <v>152</v>
      </c>
      <c r="AU1965" s="19" t="s">
        <v>80</v>
      </c>
    </row>
    <row r="1966" spans="1:65" s="2" customFormat="1" ht="16.5" customHeight="1">
      <c r="A1966" s="36"/>
      <c r="B1966" s="37"/>
      <c r="C1966" s="238" t="s">
        <v>2782</v>
      </c>
      <c r="D1966" s="238" t="s">
        <v>253</v>
      </c>
      <c r="E1966" s="239" t="s">
        <v>2783</v>
      </c>
      <c r="F1966" s="240" t="s">
        <v>2784</v>
      </c>
      <c r="G1966" s="241" t="s">
        <v>443</v>
      </c>
      <c r="H1966" s="242">
        <v>16</v>
      </c>
      <c r="I1966" s="243"/>
      <c r="J1966" s="242">
        <f>ROUND(I1966*H1966,2)</f>
        <v>0</v>
      </c>
      <c r="K1966" s="240" t="s">
        <v>19</v>
      </c>
      <c r="L1966" s="244"/>
      <c r="M1966" s="245" t="s">
        <v>19</v>
      </c>
      <c r="N1966" s="246" t="s">
        <v>42</v>
      </c>
      <c r="O1966" s="66"/>
      <c r="P1966" s="197">
        <f>O1966*H1966</f>
        <v>0</v>
      </c>
      <c r="Q1966" s="197">
        <v>0</v>
      </c>
      <c r="R1966" s="197">
        <f>Q1966*H1966</f>
        <v>0</v>
      </c>
      <c r="S1966" s="197">
        <v>0</v>
      </c>
      <c r="T1966" s="198">
        <f>S1966*H1966</f>
        <v>0</v>
      </c>
      <c r="U1966" s="36"/>
      <c r="V1966" s="36"/>
      <c r="W1966" s="36"/>
      <c r="X1966" s="36"/>
      <c r="Y1966" s="36"/>
      <c r="Z1966" s="36"/>
      <c r="AA1966" s="36"/>
      <c r="AB1966" s="36"/>
      <c r="AC1966" s="36"/>
      <c r="AD1966" s="36"/>
      <c r="AE1966" s="36"/>
      <c r="AR1966" s="199" t="s">
        <v>366</v>
      </c>
      <c r="AT1966" s="199" t="s">
        <v>253</v>
      </c>
      <c r="AU1966" s="199" t="s">
        <v>80</v>
      </c>
      <c r="AY1966" s="19" t="s">
        <v>144</v>
      </c>
      <c r="BE1966" s="200">
        <f>IF(N1966="základní",J1966,0)</f>
        <v>0</v>
      </c>
      <c r="BF1966" s="200">
        <f>IF(N1966="snížená",J1966,0)</f>
        <v>0</v>
      </c>
      <c r="BG1966" s="200">
        <f>IF(N1966="zákl. přenesená",J1966,0)</f>
        <v>0</v>
      </c>
      <c r="BH1966" s="200">
        <f>IF(N1966="sníž. přenesená",J1966,0)</f>
        <v>0</v>
      </c>
      <c r="BI1966" s="200">
        <f>IF(N1966="nulová",J1966,0)</f>
        <v>0</v>
      </c>
      <c r="BJ1966" s="19" t="s">
        <v>26</v>
      </c>
      <c r="BK1966" s="200">
        <f>ROUND(I1966*H1966,2)</f>
        <v>0</v>
      </c>
      <c r="BL1966" s="19" t="s">
        <v>258</v>
      </c>
      <c r="BM1966" s="199" t="s">
        <v>2785</v>
      </c>
    </row>
    <row r="1967" spans="1:65" s="2" customFormat="1" ht="10.199999999999999">
      <c r="A1967" s="36"/>
      <c r="B1967" s="37"/>
      <c r="C1967" s="38"/>
      <c r="D1967" s="201" t="s">
        <v>152</v>
      </c>
      <c r="E1967" s="38"/>
      <c r="F1967" s="202" t="s">
        <v>2784</v>
      </c>
      <c r="G1967" s="38"/>
      <c r="H1967" s="38"/>
      <c r="I1967" s="110"/>
      <c r="J1967" s="38"/>
      <c r="K1967" s="38"/>
      <c r="L1967" s="41"/>
      <c r="M1967" s="203"/>
      <c r="N1967" s="204"/>
      <c r="O1967" s="66"/>
      <c r="P1967" s="66"/>
      <c r="Q1967" s="66"/>
      <c r="R1967" s="66"/>
      <c r="S1967" s="66"/>
      <c r="T1967" s="67"/>
      <c r="U1967" s="36"/>
      <c r="V1967" s="36"/>
      <c r="W1967" s="36"/>
      <c r="X1967" s="36"/>
      <c r="Y1967" s="36"/>
      <c r="Z1967" s="36"/>
      <c r="AA1967" s="36"/>
      <c r="AB1967" s="36"/>
      <c r="AC1967" s="36"/>
      <c r="AD1967" s="36"/>
      <c r="AE1967" s="36"/>
      <c r="AT1967" s="19" t="s">
        <v>152</v>
      </c>
      <c r="AU1967" s="19" t="s">
        <v>80</v>
      </c>
    </row>
    <row r="1968" spans="1:65" s="2" customFormat="1" ht="16.5" customHeight="1">
      <c r="A1968" s="36"/>
      <c r="B1968" s="37"/>
      <c r="C1968" s="238" t="s">
        <v>2786</v>
      </c>
      <c r="D1968" s="238" t="s">
        <v>253</v>
      </c>
      <c r="E1968" s="239" t="s">
        <v>2787</v>
      </c>
      <c r="F1968" s="240" t="s">
        <v>2788</v>
      </c>
      <c r="G1968" s="241" t="s">
        <v>443</v>
      </c>
      <c r="H1968" s="242">
        <v>60</v>
      </c>
      <c r="I1968" s="243"/>
      <c r="J1968" s="242">
        <f>ROUND(I1968*H1968,2)</f>
        <v>0</v>
      </c>
      <c r="K1968" s="240" t="s">
        <v>19</v>
      </c>
      <c r="L1968" s="244"/>
      <c r="M1968" s="245" t="s">
        <v>19</v>
      </c>
      <c r="N1968" s="246" t="s">
        <v>42</v>
      </c>
      <c r="O1968" s="66"/>
      <c r="P1968" s="197">
        <f>O1968*H1968</f>
        <v>0</v>
      </c>
      <c r="Q1968" s="197">
        <v>0</v>
      </c>
      <c r="R1968" s="197">
        <f>Q1968*H1968</f>
        <v>0</v>
      </c>
      <c r="S1968" s="197">
        <v>0</v>
      </c>
      <c r="T1968" s="198">
        <f>S1968*H1968</f>
        <v>0</v>
      </c>
      <c r="U1968" s="36"/>
      <c r="V1968" s="36"/>
      <c r="W1968" s="36"/>
      <c r="X1968" s="36"/>
      <c r="Y1968" s="36"/>
      <c r="Z1968" s="36"/>
      <c r="AA1968" s="36"/>
      <c r="AB1968" s="36"/>
      <c r="AC1968" s="36"/>
      <c r="AD1968" s="36"/>
      <c r="AE1968" s="36"/>
      <c r="AR1968" s="199" t="s">
        <v>366</v>
      </c>
      <c r="AT1968" s="199" t="s">
        <v>253</v>
      </c>
      <c r="AU1968" s="199" t="s">
        <v>80</v>
      </c>
      <c r="AY1968" s="19" t="s">
        <v>144</v>
      </c>
      <c r="BE1968" s="200">
        <f>IF(N1968="základní",J1968,0)</f>
        <v>0</v>
      </c>
      <c r="BF1968" s="200">
        <f>IF(N1968="snížená",J1968,0)</f>
        <v>0</v>
      </c>
      <c r="BG1968" s="200">
        <f>IF(N1968="zákl. přenesená",J1968,0)</f>
        <v>0</v>
      </c>
      <c r="BH1968" s="200">
        <f>IF(N1968="sníž. přenesená",J1968,0)</f>
        <v>0</v>
      </c>
      <c r="BI1968" s="200">
        <f>IF(N1968="nulová",J1968,0)</f>
        <v>0</v>
      </c>
      <c r="BJ1968" s="19" t="s">
        <v>26</v>
      </c>
      <c r="BK1968" s="200">
        <f>ROUND(I1968*H1968,2)</f>
        <v>0</v>
      </c>
      <c r="BL1968" s="19" t="s">
        <v>258</v>
      </c>
      <c r="BM1968" s="199" t="s">
        <v>2789</v>
      </c>
    </row>
    <row r="1969" spans="1:65" s="2" customFormat="1" ht="10.199999999999999">
      <c r="A1969" s="36"/>
      <c r="B1969" s="37"/>
      <c r="C1969" s="38"/>
      <c r="D1969" s="201" t="s">
        <v>152</v>
      </c>
      <c r="E1969" s="38"/>
      <c r="F1969" s="202" t="s">
        <v>2788</v>
      </c>
      <c r="G1969" s="38"/>
      <c r="H1969" s="38"/>
      <c r="I1969" s="110"/>
      <c r="J1969" s="38"/>
      <c r="K1969" s="38"/>
      <c r="L1969" s="41"/>
      <c r="M1969" s="203"/>
      <c r="N1969" s="204"/>
      <c r="O1969" s="66"/>
      <c r="P1969" s="66"/>
      <c r="Q1969" s="66"/>
      <c r="R1969" s="66"/>
      <c r="S1969" s="66"/>
      <c r="T1969" s="67"/>
      <c r="U1969" s="36"/>
      <c r="V1969" s="36"/>
      <c r="W1969" s="36"/>
      <c r="X1969" s="36"/>
      <c r="Y1969" s="36"/>
      <c r="Z1969" s="36"/>
      <c r="AA1969" s="36"/>
      <c r="AB1969" s="36"/>
      <c r="AC1969" s="36"/>
      <c r="AD1969" s="36"/>
      <c r="AE1969" s="36"/>
      <c r="AT1969" s="19" t="s">
        <v>152</v>
      </c>
      <c r="AU1969" s="19" t="s">
        <v>80</v>
      </c>
    </row>
    <row r="1970" spans="1:65" s="2" customFormat="1" ht="16.5" customHeight="1">
      <c r="A1970" s="36"/>
      <c r="B1970" s="37"/>
      <c r="C1970" s="238" t="s">
        <v>2790</v>
      </c>
      <c r="D1970" s="238" t="s">
        <v>253</v>
      </c>
      <c r="E1970" s="239" t="s">
        <v>2791</v>
      </c>
      <c r="F1970" s="240" t="s">
        <v>2792</v>
      </c>
      <c r="G1970" s="241" t="s">
        <v>2793</v>
      </c>
      <c r="H1970" s="242">
        <v>2</v>
      </c>
      <c r="I1970" s="243"/>
      <c r="J1970" s="242">
        <f>ROUND(I1970*H1970,2)</f>
        <v>0</v>
      </c>
      <c r="K1970" s="240" t="s">
        <v>19</v>
      </c>
      <c r="L1970" s="244"/>
      <c r="M1970" s="245" t="s">
        <v>19</v>
      </c>
      <c r="N1970" s="246" t="s">
        <v>42</v>
      </c>
      <c r="O1970" s="66"/>
      <c r="P1970" s="197">
        <f>O1970*H1970</f>
        <v>0</v>
      </c>
      <c r="Q1970" s="197">
        <v>0</v>
      </c>
      <c r="R1970" s="197">
        <f>Q1970*H1970</f>
        <v>0</v>
      </c>
      <c r="S1970" s="197">
        <v>0</v>
      </c>
      <c r="T1970" s="198">
        <f>S1970*H1970</f>
        <v>0</v>
      </c>
      <c r="U1970" s="36"/>
      <c r="V1970" s="36"/>
      <c r="W1970" s="36"/>
      <c r="X1970" s="36"/>
      <c r="Y1970" s="36"/>
      <c r="Z1970" s="36"/>
      <c r="AA1970" s="36"/>
      <c r="AB1970" s="36"/>
      <c r="AC1970" s="36"/>
      <c r="AD1970" s="36"/>
      <c r="AE1970" s="36"/>
      <c r="AR1970" s="199" t="s">
        <v>366</v>
      </c>
      <c r="AT1970" s="199" t="s">
        <v>253</v>
      </c>
      <c r="AU1970" s="199" t="s">
        <v>80</v>
      </c>
      <c r="AY1970" s="19" t="s">
        <v>144</v>
      </c>
      <c r="BE1970" s="200">
        <f>IF(N1970="základní",J1970,0)</f>
        <v>0</v>
      </c>
      <c r="BF1970" s="200">
        <f>IF(N1970="snížená",J1970,0)</f>
        <v>0</v>
      </c>
      <c r="BG1970" s="200">
        <f>IF(N1970="zákl. přenesená",J1970,0)</f>
        <v>0</v>
      </c>
      <c r="BH1970" s="200">
        <f>IF(N1970="sníž. přenesená",J1970,0)</f>
        <v>0</v>
      </c>
      <c r="BI1970" s="200">
        <f>IF(N1970="nulová",J1970,0)</f>
        <v>0</v>
      </c>
      <c r="BJ1970" s="19" t="s">
        <v>26</v>
      </c>
      <c r="BK1970" s="200">
        <f>ROUND(I1970*H1970,2)</f>
        <v>0</v>
      </c>
      <c r="BL1970" s="19" t="s">
        <v>258</v>
      </c>
      <c r="BM1970" s="199" t="s">
        <v>2794</v>
      </c>
    </row>
    <row r="1971" spans="1:65" s="2" customFormat="1" ht="10.199999999999999">
      <c r="A1971" s="36"/>
      <c r="B1971" s="37"/>
      <c r="C1971" s="38"/>
      <c r="D1971" s="201" t="s">
        <v>152</v>
      </c>
      <c r="E1971" s="38"/>
      <c r="F1971" s="202" t="s">
        <v>2792</v>
      </c>
      <c r="G1971" s="38"/>
      <c r="H1971" s="38"/>
      <c r="I1971" s="110"/>
      <c r="J1971" s="38"/>
      <c r="K1971" s="38"/>
      <c r="L1971" s="41"/>
      <c r="M1971" s="203"/>
      <c r="N1971" s="204"/>
      <c r="O1971" s="66"/>
      <c r="P1971" s="66"/>
      <c r="Q1971" s="66"/>
      <c r="R1971" s="66"/>
      <c r="S1971" s="66"/>
      <c r="T1971" s="67"/>
      <c r="U1971" s="36"/>
      <c r="V1971" s="36"/>
      <c r="W1971" s="36"/>
      <c r="X1971" s="36"/>
      <c r="Y1971" s="36"/>
      <c r="Z1971" s="36"/>
      <c r="AA1971" s="36"/>
      <c r="AB1971" s="36"/>
      <c r="AC1971" s="36"/>
      <c r="AD1971" s="36"/>
      <c r="AE1971" s="36"/>
      <c r="AT1971" s="19" t="s">
        <v>152</v>
      </c>
      <c r="AU1971" s="19" t="s">
        <v>80</v>
      </c>
    </row>
    <row r="1972" spans="1:65" s="2" customFormat="1" ht="16.5" customHeight="1">
      <c r="A1972" s="36"/>
      <c r="B1972" s="37"/>
      <c r="C1972" s="238" t="s">
        <v>2795</v>
      </c>
      <c r="D1972" s="238" t="s">
        <v>253</v>
      </c>
      <c r="E1972" s="239" t="s">
        <v>2796</v>
      </c>
      <c r="F1972" s="240" t="s">
        <v>2797</v>
      </c>
      <c r="G1972" s="241" t="s">
        <v>443</v>
      </c>
      <c r="H1972" s="242">
        <v>3</v>
      </c>
      <c r="I1972" s="243"/>
      <c r="J1972" s="242">
        <f>ROUND(I1972*H1972,2)</f>
        <v>0</v>
      </c>
      <c r="K1972" s="240" t="s">
        <v>19</v>
      </c>
      <c r="L1972" s="244"/>
      <c r="M1972" s="245" t="s">
        <v>19</v>
      </c>
      <c r="N1972" s="246" t="s">
        <v>42</v>
      </c>
      <c r="O1972" s="66"/>
      <c r="P1972" s="197">
        <f>O1972*H1972</f>
        <v>0</v>
      </c>
      <c r="Q1972" s="197">
        <v>0</v>
      </c>
      <c r="R1972" s="197">
        <f>Q1972*H1972</f>
        <v>0</v>
      </c>
      <c r="S1972" s="197">
        <v>0</v>
      </c>
      <c r="T1972" s="198">
        <f>S1972*H1972</f>
        <v>0</v>
      </c>
      <c r="U1972" s="36"/>
      <c r="V1972" s="36"/>
      <c r="W1972" s="36"/>
      <c r="X1972" s="36"/>
      <c r="Y1972" s="36"/>
      <c r="Z1972" s="36"/>
      <c r="AA1972" s="36"/>
      <c r="AB1972" s="36"/>
      <c r="AC1972" s="36"/>
      <c r="AD1972" s="36"/>
      <c r="AE1972" s="36"/>
      <c r="AR1972" s="199" t="s">
        <v>366</v>
      </c>
      <c r="AT1972" s="199" t="s">
        <v>253</v>
      </c>
      <c r="AU1972" s="199" t="s">
        <v>80</v>
      </c>
      <c r="AY1972" s="19" t="s">
        <v>144</v>
      </c>
      <c r="BE1972" s="200">
        <f>IF(N1972="základní",J1972,0)</f>
        <v>0</v>
      </c>
      <c r="BF1972" s="200">
        <f>IF(N1972="snížená",J1972,0)</f>
        <v>0</v>
      </c>
      <c r="BG1972" s="200">
        <f>IF(N1972="zákl. přenesená",J1972,0)</f>
        <v>0</v>
      </c>
      <c r="BH1972" s="200">
        <f>IF(N1972="sníž. přenesená",J1972,0)</f>
        <v>0</v>
      </c>
      <c r="BI1972" s="200">
        <f>IF(N1972="nulová",J1972,0)</f>
        <v>0</v>
      </c>
      <c r="BJ1972" s="19" t="s">
        <v>26</v>
      </c>
      <c r="BK1972" s="200">
        <f>ROUND(I1972*H1972,2)</f>
        <v>0</v>
      </c>
      <c r="BL1972" s="19" t="s">
        <v>258</v>
      </c>
      <c r="BM1972" s="199" t="s">
        <v>2798</v>
      </c>
    </row>
    <row r="1973" spans="1:65" s="2" customFormat="1" ht="10.199999999999999">
      <c r="A1973" s="36"/>
      <c r="B1973" s="37"/>
      <c r="C1973" s="38"/>
      <c r="D1973" s="201" t="s">
        <v>152</v>
      </c>
      <c r="E1973" s="38"/>
      <c r="F1973" s="202" t="s">
        <v>2797</v>
      </c>
      <c r="G1973" s="38"/>
      <c r="H1973" s="38"/>
      <c r="I1973" s="110"/>
      <c r="J1973" s="38"/>
      <c r="K1973" s="38"/>
      <c r="L1973" s="41"/>
      <c r="M1973" s="203"/>
      <c r="N1973" s="204"/>
      <c r="O1973" s="66"/>
      <c r="P1973" s="66"/>
      <c r="Q1973" s="66"/>
      <c r="R1973" s="66"/>
      <c r="S1973" s="66"/>
      <c r="T1973" s="67"/>
      <c r="U1973" s="36"/>
      <c r="V1973" s="36"/>
      <c r="W1973" s="36"/>
      <c r="X1973" s="36"/>
      <c r="Y1973" s="36"/>
      <c r="Z1973" s="36"/>
      <c r="AA1973" s="36"/>
      <c r="AB1973" s="36"/>
      <c r="AC1973" s="36"/>
      <c r="AD1973" s="36"/>
      <c r="AE1973" s="36"/>
      <c r="AT1973" s="19" t="s">
        <v>152</v>
      </c>
      <c r="AU1973" s="19" t="s">
        <v>80</v>
      </c>
    </row>
    <row r="1974" spans="1:65" s="2" customFormat="1" ht="16.5" customHeight="1">
      <c r="A1974" s="36"/>
      <c r="B1974" s="37"/>
      <c r="C1974" s="238" t="s">
        <v>2799</v>
      </c>
      <c r="D1974" s="238" t="s">
        <v>253</v>
      </c>
      <c r="E1974" s="239" t="s">
        <v>2800</v>
      </c>
      <c r="F1974" s="240" t="s">
        <v>2801</v>
      </c>
      <c r="G1974" s="241" t="s">
        <v>443</v>
      </c>
      <c r="H1974" s="242">
        <v>6</v>
      </c>
      <c r="I1974" s="243"/>
      <c r="J1974" s="242">
        <f>ROUND(I1974*H1974,2)</f>
        <v>0</v>
      </c>
      <c r="K1974" s="240" t="s">
        <v>19</v>
      </c>
      <c r="L1974" s="244"/>
      <c r="M1974" s="245" t="s">
        <v>19</v>
      </c>
      <c r="N1974" s="246" t="s">
        <v>42</v>
      </c>
      <c r="O1974" s="66"/>
      <c r="P1974" s="197">
        <f>O1974*H1974</f>
        <v>0</v>
      </c>
      <c r="Q1974" s="197">
        <v>0</v>
      </c>
      <c r="R1974" s="197">
        <f>Q1974*H1974</f>
        <v>0</v>
      </c>
      <c r="S1974" s="197">
        <v>0</v>
      </c>
      <c r="T1974" s="198">
        <f>S1974*H1974</f>
        <v>0</v>
      </c>
      <c r="U1974" s="36"/>
      <c r="V1974" s="36"/>
      <c r="W1974" s="36"/>
      <c r="X1974" s="36"/>
      <c r="Y1974" s="36"/>
      <c r="Z1974" s="36"/>
      <c r="AA1974" s="36"/>
      <c r="AB1974" s="36"/>
      <c r="AC1974" s="36"/>
      <c r="AD1974" s="36"/>
      <c r="AE1974" s="36"/>
      <c r="AR1974" s="199" t="s">
        <v>366</v>
      </c>
      <c r="AT1974" s="199" t="s">
        <v>253</v>
      </c>
      <c r="AU1974" s="199" t="s">
        <v>80</v>
      </c>
      <c r="AY1974" s="19" t="s">
        <v>144</v>
      </c>
      <c r="BE1974" s="200">
        <f>IF(N1974="základní",J1974,0)</f>
        <v>0</v>
      </c>
      <c r="BF1974" s="200">
        <f>IF(N1974="snížená",J1974,0)</f>
        <v>0</v>
      </c>
      <c r="BG1974" s="200">
        <f>IF(N1974="zákl. přenesená",J1974,0)</f>
        <v>0</v>
      </c>
      <c r="BH1974" s="200">
        <f>IF(N1974="sníž. přenesená",J1974,0)</f>
        <v>0</v>
      </c>
      <c r="BI1974" s="200">
        <f>IF(N1974="nulová",J1974,0)</f>
        <v>0</v>
      </c>
      <c r="BJ1974" s="19" t="s">
        <v>26</v>
      </c>
      <c r="BK1974" s="200">
        <f>ROUND(I1974*H1974,2)</f>
        <v>0</v>
      </c>
      <c r="BL1974" s="19" t="s">
        <v>258</v>
      </c>
      <c r="BM1974" s="199" t="s">
        <v>2802</v>
      </c>
    </row>
    <row r="1975" spans="1:65" s="2" customFormat="1" ht="10.199999999999999">
      <c r="A1975" s="36"/>
      <c r="B1975" s="37"/>
      <c r="C1975" s="38"/>
      <c r="D1975" s="201" t="s">
        <v>152</v>
      </c>
      <c r="E1975" s="38"/>
      <c r="F1975" s="202" t="s">
        <v>2801</v>
      </c>
      <c r="G1975" s="38"/>
      <c r="H1975" s="38"/>
      <c r="I1975" s="110"/>
      <c r="J1975" s="38"/>
      <c r="K1975" s="38"/>
      <c r="L1975" s="41"/>
      <c r="M1975" s="203"/>
      <c r="N1975" s="204"/>
      <c r="O1975" s="66"/>
      <c r="P1975" s="66"/>
      <c r="Q1975" s="66"/>
      <c r="R1975" s="66"/>
      <c r="S1975" s="66"/>
      <c r="T1975" s="67"/>
      <c r="U1975" s="36"/>
      <c r="V1975" s="36"/>
      <c r="W1975" s="36"/>
      <c r="X1975" s="36"/>
      <c r="Y1975" s="36"/>
      <c r="Z1975" s="36"/>
      <c r="AA1975" s="36"/>
      <c r="AB1975" s="36"/>
      <c r="AC1975" s="36"/>
      <c r="AD1975" s="36"/>
      <c r="AE1975" s="36"/>
      <c r="AT1975" s="19" t="s">
        <v>152</v>
      </c>
      <c r="AU1975" s="19" t="s">
        <v>80</v>
      </c>
    </row>
    <row r="1976" spans="1:65" s="2" customFormat="1" ht="33" customHeight="1">
      <c r="A1976" s="36"/>
      <c r="B1976" s="37"/>
      <c r="C1976" s="238" t="s">
        <v>2803</v>
      </c>
      <c r="D1976" s="238" t="s">
        <v>253</v>
      </c>
      <c r="E1976" s="239" t="s">
        <v>2804</v>
      </c>
      <c r="F1976" s="240" t="s">
        <v>2805</v>
      </c>
      <c r="G1976" s="241" t="s">
        <v>443</v>
      </c>
      <c r="H1976" s="242">
        <v>1</v>
      </c>
      <c r="I1976" s="243"/>
      <c r="J1976" s="242">
        <f>ROUND(I1976*H1976,2)</f>
        <v>0</v>
      </c>
      <c r="K1976" s="240" t="s">
        <v>19</v>
      </c>
      <c r="L1976" s="244"/>
      <c r="M1976" s="245" t="s">
        <v>19</v>
      </c>
      <c r="N1976" s="246" t="s">
        <v>42</v>
      </c>
      <c r="O1976" s="66"/>
      <c r="P1976" s="197">
        <f>O1976*H1976</f>
        <v>0</v>
      </c>
      <c r="Q1976" s="197">
        <v>0</v>
      </c>
      <c r="R1976" s="197">
        <f>Q1976*H1976</f>
        <v>0</v>
      </c>
      <c r="S1976" s="197">
        <v>0</v>
      </c>
      <c r="T1976" s="198">
        <f>S1976*H1976</f>
        <v>0</v>
      </c>
      <c r="U1976" s="36"/>
      <c r="V1976" s="36"/>
      <c r="W1976" s="36"/>
      <c r="X1976" s="36"/>
      <c r="Y1976" s="36"/>
      <c r="Z1976" s="36"/>
      <c r="AA1976" s="36"/>
      <c r="AB1976" s="36"/>
      <c r="AC1976" s="36"/>
      <c r="AD1976" s="36"/>
      <c r="AE1976" s="36"/>
      <c r="AR1976" s="199" t="s">
        <v>366</v>
      </c>
      <c r="AT1976" s="199" t="s">
        <v>253</v>
      </c>
      <c r="AU1976" s="199" t="s">
        <v>80</v>
      </c>
      <c r="AY1976" s="19" t="s">
        <v>144</v>
      </c>
      <c r="BE1976" s="200">
        <f>IF(N1976="základní",J1976,0)</f>
        <v>0</v>
      </c>
      <c r="BF1976" s="200">
        <f>IF(N1976="snížená",J1976,0)</f>
        <v>0</v>
      </c>
      <c r="BG1976" s="200">
        <f>IF(N1976="zákl. přenesená",J1976,0)</f>
        <v>0</v>
      </c>
      <c r="BH1976" s="200">
        <f>IF(N1976="sníž. přenesená",J1976,0)</f>
        <v>0</v>
      </c>
      <c r="BI1976" s="200">
        <f>IF(N1976="nulová",J1976,0)</f>
        <v>0</v>
      </c>
      <c r="BJ1976" s="19" t="s">
        <v>26</v>
      </c>
      <c r="BK1976" s="200">
        <f>ROUND(I1976*H1976,2)</f>
        <v>0</v>
      </c>
      <c r="BL1976" s="19" t="s">
        <v>258</v>
      </c>
      <c r="BM1976" s="199" t="s">
        <v>2806</v>
      </c>
    </row>
    <row r="1977" spans="1:65" s="2" customFormat="1" ht="28.8">
      <c r="A1977" s="36"/>
      <c r="B1977" s="37"/>
      <c r="C1977" s="38"/>
      <c r="D1977" s="201" t="s">
        <v>152</v>
      </c>
      <c r="E1977" s="38"/>
      <c r="F1977" s="202" t="s">
        <v>2807</v>
      </c>
      <c r="G1977" s="38"/>
      <c r="H1977" s="38"/>
      <c r="I1977" s="110"/>
      <c r="J1977" s="38"/>
      <c r="K1977" s="38"/>
      <c r="L1977" s="41"/>
      <c r="M1977" s="203"/>
      <c r="N1977" s="204"/>
      <c r="O1977" s="66"/>
      <c r="P1977" s="66"/>
      <c r="Q1977" s="66"/>
      <c r="R1977" s="66"/>
      <c r="S1977" s="66"/>
      <c r="T1977" s="67"/>
      <c r="U1977" s="36"/>
      <c r="V1977" s="36"/>
      <c r="W1977" s="36"/>
      <c r="X1977" s="36"/>
      <c r="Y1977" s="36"/>
      <c r="Z1977" s="36"/>
      <c r="AA1977" s="36"/>
      <c r="AB1977" s="36"/>
      <c r="AC1977" s="36"/>
      <c r="AD1977" s="36"/>
      <c r="AE1977" s="36"/>
      <c r="AT1977" s="19" t="s">
        <v>152</v>
      </c>
      <c r="AU1977" s="19" t="s">
        <v>80</v>
      </c>
    </row>
    <row r="1978" spans="1:65" s="12" customFormat="1" ht="22.8" customHeight="1">
      <c r="B1978" s="173"/>
      <c r="C1978" s="174"/>
      <c r="D1978" s="175" t="s">
        <v>70</v>
      </c>
      <c r="E1978" s="187" t="s">
        <v>2808</v>
      </c>
      <c r="F1978" s="187" t="s">
        <v>2809</v>
      </c>
      <c r="G1978" s="174"/>
      <c r="H1978" s="174"/>
      <c r="I1978" s="177"/>
      <c r="J1978" s="188">
        <f>BK1978</f>
        <v>0</v>
      </c>
      <c r="K1978" s="174"/>
      <c r="L1978" s="179"/>
      <c r="M1978" s="180"/>
      <c r="N1978" s="181"/>
      <c r="O1978" s="181"/>
      <c r="P1978" s="182">
        <f>SUM(P1979:P2230)</f>
        <v>0</v>
      </c>
      <c r="Q1978" s="181"/>
      <c r="R1978" s="182">
        <f>SUM(R1979:R2230)</f>
        <v>0</v>
      </c>
      <c r="S1978" s="181"/>
      <c r="T1978" s="183">
        <f>SUM(T1979:T2230)</f>
        <v>0</v>
      </c>
      <c r="AR1978" s="184" t="s">
        <v>80</v>
      </c>
      <c r="AT1978" s="185" t="s">
        <v>70</v>
      </c>
      <c r="AU1978" s="185" t="s">
        <v>26</v>
      </c>
      <c r="AY1978" s="184" t="s">
        <v>144</v>
      </c>
      <c r="BK1978" s="186">
        <f>SUM(BK1979:BK2230)</f>
        <v>0</v>
      </c>
    </row>
    <row r="1979" spans="1:65" s="2" customFormat="1" ht="21.75" customHeight="1">
      <c r="A1979" s="36"/>
      <c r="B1979" s="37"/>
      <c r="C1979" s="189" t="s">
        <v>2810</v>
      </c>
      <c r="D1979" s="189" t="s">
        <v>146</v>
      </c>
      <c r="E1979" s="190" t="s">
        <v>2811</v>
      </c>
      <c r="F1979" s="191" t="s">
        <v>2812</v>
      </c>
      <c r="G1979" s="192" t="s">
        <v>429</v>
      </c>
      <c r="H1979" s="193">
        <v>90</v>
      </c>
      <c r="I1979" s="194"/>
      <c r="J1979" s="193">
        <f>ROUND(I1979*H1979,2)</f>
        <v>0</v>
      </c>
      <c r="K1979" s="191" t="s">
        <v>19</v>
      </c>
      <c r="L1979" s="41"/>
      <c r="M1979" s="195" t="s">
        <v>19</v>
      </c>
      <c r="N1979" s="196" t="s">
        <v>42</v>
      </c>
      <c r="O1979" s="66"/>
      <c r="P1979" s="197">
        <f>O1979*H1979</f>
        <v>0</v>
      </c>
      <c r="Q1979" s="197">
        <v>0</v>
      </c>
      <c r="R1979" s="197">
        <f>Q1979*H1979</f>
        <v>0</v>
      </c>
      <c r="S1979" s="197">
        <v>0</v>
      </c>
      <c r="T1979" s="198">
        <f>S1979*H1979</f>
        <v>0</v>
      </c>
      <c r="U1979" s="36"/>
      <c r="V1979" s="36"/>
      <c r="W1979" s="36"/>
      <c r="X1979" s="36"/>
      <c r="Y1979" s="36"/>
      <c r="Z1979" s="36"/>
      <c r="AA1979" s="36"/>
      <c r="AB1979" s="36"/>
      <c r="AC1979" s="36"/>
      <c r="AD1979" s="36"/>
      <c r="AE1979" s="36"/>
      <c r="AR1979" s="199" t="s">
        <v>258</v>
      </c>
      <c r="AT1979" s="199" t="s">
        <v>146</v>
      </c>
      <c r="AU1979" s="199" t="s">
        <v>80</v>
      </c>
      <c r="AY1979" s="19" t="s">
        <v>144</v>
      </c>
      <c r="BE1979" s="200">
        <f>IF(N1979="základní",J1979,0)</f>
        <v>0</v>
      </c>
      <c r="BF1979" s="200">
        <f>IF(N1979="snížená",J1979,0)</f>
        <v>0</v>
      </c>
      <c r="BG1979" s="200">
        <f>IF(N1979="zákl. přenesená",J1979,0)</f>
        <v>0</v>
      </c>
      <c r="BH1979" s="200">
        <f>IF(N1979="sníž. přenesená",J1979,0)</f>
        <v>0</v>
      </c>
      <c r="BI1979" s="200">
        <f>IF(N1979="nulová",J1979,0)</f>
        <v>0</v>
      </c>
      <c r="BJ1979" s="19" t="s">
        <v>26</v>
      </c>
      <c r="BK1979" s="200">
        <f>ROUND(I1979*H1979,2)</f>
        <v>0</v>
      </c>
      <c r="BL1979" s="19" t="s">
        <v>258</v>
      </c>
      <c r="BM1979" s="199" t="s">
        <v>2813</v>
      </c>
    </row>
    <row r="1980" spans="1:65" s="2" customFormat="1" ht="19.2">
      <c r="A1980" s="36"/>
      <c r="B1980" s="37"/>
      <c r="C1980" s="38"/>
      <c r="D1980" s="201" t="s">
        <v>152</v>
      </c>
      <c r="E1980" s="38"/>
      <c r="F1980" s="202" t="s">
        <v>2812</v>
      </c>
      <c r="G1980" s="38"/>
      <c r="H1980" s="38"/>
      <c r="I1980" s="110"/>
      <c r="J1980" s="38"/>
      <c r="K1980" s="38"/>
      <c r="L1980" s="41"/>
      <c r="M1980" s="203"/>
      <c r="N1980" s="204"/>
      <c r="O1980" s="66"/>
      <c r="P1980" s="66"/>
      <c r="Q1980" s="66"/>
      <c r="R1980" s="66"/>
      <c r="S1980" s="66"/>
      <c r="T1980" s="67"/>
      <c r="U1980" s="36"/>
      <c r="V1980" s="36"/>
      <c r="W1980" s="36"/>
      <c r="X1980" s="36"/>
      <c r="Y1980" s="36"/>
      <c r="Z1980" s="36"/>
      <c r="AA1980" s="36"/>
      <c r="AB1980" s="36"/>
      <c r="AC1980" s="36"/>
      <c r="AD1980" s="36"/>
      <c r="AE1980" s="36"/>
      <c r="AT1980" s="19" t="s">
        <v>152</v>
      </c>
      <c r="AU1980" s="19" t="s">
        <v>80</v>
      </c>
    </row>
    <row r="1981" spans="1:65" s="2" customFormat="1" ht="21.75" customHeight="1">
      <c r="A1981" s="36"/>
      <c r="B1981" s="37"/>
      <c r="C1981" s="189" t="s">
        <v>2814</v>
      </c>
      <c r="D1981" s="189" t="s">
        <v>146</v>
      </c>
      <c r="E1981" s="190" t="s">
        <v>2815</v>
      </c>
      <c r="F1981" s="191" t="s">
        <v>2816</v>
      </c>
      <c r="G1981" s="192" t="s">
        <v>429</v>
      </c>
      <c r="H1981" s="193">
        <v>160</v>
      </c>
      <c r="I1981" s="194"/>
      <c r="J1981" s="193">
        <f>ROUND(I1981*H1981,2)</f>
        <v>0</v>
      </c>
      <c r="K1981" s="191" t="s">
        <v>19</v>
      </c>
      <c r="L1981" s="41"/>
      <c r="M1981" s="195" t="s">
        <v>19</v>
      </c>
      <c r="N1981" s="196" t="s">
        <v>42</v>
      </c>
      <c r="O1981" s="66"/>
      <c r="P1981" s="197">
        <f>O1981*H1981</f>
        <v>0</v>
      </c>
      <c r="Q1981" s="197">
        <v>0</v>
      </c>
      <c r="R1981" s="197">
        <f>Q1981*H1981</f>
        <v>0</v>
      </c>
      <c r="S1981" s="197">
        <v>0</v>
      </c>
      <c r="T1981" s="198">
        <f>S1981*H1981</f>
        <v>0</v>
      </c>
      <c r="U1981" s="36"/>
      <c r="V1981" s="36"/>
      <c r="W1981" s="36"/>
      <c r="X1981" s="36"/>
      <c r="Y1981" s="36"/>
      <c r="Z1981" s="36"/>
      <c r="AA1981" s="36"/>
      <c r="AB1981" s="36"/>
      <c r="AC1981" s="36"/>
      <c r="AD1981" s="36"/>
      <c r="AE1981" s="36"/>
      <c r="AR1981" s="199" t="s">
        <v>258</v>
      </c>
      <c r="AT1981" s="199" t="s">
        <v>146</v>
      </c>
      <c r="AU1981" s="199" t="s">
        <v>80</v>
      </c>
      <c r="AY1981" s="19" t="s">
        <v>144</v>
      </c>
      <c r="BE1981" s="200">
        <f>IF(N1981="základní",J1981,0)</f>
        <v>0</v>
      </c>
      <c r="BF1981" s="200">
        <f>IF(N1981="snížená",J1981,0)</f>
        <v>0</v>
      </c>
      <c r="BG1981" s="200">
        <f>IF(N1981="zákl. přenesená",J1981,0)</f>
        <v>0</v>
      </c>
      <c r="BH1981" s="200">
        <f>IF(N1981="sníž. přenesená",J1981,0)</f>
        <v>0</v>
      </c>
      <c r="BI1981" s="200">
        <f>IF(N1981="nulová",J1981,0)</f>
        <v>0</v>
      </c>
      <c r="BJ1981" s="19" t="s">
        <v>26</v>
      </c>
      <c r="BK1981" s="200">
        <f>ROUND(I1981*H1981,2)</f>
        <v>0</v>
      </c>
      <c r="BL1981" s="19" t="s">
        <v>258</v>
      </c>
      <c r="BM1981" s="199" t="s">
        <v>2817</v>
      </c>
    </row>
    <row r="1982" spans="1:65" s="2" customFormat="1" ht="19.2">
      <c r="A1982" s="36"/>
      <c r="B1982" s="37"/>
      <c r="C1982" s="38"/>
      <c r="D1982" s="201" t="s">
        <v>152</v>
      </c>
      <c r="E1982" s="38"/>
      <c r="F1982" s="202" t="s">
        <v>2818</v>
      </c>
      <c r="G1982" s="38"/>
      <c r="H1982" s="38"/>
      <c r="I1982" s="110"/>
      <c r="J1982" s="38"/>
      <c r="K1982" s="38"/>
      <c r="L1982" s="41"/>
      <c r="M1982" s="203"/>
      <c r="N1982" s="204"/>
      <c r="O1982" s="66"/>
      <c r="P1982" s="66"/>
      <c r="Q1982" s="66"/>
      <c r="R1982" s="66"/>
      <c r="S1982" s="66"/>
      <c r="T1982" s="67"/>
      <c r="U1982" s="36"/>
      <c r="V1982" s="36"/>
      <c r="W1982" s="36"/>
      <c r="X1982" s="36"/>
      <c r="Y1982" s="36"/>
      <c r="Z1982" s="36"/>
      <c r="AA1982" s="36"/>
      <c r="AB1982" s="36"/>
      <c r="AC1982" s="36"/>
      <c r="AD1982" s="36"/>
      <c r="AE1982" s="36"/>
      <c r="AT1982" s="19" t="s">
        <v>152</v>
      </c>
      <c r="AU1982" s="19" t="s">
        <v>80</v>
      </c>
    </row>
    <row r="1983" spans="1:65" s="2" customFormat="1" ht="21.75" customHeight="1">
      <c r="A1983" s="36"/>
      <c r="B1983" s="37"/>
      <c r="C1983" s="189" t="s">
        <v>2819</v>
      </c>
      <c r="D1983" s="189" t="s">
        <v>146</v>
      </c>
      <c r="E1983" s="190" t="s">
        <v>2820</v>
      </c>
      <c r="F1983" s="191" t="s">
        <v>2821</v>
      </c>
      <c r="G1983" s="192" t="s">
        <v>429</v>
      </c>
      <c r="H1983" s="193">
        <v>1960</v>
      </c>
      <c r="I1983" s="194"/>
      <c r="J1983" s="193">
        <f>ROUND(I1983*H1983,2)</f>
        <v>0</v>
      </c>
      <c r="K1983" s="191" t="s">
        <v>19</v>
      </c>
      <c r="L1983" s="41"/>
      <c r="M1983" s="195" t="s">
        <v>19</v>
      </c>
      <c r="N1983" s="196" t="s">
        <v>42</v>
      </c>
      <c r="O1983" s="66"/>
      <c r="P1983" s="197">
        <f>O1983*H1983</f>
        <v>0</v>
      </c>
      <c r="Q1983" s="197">
        <v>0</v>
      </c>
      <c r="R1983" s="197">
        <f>Q1983*H1983</f>
        <v>0</v>
      </c>
      <c r="S1983" s="197">
        <v>0</v>
      </c>
      <c r="T1983" s="198">
        <f>S1983*H1983</f>
        <v>0</v>
      </c>
      <c r="U1983" s="36"/>
      <c r="V1983" s="36"/>
      <c r="W1983" s="36"/>
      <c r="X1983" s="36"/>
      <c r="Y1983" s="36"/>
      <c r="Z1983" s="36"/>
      <c r="AA1983" s="36"/>
      <c r="AB1983" s="36"/>
      <c r="AC1983" s="36"/>
      <c r="AD1983" s="36"/>
      <c r="AE1983" s="36"/>
      <c r="AR1983" s="199" t="s">
        <v>258</v>
      </c>
      <c r="AT1983" s="199" t="s">
        <v>146</v>
      </c>
      <c r="AU1983" s="199" t="s">
        <v>80</v>
      </c>
      <c r="AY1983" s="19" t="s">
        <v>144</v>
      </c>
      <c r="BE1983" s="200">
        <f>IF(N1983="základní",J1983,0)</f>
        <v>0</v>
      </c>
      <c r="BF1983" s="200">
        <f>IF(N1983="snížená",J1983,0)</f>
        <v>0</v>
      </c>
      <c r="BG1983" s="200">
        <f>IF(N1983="zákl. přenesená",J1983,0)</f>
        <v>0</v>
      </c>
      <c r="BH1983" s="200">
        <f>IF(N1983="sníž. přenesená",J1983,0)</f>
        <v>0</v>
      </c>
      <c r="BI1983" s="200">
        <f>IF(N1983="nulová",J1983,0)</f>
        <v>0</v>
      </c>
      <c r="BJ1983" s="19" t="s">
        <v>26</v>
      </c>
      <c r="BK1983" s="200">
        <f>ROUND(I1983*H1983,2)</f>
        <v>0</v>
      </c>
      <c r="BL1983" s="19" t="s">
        <v>258</v>
      </c>
      <c r="BM1983" s="199" t="s">
        <v>2822</v>
      </c>
    </row>
    <row r="1984" spans="1:65" s="2" customFormat="1" ht="19.2">
      <c r="A1984" s="36"/>
      <c r="B1984" s="37"/>
      <c r="C1984" s="38"/>
      <c r="D1984" s="201" t="s">
        <v>152</v>
      </c>
      <c r="E1984" s="38"/>
      <c r="F1984" s="202" t="s">
        <v>2823</v>
      </c>
      <c r="G1984" s="38"/>
      <c r="H1984" s="38"/>
      <c r="I1984" s="110"/>
      <c r="J1984" s="38"/>
      <c r="K1984" s="38"/>
      <c r="L1984" s="41"/>
      <c r="M1984" s="203"/>
      <c r="N1984" s="204"/>
      <c r="O1984" s="66"/>
      <c r="P1984" s="66"/>
      <c r="Q1984" s="66"/>
      <c r="R1984" s="66"/>
      <c r="S1984" s="66"/>
      <c r="T1984" s="67"/>
      <c r="U1984" s="36"/>
      <c r="V1984" s="36"/>
      <c r="W1984" s="36"/>
      <c r="X1984" s="36"/>
      <c r="Y1984" s="36"/>
      <c r="Z1984" s="36"/>
      <c r="AA1984" s="36"/>
      <c r="AB1984" s="36"/>
      <c r="AC1984" s="36"/>
      <c r="AD1984" s="36"/>
      <c r="AE1984" s="36"/>
      <c r="AT1984" s="19" t="s">
        <v>152</v>
      </c>
      <c r="AU1984" s="19" t="s">
        <v>80</v>
      </c>
    </row>
    <row r="1985" spans="1:65" s="2" customFormat="1" ht="21.75" customHeight="1">
      <c r="A1985" s="36"/>
      <c r="B1985" s="37"/>
      <c r="C1985" s="189" t="s">
        <v>2824</v>
      </c>
      <c r="D1985" s="189" t="s">
        <v>146</v>
      </c>
      <c r="E1985" s="190" t="s">
        <v>2825</v>
      </c>
      <c r="F1985" s="191" t="s">
        <v>2826</v>
      </c>
      <c r="G1985" s="192" t="s">
        <v>429</v>
      </c>
      <c r="H1985" s="193">
        <v>60</v>
      </c>
      <c r="I1985" s="194"/>
      <c r="J1985" s="193">
        <f>ROUND(I1985*H1985,2)</f>
        <v>0</v>
      </c>
      <c r="K1985" s="191" t="s">
        <v>19</v>
      </c>
      <c r="L1985" s="41"/>
      <c r="M1985" s="195" t="s">
        <v>19</v>
      </c>
      <c r="N1985" s="196" t="s">
        <v>42</v>
      </c>
      <c r="O1985" s="66"/>
      <c r="P1985" s="197">
        <f>O1985*H1985</f>
        <v>0</v>
      </c>
      <c r="Q1985" s="197">
        <v>0</v>
      </c>
      <c r="R1985" s="197">
        <f>Q1985*H1985</f>
        <v>0</v>
      </c>
      <c r="S1985" s="197">
        <v>0</v>
      </c>
      <c r="T1985" s="198">
        <f>S1985*H1985</f>
        <v>0</v>
      </c>
      <c r="U1985" s="36"/>
      <c r="V1985" s="36"/>
      <c r="W1985" s="36"/>
      <c r="X1985" s="36"/>
      <c r="Y1985" s="36"/>
      <c r="Z1985" s="36"/>
      <c r="AA1985" s="36"/>
      <c r="AB1985" s="36"/>
      <c r="AC1985" s="36"/>
      <c r="AD1985" s="36"/>
      <c r="AE1985" s="36"/>
      <c r="AR1985" s="199" t="s">
        <v>258</v>
      </c>
      <c r="AT1985" s="199" t="s">
        <v>146</v>
      </c>
      <c r="AU1985" s="199" t="s">
        <v>80</v>
      </c>
      <c r="AY1985" s="19" t="s">
        <v>144</v>
      </c>
      <c r="BE1985" s="200">
        <f>IF(N1985="základní",J1985,0)</f>
        <v>0</v>
      </c>
      <c r="BF1985" s="200">
        <f>IF(N1985="snížená",J1985,0)</f>
        <v>0</v>
      </c>
      <c r="BG1985" s="200">
        <f>IF(N1985="zákl. přenesená",J1985,0)</f>
        <v>0</v>
      </c>
      <c r="BH1985" s="200">
        <f>IF(N1985="sníž. přenesená",J1985,0)</f>
        <v>0</v>
      </c>
      <c r="BI1985" s="200">
        <f>IF(N1985="nulová",J1985,0)</f>
        <v>0</v>
      </c>
      <c r="BJ1985" s="19" t="s">
        <v>26</v>
      </c>
      <c r="BK1985" s="200">
        <f>ROUND(I1985*H1985,2)</f>
        <v>0</v>
      </c>
      <c r="BL1985" s="19" t="s">
        <v>258</v>
      </c>
      <c r="BM1985" s="199" t="s">
        <v>2827</v>
      </c>
    </row>
    <row r="1986" spans="1:65" s="2" customFormat="1" ht="19.2">
      <c r="A1986" s="36"/>
      <c r="B1986" s="37"/>
      <c r="C1986" s="38"/>
      <c r="D1986" s="201" t="s">
        <v>152</v>
      </c>
      <c r="E1986" s="38"/>
      <c r="F1986" s="202" t="s">
        <v>2828</v>
      </c>
      <c r="G1986" s="38"/>
      <c r="H1986" s="38"/>
      <c r="I1986" s="110"/>
      <c r="J1986" s="38"/>
      <c r="K1986" s="38"/>
      <c r="L1986" s="41"/>
      <c r="M1986" s="203"/>
      <c r="N1986" s="204"/>
      <c r="O1986" s="66"/>
      <c r="P1986" s="66"/>
      <c r="Q1986" s="66"/>
      <c r="R1986" s="66"/>
      <c r="S1986" s="66"/>
      <c r="T1986" s="67"/>
      <c r="U1986" s="36"/>
      <c r="V1986" s="36"/>
      <c r="W1986" s="36"/>
      <c r="X1986" s="36"/>
      <c r="Y1986" s="36"/>
      <c r="Z1986" s="36"/>
      <c r="AA1986" s="36"/>
      <c r="AB1986" s="36"/>
      <c r="AC1986" s="36"/>
      <c r="AD1986" s="36"/>
      <c r="AE1986" s="36"/>
      <c r="AT1986" s="19" t="s">
        <v>152</v>
      </c>
      <c r="AU1986" s="19" t="s">
        <v>80</v>
      </c>
    </row>
    <row r="1987" spans="1:65" s="2" customFormat="1" ht="16.5" customHeight="1">
      <c r="A1987" s="36"/>
      <c r="B1987" s="37"/>
      <c r="C1987" s="189" t="s">
        <v>2829</v>
      </c>
      <c r="D1987" s="189" t="s">
        <v>146</v>
      </c>
      <c r="E1987" s="190" t="s">
        <v>2830</v>
      </c>
      <c r="F1987" s="191" t="s">
        <v>2831</v>
      </c>
      <c r="G1987" s="192" t="s">
        <v>429</v>
      </c>
      <c r="H1987" s="193">
        <v>130</v>
      </c>
      <c r="I1987" s="194"/>
      <c r="J1987" s="193">
        <f>ROUND(I1987*H1987,2)</f>
        <v>0</v>
      </c>
      <c r="K1987" s="191" t="s">
        <v>19</v>
      </c>
      <c r="L1987" s="41"/>
      <c r="M1987" s="195" t="s">
        <v>19</v>
      </c>
      <c r="N1987" s="196" t="s">
        <v>42</v>
      </c>
      <c r="O1987" s="66"/>
      <c r="P1987" s="197">
        <f>O1987*H1987</f>
        <v>0</v>
      </c>
      <c r="Q1987" s="197">
        <v>0</v>
      </c>
      <c r="R1987" s="197">
        <f>Q1987*H1987</f>
        <v>0</v>
      </c>
      <c r="S1987" s="197">
        <v>0</v>
      </c>
      <c r="T1987" s="198">
        <f>S1987*H1987</f>
        <v>0</v>
      </c>
      <c r="U1987" s="36"/>
      <c r="V1987" s="36"/>
      <c r="W1987" s="36"/>
      <c r="X1987" s="36"/>
      <c r="Y1987" s="36"/>
      <c r="Z1987" s="36"/>
      <c r="AA1987" s="36"/>
      <c r="AB1987" s="36"/>
      <c r="AC1987" s="36"/>
      <c r="AD1987" s="36"/>
      <c r="AE1987" s="36"/>
      <c r="AR1987" s="199" t="s">
        <v>258</v>
      </c>
      <c r="AT1987" s="199" t="s">
        <v>146</v>
      </c>
      <c r="AU1987" s="199" t="s">
        <v>80</v>
      </c>
      <c r="AY1987" s="19" t="s">
        <v>144</v>
      </c>
      <c r="BE1987" s="200">
        <f>IF(N1987="základní",J1987,0)</f>
        <v>0</v>
      </c>
      <c r="BF1987" s="200">
        <f>IF(N1987="snížená",J1987,0)</f>
        <v>0</v>
      </c>
      <c r="BG1987" s="200">
        <f>IF(N1987="zákl. přenesená",J1987,0)</f>
        <v>0</v>
      </c>
      <c r="BH1987" s="200">
        <f>IF(N1987="sníž. přenesená",J1987,0)</f>
        <v>0</v>
      </c>
      <c r="BI1987" s="200">
        <f>IF(N1987="nulová",J1987,0)</f>
        <v>0</v>
      </c>
      <c r="BJ1987" s="19" t="s">
        <v>26</v>
      </c>
      <c r="BK1987" s="200">
        <f>ROUND(I1987*H1987,2)</f>
        <v>0</v>
      </c>
      <c r="BL1987" s="19" t="s">
        <v>258</v>
      </c>
      <c r="BM1987" s="199" t="s">
        <v>2832</v>
      </c>
    </row>
    <row r="1988" spans="1:65" s="2" customFormat="1" ht="10.199999999999999">
      <c r="A1988" s="36"/>
      <c r="B1988" s="37"/>
      <c r="C1988" s="38"/>
      <c r="D1988" s="201" t="s">
        <v>152</v>
      </c>
      <c r="E1988" s="38"/>
      <c r="F1988" s="202" t="s">
        <v>2831</v>
      </c>
      <c r="G1988" s="38"/>
      <c r="H1988" s="38"/>
      <c r="I1988" s="110"/>
      <c r="J1988" s="38"/>
      <c r="K1988" s="38"/>
      <c r="L1988" s="41"/>
      <c r="M1988" s="203"/>
      <c r="N1988" s="204"/>
      <c r="O1988" s="66"/>
      <c r="P1988" s="66"/>
      <c r="Q1988" s="66"/>
      <c r="R1988" s="66"/>
      <c r="S1988" s="66"/>
      <c r="T1988" s="67"/>
      <c r="U1988" s="36"/>
      <c r="V1988" s="36"/>
      <c r="W1988" s="36"/>
      <c r="X1988" s="36"/>
      <c r="Y1988" s="36"/>
      <c r="Z1988" s="36"/>
      <c r="AA1988" s="36"/>
      <c r="AB1988" s="36"/>
      <c r="AC1988" s="36"/>
      <c r="AD1988" s="36"/>
      <c r="AE1988" s="36"/>
      <c r="AT1988" s="19" t="s">
        <v>152</v>
      </c>
      <c r="AU1988" s="19" t="s">
        <v>80</v>
      </c>
    </row>
    <row r="1989" spans="1:65" s="2" customFormat="1" ht="16.5" customHeight="1">
      <c r="A1989" s="36"/>
      <c r="B1989" s="37"/>
      <c r="C1989" s="189" t="s">
        <v>2833</v>
      </c>
      <c r="D1989" s="189" t="s">
        <v>146</v>
      </c>
      <c r="E1989" s="190" t="s">
        <v>2834</v>
      </c>
      <c r="F1989" s="191" t="s">
        <v>2835</v>
      </c>
      <c r="G1989" s="192" t="s">
        <v>429</v>
      </c>
      <c r="H1989" s="193">
        <v>230</v>
      </c>
      <c r="I1989" s="194"/>
      <c r="J1989" s="193">
        <f>ROUND(I1989*H1989,2)</f>
        <v>0</v>
      </c>
      <c r="K1989" s="191" t="s">
        <v>19</v>
      </c>
      <c r="L1989" s="41"/>
      <c r="M1989" s="195" t="s">
        <v>19</v>
      </c>
      <c r="N1989" s="196" t="s">
        <v>42</v>
      </c>
      <c r="O1989" s="66"/>
      <c r="P1989" s="197">
        <f>O1989*H1989</f>
        <v>0</v>
      </c>
      <c r="Q1989" s="197">
        <v>0</v>
      </c>
      <c r="R1989" s="197">
        <f>Q1989*H1989</f>
        <v>0</v>
      </c>
      <c r="S1989" s="197">
        <v>0</v>
      </c>
      <c r="T1989" s="198">
        <f>S1989*H1989</f>
        <v>0</v>
      </c>
      <c r="U1989" s="36"/>
      <c r="V1989" s="36"/>
      <c r="W1989" s="36"/>
      <c r="X1989" s="36"/>
      <c r="Y1989" s="36"/>
      <c r="Z1989" s="36"/>
      <c r="AA1989" s="36"/>
      <c r="AB1989" s="36"/>
      <c r="AC1989" s="36"/>
      <c r="AD1989" s="36"/>
      <c r="AE1989" s="36"/>
      <c r="AR1989" s="199" t="s">
        <v>258</v>
      </c>
      <c r="AT1989" s="199" t="s">
        <v>146</v>
      </c>
      <c r="AU1989" s="199" t="s">
        <v>80</v>
      </c>
      <c r="AY1989" s="19" t="s">
        <v>144</v>
      </c>
      <c r="BE1989" s="200">
        <f>IF(N1989="základní",J1989,0)</f>
        <v>0</v>
      </c>
      <c r="BF1989" s="200">
        <f>IF(N1989="snížená",J1989,0)</f>
        <v>0</v>
      </c>
      <c r="BG1989" s="200">
        <f>IF(N1989="zákl. přenesená",J1989,0)</f>
        <v>0</v>
      </c>
      <c r="BH1989" s="200">
        <f>IF(N1989="sníž. přenesená",J1989,0)</f>
        <v>0</v>
      </c>
      <c r="BI1989" s="200">
        <f>IF(N1989="nulová",J1989,0)</f>
        <v>0</v>
      </c>
      <c r="BJ1989" s="19" t="s">
        <v>26</v>
      </c>
      <c r="BK1989" s="200">
        <f>ROUND(I1989*H1989,2)</f>
        <v>0</v>
      </c>
      <c r="BL1989" s="19" t="s">
        <v>258</v>
      </c>
      <c r="BM1989" s="199" t="s">
        <v>2836</v>
      </c>
    </row>
    <row r="1990" spans="1:65" s="2" customFormat="1" ht="10.199999999999999">
      <c r="A1990" s="36"/>
      <c r="B1990" s="37"/>
      <c r="C1990" s="38"/>
      <c r="D1990" s="201" t="s">
        <v>152</v>
      </c>
      <c r="E1990" s="38"/>
      <c r="F1990" s="202" t="s">
        <v>2835</v>
      </c>
      <c r="G1990" s="38"/>
      <c r="H1990" s="38"/>
      <c r="I1990" s="110"/>
      <c r="J1990" s="38"/>
      <c r="K1990" s="38"/>
      <c r="L1990" s="41"/>
      <c r="M1990" s="203"/>
      <c r="N1990" s="204"/>
      <c r="O1990" s="66"/>
      <c r="P1990" s="66"/>
      <c r="Q1990" s="66"/>
      <c r="R1990" s="66"/>
      <c r="S1990" s="66"/>
      <c r="T1990" s="67"/>
      <c r="U1990" s="36"/>
      <c r="V1990" s="36"/>
      <c r="W1990" s="36"/>
      <c r="X1990" s="36"/>
      <c r="Y1990" s="36"/>
      <c r="Z1990" s="36"/>
      <c r="AA1990" s="36"/>
      <c r="AB1990" s="36"/>
      <c r="AC1990" s="36"/>
      <c r="AD1990" s="36"/>
      <c r="AE1990" s="36"/>
      <c r="AT1990" s="19" t="s">
        <v>152</v>
      </c>
      <c r="AU1990" s="19" t="s">
        <v>80</v>
      </c>
    </row>
    <row r="1991" spans="1:65" s="2" customFormat="1" ht="16.5" customHeight="1">
      <c r="A1991" s="36"/>
      <c r="B1991" s="37"/>
      <c r="C1991" s="189" t="s">
        <v>2837</v>
      </c>
      <c r="D1991" s="189" t="s">
        <v>146</v>
      </c>
      <c r="E1991" s="190" t="s">
        <v>2838</v>
      </c>
      <c r="F1991" s="191" t="s">
        <v>2839</v>
      </c>
      <c r="G1991" s="192" t="s">
        <v>443</v>
      </c>
      <c r="H1991" s="193">
        <v>1</v>
      </c>
      <c r="I1991" s="194"/>
      <c r="J1991" s="193">
        <f>ROUND(I1991*H1991,2)</f>
        <v>0</v>
      </c>
      <c r="K1991" s="191" t="s">
        <v>19</v>
      </c>
      <c r="L1991" s="41"/>
      <c r="M1991" s="195" t="s">
        <v>19</v>
      </c>
      <c r="N1991" s="196" t="s">
        <v>42</v>
      </c>
      <c r="O1991" s="66"/>
      <c r="P1991" s="197">
        <f>O1991*H1991</f>
        <v>0</v>
      </c>
      <c r="Q1991" s="197">
        <v>0</v>
      </c>
      <c r="R1991" s="197">
        <f>Q1991*H1991</f>
        <v>0</v>
      </c>
      <c r="S1991" s="197">
        <v>0</v>
      </c>
      <c r="T1991" s="198">
        <f>S1991*H1991</f>
        <v>0</v>
      </c>
      <c r="U1991" s="36"/>
      <c r="V1991" s="36"/>
      <c r="W1991" s="36"/>
      <c r="X1991" s="36"/>
      <c r="Y1991" s="36"/>
      <c r="Z1991" s="36"/>
      <c r="AA1991" s="36"/>
      <c r="AB1991" s="36"/>
      <c r="AC1991" s="36"/>
      <c r="AD1991" s="36"/>
      <c r="AE1991" s="36"/>
      <c r="AR1991" s="199" t="s">
        <v>258</v>
      </c>
      <c r="AT1991" s="199" t="s">
        <v>146</v>
      </c>
      <c r="AU1991" s="199" t="s">
        <v>80</v>
      </c>
      <c r="AY1991" s="19" t="s">
        <v>144</v>
      </c>
      <c r="BE1991" s="200">
        <f>IF(N1991="základní",J1991,0)</f>
        <v>0</v>
      </c>
      <c r="BF1991" s="200">
        <f>IF(N1991="snížená",J1991,0)</f>
        <v>0</v>
      </c>
      <c r="BG1991" s="200">
        <f>IF(N1991="zákl. přenesená",J1991,0)</f>
        <v>0</v>
      </c>
      <c r="BH1991" s="200">
        <f>IF(N1991="sníž. přenesená",J1991,0)</f>
        <v>0</v>
      </c>
      <c r="BI1991" s="200">
        <f>IF(N1991="nulová",J1991,0)</f>
        <v>0</v>
      </c>
      <c r="BJ1991" s="19" t="s">
        <v>26</v>
      </c>
      <c r="BK1991" s="200">
        <f>ROUND(I1991*H1991,2)</f>
        <v>0</v>
      </c>
      <c r="BL1991" s="19" t="s">
        <v>258</v>
      </c>
      <c r="BM1991" s="199" t="s">
        <v>2840</v>
      </c>
    </row>
    <row r="1992" spans="1:65" s="2" customFormat="1" ht="10.199999999999999">
      <c r="A1992" s="36"/>
      <c r="B1992" s="37"/>
      <c r="C1992" s="38"/>
      <c r="D1992" s="201" t="s">
        <v>152</v>
      </c>
      <c r="E1992" s="38"/>
      <c r="F1992" s="202" t="s">
        <v>2839</v>
      </c>
      <c r="G1992" s="38"/>
      <c r="H1992" s="38"/>
      <c r="I1992" s="110"/>
      <c r="J1992" s="38"/>
      <c r="K1992" s="38"/>
      <c r="L1992" s="41"/>
      <c r="M1992" s="203"/>
      <c r="N1992" s="204"/>
      <c r="O1992" s="66"/>
      <c r="P1992" s="66"/>
      <c r="Q1992" s="66"/>
      <c r="R1992" s="66"/>
      <c r="S1992" s="66"/>
      <c r="T1992" s="67"/>
      <c r="U1992" s="36"/>
      <c r="V1992" s="36"/>
      <c r="W1992" s="36"/>
      <c r="X1992" s="36"/>
      <c r="Y1992" s="36"/>
      <c r="Z1992" s="36"/>
      <c r="AA1992" s="36"/>
      <c r="AB1992" s="36"/>
      <c r="AC1992" s="36"/>
      <c r="AD1992" s="36"/>
      <c r="AE1992" s="36"/>
      <c r="AT1992" s="19" t="s">
        <v>152</v>
      </c>
      <c r="AU1992" s="19" t="s">
        <v>80</v>
      </c>
    </row>
    <row r="1993" spans="1:65" s="2" customFormat="1" ht="16.5" customHeight="1">
      <c r="A1993" s="36"/>
      <c r="B1993" s="37"/>
      <c r="C1993" s="189" t="s">
        <v>2841</v>
      </c>
      <c r="D1993" s="189" t="s">
        <v>146</v>
      </c>
      <c r="E1993" s="190" t="s">
        <v>2842</v>
      </c>
      <c r="F1993" s="191" t="s">
        <v>2843</v>
      </c>
      <c r="G1993" s="192" t="s">
        <v>443</v>
      </c>
      <c r="H1993" s="193">
        <v>1</v>
      </c>
      <c r="I1993" s="194"/>
      <c r="J1993" s="193">
        <f>ROUND(I1993*H1993,2)</f>
        <v>0</v>
      </c>
      <c r="K1993" s="191" t="s">
        <v>19</v>
      </c>
      <c r="L1993" s="41"/>
      <c r="M1993" s="195" t="s">
        <v>19</v>
      </c>
      <c r="N1993" s="196" t="s">
        <v>42</v>
      </c>
      <c r="O1993" s="66"/>
      <c r="P1993" s="197">
        <f>O1993*H1993</f>
        <v>0</v>
      </c>
      <c r="Q1993" s="197">
        <v>0</v>
      </c>
      <c r="R1993" s="197">
        <f>Q1993*H1993</f>
        <v>0</v>
      </c>
      <c r="S1993" s="197">
        <v>0</v>
      </c>
      <c r="T1993" s="198">
        <f>S1993*H1993</f>
        <v>0</v>
      </c>
      <c r="U1993" s="36"/>
      <c r="V1993" s="36"/>
      <c r="W1993" s="36"/>
      <c r="X1993" s="36"/>
      <c r="Y1993" s="36"/>
      <c r="Z1993" s="36"/>
      <c r="AA1993" s="36"/>
      <c r="AB1993" s="36"/>
      <c r="AC1993" s="36"/>
      <c r="AD1993" s="36"/>
      <c r="AE1993" s="36"/>
      <c r="AR1993" s="199" t="s">
        <v>258</v>
      </c>
      <c r="AT1993" s="199" t="s">
        <v>146</v>
      </c>
      <c r="AU1993" s="199" t="s">
        <v>80</v>
      </c>
      <c r="AY1993" s="19" t="s">
        <v>144</v>
      </c>
      <c r="BE1993" s="200">
        <f>IF(N1993="základní",J1993,0)</f>
        <v>0</v>
      </c>
      <c r="BF1993" s="200">
        <f>IF(N1993="snížená",J1993,0)</f>
        <v>0</v>
      </c>
      <c r="BG1993" s="200">
        <f>IF(N1993="zákl. přenesená",J1993,0)</f>
        <v>0</v>
      </c>
      <c r="BH1993" s="200">
        <f>IF(N1993="sníž. přenesená",J1993,0)</f>
        <v>0</v>
      </c>
      <c r="BI1993" s="200">
        <f>IF(N1993="nulová",J1993,0)</f>
        <v>0</v>
      </c>
      <c r="BJ1993" s="19" t="s">
        <v>26</v>
      </c>
      <c r="BK1993" s="200">
        <f>ROUND(I1993*H1993,2)</f>
        <v>0</v>
      </c>
      <c r="BL1993" s="19" t="s">
        <v>258</v>
      </c>
      <c r="BM1993" s="199" t="s">
        <v>2844</v>
      </c>
    </row>
    <row r="1994" spans="1:65" s="2" customFormat="1" ht="10.199999999999999">
      <c r="A1994" s="36"/>
      <c r="B1994" s="37"/>
      <c r="C1994" s="38"/>
      <c r="D1994" s="201" t="s">
        <v>152</v>
      </c>
      <c r="E1994" s="38"/>
      <c r="F1994" s="202" t="s">
        <v>2843</v>
      </c>
      <c r="G1994" s="38"/>
      <c r="H1994" s="38"/>
      <c r="I1994" s="110"/>
      <c r="J1994" s="38"/>
      <c r="K1994" s="38"/>
      <c r="L1994" s="41"/>
      <c r="M1994" s="203"/>
      <c r="N1994" s="204"/>
      <c r="O1994" s="66"/>
      <c r="P1994" s="66"/>
      <c r="Q1994" s="66"/>
      <c r="R1994" s="66"/>
      <c r="S1994" s="66"/>
      <c r="T1994" s="67"/>
      <c r="U1994" s="36"/>
      <c r="V1994" s="36"/>
      <c r="W1994" s="36"/>
      <c r="X1994" s="36"/>
      <c r="Y1994" s="36"/>
      <c r="Z1994" s="36"/>
      <c r="AA1994" s="36"/>
      <c r="AB1994" s="36"/>
      <c r="AC1994" s="36"/>
      <c r="AD1994" s="36"/>
      <c r="AE1994" s="36"/>
      <c r="AT1994" s="19" t="s">
        <v>152</v>
      </c>
      <c r="AU1994" s="19" t="s">
        <v>80</v>
      </c>
    </row>
    <row r="1995" spans="1:65" s="2" customFormat="1" ht="16.5" customHeight="1">
      <c r="A1995" s="36"/>
      <c r="B1995" s="37"/>
      <c r="C1995" s="189" t="s">
        <v>2845</v>
      </c>
      <c r="D1995" s="189" t="s">
        <v>146</v>
      </c>
      <c r="E1995" s="190" t="s">
        <v>2846</v>
      </c>
      <c r="F1995" s="191" t="s">
        <v>2847</v>
      </c>
      <c r="G1995" s="192" t="s">
        <v>443</v>
      </c>
      <c r="H1995" s="193">
        <v>1</v>
      </c>
      <c r="I1995" s="194"/>
      <c r="J1995" s="193">
        <f>ROUND(I1995*H1995,2)</f>
        <v>0</v>
      </c>
      <c r="K1995" s="191" t="s">
        <v>19</v>
      </c>
      <c r="L1995" s="41"/>
      <c r="M1995" s="195" t="s">
        <v>19</v>
      </c>
      <c r="N1995" s="196" t="s">
        <v>42</v>
      </c>
      <c r="O1995" s="66"/>
      <c r="P1995" s="197">
        <f>O1995*H1995</f>
        <v>0</v>
      </c>
      <c r="Q1995" s="197">
        <v>0</v>
      </c>
      <c r="R1995" s="197">
        <f>Q1995*H1995</f>
        <v>0</v>
      </c>
      <c r="S1995" s="197">
        <v>0</v>
      </c>
      <c r="T1995" s="198">
        <f>S1995*H1995</f>
        <v>0</v>
      </c>
      <c r="U1995" s="36"/>
      <c r="V1995" s="36"/>
      <c r="W1995" s="36"/>
      <c r="X1995" s="36"/>
      <c r="Y1995" s="36"/>
      <c r="Z1995" s="36"/>
      <c r="AA1995" s="36"/>
      <c r="AB1995" s="36"/>
      <c r="AC1995" s="36"/>
      <c r="AD1995" s="36"/>
      <c r="AE1995" s="36"/>
      <c r="AR1995" s="199" t="s">
        <v>258</v>
      </c>
      <c r="AT1995" s="199" t="s">
        <v>146</v>
      </c>
      <c r="AU1995" s="199" t="s">
        <v>80</v>
      </c>
      <c r="AY1995" s="19" t="s">
        <v>144</v>
      </c>
      <c r="BE1995" s="200">
        <f>IF(N1995="základní",J1995,0)</f>
        <v>0</v>
      </c>
      <c r="BF1995" s="200">
        <f>IF(N1995="snížená",J1995,0)</f>
        <v>0</v>
      </c>
      <c r="BG1995" s="200">
        <f>IF(N1995="zákl. přenesená",J1995,0)</f>
        <v>0</v>
      </c>
      <c r="BH1995" s="200">
        <f>IF(N1995="sníž. přenesená",J1995,0)</f>
        <v>0</v>
      </c>
      <c r="BI1995" s="200">
        <f>IF(N1995="nulová",J1995,0)</f>
        <v>0</v>
      </c>
      <c r="BJ1995" s="19" t="s">
        <v>26</v>
      </c>
      <c r="BK1995" s="200">
        <f>ROUND(I1995*H1995,2)</f>
        <v>0</v>
      </c>
      <c r="BL1995" s="19" t="s">
        <v>258</v>
      </c>
      <c r="BM1995" s="199" t="s">
        <v>2848</v>
      </c>
    </row>
    <row r="1996" spans="1:65" s="2" customFormat="1" ht="10.199999999999999">
      <c r="A1996" s="36"/>
      <c r="B1996" s="37"/>
      <c r="C1996" s="38"/>
      <c r="D1996" s="201" t="s">
        <v>152</v>
      </c>
      <c r="E1996" s="38"/>
      <c r="F1996" s="202" t="s">
        <v>2847</v>
      </c>
      <c r="G1996" s="38"/>
      <c r="H1996" s="38"/>
      <c r="I1996" s="110"/>
      <c r="J1996" s="38"/>
      <c r="K1996" s="38"/>
      <c r="L1996" s="41"/>
      <c r="M1996" s="203"/>
      <c r="N1996" s="204"/>
      <c r="O1996" s="66"/>
      <c r="P1996" s="66"/>
      <c r="Q1996" s="66"/>
      <c r="R1996" s="66"/>
      <c r="S1996" s="66"/>
      <c r="T1996" s="67"/>
      <c r="U1996" s="36"/>
      <c r="V1996" s="36"/>
      <c r="W1996" s="36"/>
      <c r="X1996" s="36"/>
      <c r="Y1996" s="36"/>
      <c r="Z1996" s="36"/>
      <c r="AA1996" s="36"/>
      <c r="AB1996" s="36"/>
      <c r="AC1996" s="36"/>
      <c r="AD1996" s="36"/>
      <c r="AE1996" s="36"/>
      <c r="AT1996" s="19" t="s">
        <v>152</v>
      </c>
      <c r="AU1996" s="19" t="s">
        <v>80</v>
      </c>
    </row>
    <row r="1997" spans="1:65" s="2" customFormat="1" ht="16.5" customHeight="1">
      <c r="A1997" s="36"/>
      <c r="B1997" s="37"/>
      <c r="C1997" s="189" t="s">
        <v>2849</v>
      </c>
      <c r="D1997" s="189" t="s">
        <v>146</v>
      </c>
      <c r="E1997" s="190" t="s">
        <v>2850</v>
      </c>
      <c r="F1997" s="191" t="s">
        <v>2851</v>
      </c>
      <c r="G1997" s="192" t="s">
        <v>443</v>
      </c>
      <c r="H1997" s="193">
        <v>1</v>
      </c>
      <c r="I1997" s="194"/>
      <c r="J1997" s="193">
        <f>ROUND(I1997*H1997,2)</f>
        <v>0</v>
      </c>
      <c r="K1997" s="191" t="s">
        <v>19</v>
      </c>
      <c r="L1997" s="41"/>
      <c r="M1997" s="195" t="s">
        <v>19</v>
      </c>
      <c r="N1997" s="196" t="s">
        <v>42</v>
      </c>
      <c r="O1997" s="66"/>
      <c r="P1997" s="197">
        <f>O1997*H1997</f>
        <v>0</v>
      </c>
      <c r="Q1997" s="197">
        <v>0</v>
      </c>
      <c r="R1997" s="197">
        <f>Q1997*H1997</f>
        <v>0</v>
      </c>
      <c r="S1997" s="197">
        <v>0</v>
      </c>
      <c r="T1997" s="198">
        <f>S1997*H1997</f>
        <v>0</v>
      </c>
      <c r="U1997" s="36"/>
      <c r="V1997" s="36"/>
      <c r="W1997" s="36"/>
      <c r="X1997" s="36"/>
      <c r="Y1997" s="36"/>
      <c r="Z1997" s="36"/>
      <c r="AA1997" s="36"/>
      <c r="AB1997" s="36"/>
      <c r="AC1997" s="36"/>
      <c r="AD1997" s="36"/>
      <c r="AE1997" s="36"/>
      <c r="AR1997" s="199" t="s">
        <v>258</v>
      </c>
      <c r="AT1997" s="199" t="s">
        <v>146</v>
      </c>
      <c r="AU1997" s="199" t="s">
        <v>80</v>
      </c>
      <c r="AY1997" s="19" t="s">
        <v>144</v>
      </c>
      <c r="BE1997" s="200">
        <f>IF(N1997="základní",J1997,0)</f>
        <v>0</v>
      </c>
      <c r="BF1997" s="200">
        <f>IF(N1997="snížená",J1997,0)</f>
        <v>0</v>
      </c>
      <c r="BG1997" s="200">
        <f>IF(N1997="zákl. přenesená",J1997,0)</f>
        <v>0</v>
      </c>
      <c r="BH1997" s="200">
        <f>IF(N1997="sníž. přenesená",J1997,0)</f>
        <v>0</v>
      </c>
      <c r="BI1997" s="200">
        <f>IF(N1997="nulová",J1997,0)</f>
        <v>0</v>
      </c>
      <c r="BJ1997" s="19" t="s">
        <v>26</v>
      </c>
      <c r="BK1997" s="200">
        <f>ROUND(I1997*H1997,2)</f>
        <v>0</v>
      </c>
      <c r="BL1997" s="19" t="s">
        <v>258</v>
      </c>
      <c r="BM1997" s="199" t="s">
        <v>2852</v>
      </c>
    </row>
    <row r="1998" spans="1:65" s="2" customFormat="1" ht="10.199999999999999">
      <c r="A1998" s="36"/>
      <c r="B1998" s="37"/>
      <c r="C1998" s="38"/>
      <c r="D1998" s="201" t="s">
        <v>152</v>
      </c>
      <c r="E1998" s="38"/>
      <c r="F1998" s="202" t="s">
        <v>2851</v>
      </c>
      <c r="G1998" s="38"/>
      <c r="H1998" s="38"/>
      <c r="I1998" s="110"/>
      <c r="J1998" s="38"/>
      <c r="K1998" s="38"/>
      <c r="L1998" s="41"/>
      <c r="M1998" s="203"/>
      <c r="N1998" s="204"/>
      <c r="O1998" s="66"/>
      <c r="P1998" s="66"/>
      <c r="Q1998" s="66"/>
      <c r="R1998" s="66"/>
      <c r="S1998" s="66"/>
      <c r="T1998" s="67"/>
      <c r="U1998" s="36"/>
      <c r="V1998" s="36"/>
      <c r="W1998" s="36"/>
      <c r="X1998" s="36"/>
      <c r="Y1998" s="36"/>
      <c r="Z1998" s="36"/>
      <c r="AA1998" s="36"/>
      <c r="AB1998" s="36"/>
      <c r="AC1998" s="36"/>
      <c r="AD1998" s="36"/>
      <c r="AE1998" s="36"/>
      <c r="AT1998" s="19" t="s">
        <v>152</v>
      </c>
      <c r="AU1998" s="19" t="s">
        <v>80</v>
      </c>
    </row>
    <row r="1999" spans="1:65" s="2" customFormat="1" ht="16.5" customHeight="1">
      <c r="A1999" s="36"/>
      <c r="B1999" s="37"/>
      <c r="C1999" s="189" t="s">
        <v>2853</v>
      </c>
      <c r="D1999" s="189" t="s">
        <v>146</v>
      </c>
      <c r="E1999" s="190" t="s">
        <v>2830</v>
      </c>
      <c r="F1999" s="191" t="s">
        <v>2831</v>
      </c>
      <c r="G1999" s="192" t="s">
        <v>429</v>
      </c>
      <c r="H1999" s="193">
        <v>15</v>
      </c>
      <c r="I1999" s="194"/>
      <c r="J1999" s="193">
        <f>ROUND(I1999*H1999,2)</f>
        <v>0</v>
      </c>
      <c r="K1999" s="191" t="s">
        <v>19</v>
      </c>
      <c r="L1999" s="41"/>
      <c r="M1999" s="195" t="s">
        <v>19</v>
      </c>
      <c r="N1999" s="196" t="s">
        <v>42</v>
      </c>
      <c r="O1999" s="66"/>
      <c r="P1999" s="197">
        <f>O1999*H1999</f>
        <v>0</v>
      </c>
      <c r="Q1999" s="197">
        <v>0</v>
      </c>
      <c r="R1999" s="197">
        <f>Q1999*H1999</f>
        <v>0</v>
      </c>
      <c r="S1999" s="197">
        <v>0</v>
      </c>
      <c r="T1999" s="198">
        <f>S1999*H1999</f>
        <v>0</v>
      </c>
      <c r="U1999" s="36"/>
      <c r="V1999" s="36"/>
      <c r="W1999" s="36"/>
      <c r="X1999" s="36"/>
      <c r="Y1999" s="36"/>
      <c r="Z1999" s="36"/>
      <c r="AA1999" s="36"/>
      <c r="AB1999" s="36"/>
      <c r="AC1999" s="36"/>
      <c r="AD1999" s="36"/>
      <c r="AE1999" s="36"/>
      <c r="AR1999" s="199" t="s">
        <v>258</v>
      </c>
      <c r="AT1999" s="199" t="s">
        <v>146</v>
      </c>
      <c r="AU1999" s="199" t="s">
        <v>80</v>
      </c>
      <c r="AY1999" s="19" t="s">
        <v>144</v>
      </c>
      <c r="BE1999" s="200">
        <f>IF(N1999="základní",J1999,0)</f>
        <v>0</v>
      </c>
      <c r="BF1999" s="200">
        <f>IF(N1999="snížená",J1999,0)</f>
        <v>0</v>
      </c>
      <c r="BG1999" s="200">
        <f>IF(N1999="zákl. přenesená",J1999,0)</f>
        <v>0</v>
      </c>
      <c r="BH1999" s="200">
        <f>IF(N1999="sníž. přenesená",J1999,0)</f>
        <v>0</v>
      </c>
      <c r="BI1999" s="200">
        <f>IF(N1999="nulová",J1999,0)</f>
        <v>0</v>
      </c>
      <c r="BJ1999" s="19" t="s">
        <v>26</v>
      </c>
      <c r="BK1999" s="200">
        <f>ROUND(I1999*H1999,2)</f>
        <v>0</v>
      </c>
      <c r="BL1999" s="19" t="s">
        <v>258</v>
      </c>
      <c r="BM1999" s="199" t="s">
        <v>2854</v>
      </c>
    </row>
    <row r="2000" spans="1:65" s="2" customFormat="1" ht="10.199999999999999">
      <c r="A2000" s="36"/>
      <c r="B2000" s="37"/>
      <c r="C2000" s="38"/>
      <c r="D2000" s="201" t="s">
        <v>152</v>
      </c>
      <c r="E2000" s="38"/>
      <c r="F2000" s="202" t="s">
        <v>2831</v>
      </c>
      <c r="G2000" s="38"/>
      <c r="H2000" s="38"/>
      <c r="I2000" s="110"/>
      <c r="J2000" s="38"/>
      <c r="K2000" s="38"/>
      <c r="L2000" s="41"/>
      <c r="M2000" s="203"/>
      <c r="N2000" s="204"/>
      <c r="O2000" s="66"/>
      <c r="P2000" s="66"/>
      <c r="Q2000" s="66"/>
      <c r="R2000" s="66"/>
      <c r="S2000" s="66"/>
      <c r="T2000" s="67"/>
      <c r="U2000" s="36"/>
      <c r="V2000" s="36"/>
      <c r="W2000" s="36"/>
      <c r="X2000" s="36"/>
      <c r="Y2000" s="36"/>
      <c r="Z2000" s="36"/>
      <c r="AA2000" s="36"/>
      <c r="AB2000" s="36"/>
      <c r="AC2000" s="36"/>
      <c r="AD2000" s="36"/>
      <c r="AE2000" s="36"/>
      <c r="AT2000" s="19" t="s">
        <v>152</v>
      </c>
      <c r="AU2000" s="19" t="s">
        <v>80</v>
      </c>
    </row>
    <row r="2001" spans="1:65" s="2" customFormat="1" ht="21.75" customHeight="1">
      <c r="A2001" s="36"/>
      <c r="B2001" s="37"/>
      <c r="C2001" s="189" t="s">
        <v>2855</v>
      </c>
      <c r="D2001" s="189" t="s">
        <v>146</v>
      </c>
      <c r="E2001" s="190" t="s">
        <v>2856</v>
      </c>
      <c r="F2001" s="191" t="s">
        <v>2857</v>
      </c>
      <c r="G2001" s="192" t="s">
        <v>429</v>
      </c>
      <c r="H2001" s="193">
        <v>60</v>
      </c>
      <c r="I2001" s="194"/>
      <c r="J2001" s="193">
        <f>ROUND(I2001*H2001,2)</f>
        <v>0</v>
      </c>
      <c r="K2001" s="191" t="s">
        <v>19</v>
      </c>
      <c r="L2001" s="41"/>
      <c r="M2001" s="195" t="s">
        <v>19</v>
      </c>
      <c r="N2001" s="196" t="s">
        <v>42</v>
      </c>
      <c r="O2001" s="66"/>
      <c r="P2001" s="197">
        <f>O2001*H2001</f>
        <v>0</v>
      </c>
      <c r="Q2001" s="197">
        <v>0</v>
      </c>
      <c r="R2001" s="197">
        <f>Q2001*H2001</f>
        <v>0</v>
      </c>
      <c r="S2001" s="197">
        <v>0</v>
      </c>
      <c r="T2001" s="198">
        <f>S2001*H2001</f>
        <v>0</v>
      </c>
      <c r="U2001" s="36"/>
      <c r="V2001" s="36"/>
      <c r="W2001" s="36"/>
      <c r="X2001" s="36"/>
      <c r="Y2001" s="36"/>
      <c r="Z2001" s="36"/>
      <c r="AA2001" s="36"/>
      <c r="AB2001" s="36"/>
      <c r="AC2001" s="36"/>
      <c r="AD2001" s="36"/>
      <c r="AE2001" s="36"/>
      <c r="AR2001" s="199" t="s">
        <v>258</v>
      </c>
      <c r="AT2001" s="199" t="s">
        <v>146</v>
      </c>
      <c r="AU2001" s="199" t="s">
        <v>80</v>
      </c>
      <c r="AY2001" s="19" t="s">
        <v>144</v>
      </c>
      <c r="BE2001" s="200">
        <f>IF(N2001="základní",J2001,0)</f>
        <v>0</v>
      </c>
      <c r="BF2001" s="200">
        <f>IF(N2001="snížená",J2001,0)</f>
        <v>0</v>
      </c>
      <c r="BG2001" s="200">
        <f>IF(N2001="zákl. přenesená",J2001,0)</f>
        <v>0</v>
      </c>
      <c r="BH2001" s="200">
        <f>IF(N2001="sníž. přenesená",J2001,0)</f>
        <v>0</v>
      </c>
      <c r="BI2001" s="200">
        <f>IF(N2001="nulová",J2001,0)</f>
        <v>0</v>
      </c>
      <c r="BJ2001" s="19" t="s">
        <v>26</v>
      </c>
      <c r="BK2001" s="200">
        <f>ROUND(I2001*H2001,2)</f>
        <v>0</v>
      </c>
      <c r="BL2001" s="19" t="s">
        <v>258</v>
      </c>
      <c r="BM2001" s="199" t="s">
        <v>2858</v>
      </c>
    </row>
    <row r="2002" spans="1:65" s="2" customFormat="1" ht="19.2">
      <c r="A2002" s="36"/>
      <c r="B2002" s="37"/>
      <c r="C2002" s="38"/>
      <c r="D2002" s="201" t="s">
        <v>152</v>
      </c>
      <c r="E2002" s="38"/>
      <c r="F2002" s="202" t="s">
        <v>2857</v>
      </c>
      <c r="G2002" s="38"/>
      <c r="H2002" s="38"/>
      <c r="I2002" s="110"/>
      <c r="J2002" s="38"/>
      <c r="K2002" s="38"/>
      <c r="L2002" s="41"/>
      <c r="M2002" s="203"/>
      <c r="N2002" s="204"/>
      <c r="O2002" s="66"/>
      <c r="P2002" s="66"/>
      <c r="Q2002" s="66"/>
      <c r="R2002" s="66"/>
      <c r="S2002" s="66"/>
      <c r="T2002" s="67"/>
      <c r="U2002" s="36"/>
      <c r="V2002" s="36"/>
      <c r="W2002" s="36"/>
      <c r="X2002" s="36"/>
      <c r="Y2002" s="36"/>
      <c r="Z2002" s="36"/>
      <c r="AA2002" s="36"/>
      <c r="AB2002" s="36"/>
      <c r="AC2002" s="36"/>
      <c r="AD2002" s="36"/>
      <c r="AE2002" s="36"/>
      <c r="AT2002" s="19" t="s">
        <v>152</v>
      </c>
      <c r="AU2002" s="19" t="s">
        <v>80</v>
      </c>
    </row>
    <row r="2003" spans="1:65" s="2" customFormat="1" ht="16.5" customHeight="1">
      <c r="A2003" s="36"/>
      <c r="B2003" s="37"/>
      <c r="C2003" s="189" t="s">
        <v>2859</v>
      </c>
      <c r="D2003" s="189" t="s">
        <v>146</v>
      </c>
      <c r="E2003" s="190" t="s">
        <v>2860</v>
      </c>
      <c r="F2003" s="191" t="s">
        <v>2861</v>
      </c>
      <c r="G2003" s="192" t="s">
        <v>443</v>
      </c>
      <c r="H2003" s="193">
        <v>40</v>
      </c>
      <c r="I2003" s="194"/>
      <c r="J2003" s="193">
        <f>ROUND(I2003*H2003,2)</f>
        <v>0</v>
      </c>
      <c r="K2003" s="191" t="s">
        <v>19</v>
      </c>
      <c r="L2003" s="41"/>
      <c r="M2003" s="195" t="s">
        <v>19</v>
      </c>
      <c r="N2003" s="196" t="s">
        <v>42</v>
      </c>
      <c r="O2003" s="66"/>
      <c r="P2003" s="197">
        <f>O2003*H2003</f>
        <v>0</v>
      </c>
      <c r="Q2003" s="197">
        <v>0</v>
      </c>
      <c r="R2003" s="197">
        <f>Q2003*H2003</f>
        <v>0</v>
      </c>
      <c r="S2003" s="197">
        <v>0</v>
      </c>
      <c r="T2003" s="198">
        <f>S2003*H2003</f>
        <v>0</v>
      </c>
      <c r="U2003" s="36"/>
      <c r="V2003" s="36"/>
      <c r="W2003" s="36"/>
      <c r="X2003" s="36"/>
      <c r="Y2003" s="36"/>
      <c r="Z2003" s="36"/>
      <c r="AA2003" s="36"/>
      <c r="AB2003" s="36"/>
      <c r="AC2003" s="36"/>
      <c r="AD2003" s="36"/>
      <c r="AE2003" s="36"/>
      <c r="AR2003" s="199" t="s">
        <v>258</v>
      </c>
      <c r="AT2003" s="199" t="s">
        <v>146</v>
      </c>
      <c r="AU2003" s="199" t="s">
        <v>80</v>
      </c>
      <c r="AY2003" s="19" t="s">
        <v>144</v>
      </c>
      <c r="BE2003" s="200">
        <f>IF(N2003="základní",J2003,0)</f>
        <v>0</v>
      </c>
      <c r="BF2003" s="200">
        <f>IF(N2003="snížená",J2003,0)</f>
        <v>0</v>
      </c>
      <c r="BG2003" s="200">
        <f>IF(N2003="zákl. přenesená",J2003,0)</f>
        <v>0</v>
      </c>
      <c r="BH2003" s="200">
        <f>IF(N2003="sníž. přenesená",J2003,0)</f>
        <v>0</v>
      </c>
      <c r="BI2003" s="200">
        <f>IF(N2003="nulová",J2003,0)</f>
        <v>0</v>
      </c>
      <c r="BJ2003" s="19" t="s">
        <v>26</v>
      </c>
      <c r="BK2003" s="200">
        <f>ROUND(I2003*H2003,2)</f>
        <v>0</v>
      </c>
      <c r="BL2003" s="19" t="s">
        <v>258</v>
      </c>
      <c r="BM2003" s="199" t="s">
        <v>2862</v>
      </c>
    </row>
    <row r="2004" spans="1:65" s="2" customFormat="1" ht="10.199999999999999">
      <c r="A2004" s="36"/>
      <c r="B2004" s="37"/>
      <c r="C2004" s="38"/>
      <c r="D2004" s="201" t="s">
        <v>152</v>
      </c>
      <c r="E2004" s="38"/>
      <c r="F2004" s="202" t="s">
        <v>2863</v>
      </c>
      <c r="G2004" s="38"/>
      <c r="H2004" s="38"/>
      <c r="I2004" s="110"/>
      <c r="J2004" s="38"/>
      <c r="K2004" s="38"/>
      <c r="L2004" s="41"/>
      <c r="M2004" s="203"/>
      <c r="N2004" s="204"/>
      <c r="O2004" s="66"/>
      <c r="P2004" s="66"/>
      <c r="Q2004" s="66"/>
      <c r="R2004" s="66"/>
      <c r="S2004" s="66"/>
      <c r="T2004" s="67"/>
      <c r="U2004" s="36"/>
      <c r="V2004" s="36"/>
      <c r="W2004" s="36"/>
      <c r="X2004" s="36"/>
      <c r="Y2004" s="36"/>
      <c r="Z2004" s="36"/>
      <c r="AA2004" s="36"/>
      <c r="AB2004" s="36"/>
      <c r="AC2004" s="36"/>
      <c r="AD2004" s="36"/>
      <c r="AE2004" s="36"/>
      <c r="AT2004" s="19" t="s">
        <v>152</v>
      </c>
      <c r="AU2004" s="19" t="s">
        <v>80</v>
      </c>
    </row>
    <row r="2005" spans="1:65" s="2" customFormat="1" ht="21.75" customHeight="1">
      <c r="A2005" s="36"/>
      <c r="B2005" s="37"/>
      <c r="C2005" s="189" t="s">
        <v>2864</v>
      </c>
      <c r="D2005" s="189" t="s">
        <v>146</v>
      </c>
      <c r="E2005" s="190" t="s">
        <v>2865</v>
      </c>
      <c r="F2005" s="191" t="s">
        <v>2866</v>
      </c>
      <c r="G2005" s="192" t="s">
        <v>443</v>
      </c>
      <c r="H2005" s="193">
        <v>136</v>
      </c>
      <c r="I2005" s="194"/>
      <c r="J2005" s="193">
        <f>ROUND(I2005*H2005,2)</f>
        <v>0</v>
      </c>
      <c r="K2005" s="191" t="s">
        <v>19</v>
      </c>
      <c r="L2005" s="41"/>
      <c r="M2005" s="195" t="s">
        <v>19</v>
      </c>
      <c r="N2005" s="196" t="s">
        <v>42</v>
      </c>
      <c r="O2005" s="66"/>
      <c r="P2005" s="197">
        <f>O2005*H2005</f>
        <v>0</v>
      </c>
      <c r="Q2005" s="197">
        <v>0</v>
      </c>
      <c r="R2005" s="197">
        <f>Q2005*H2005</f>
        <v>0</v>
      </c>
      <c r="S2005" s="197">
        <v>0</v>
      </c>
      <c r="T2005" s="198">
        <f>S2005*H2005</f>
        <v>0</v>
      </c>
      <c r="U2005" s="36"/>
      <c r="V2005" s="36"/>
      <c r="W2005" s="36"/>
      <c r="X2005" s="36"/>
      <c r="Y2005" s="36"/>
      <c r="Z2005" s="36"/>
      <c r="AA2005" s="36"/>
      <c r="AB2005" s="36"/>
      <c r="AC2005" s="36"/>
      <c r="AD2005" s="36"/>
      <c r="AE2005" s="36"/>
      <c r="AR2005" s="199" t="s">
        <v>258</v>
      </c>
      <c r="AT2005" s="199" t="s">
        <v>146</v>
      </c>
      <c r="AU2005" s="199" t="s">
        <v>80</v>
      </c>
      <c r="AY2005" s="19" t="s">
        <v>144</v>
      </c>
      <c r="BE2005" s="200">
        <f>IF(N2005="základní",J2005,0)</f>
        <v>0</v>
      </c>
      <c r="BF2005" s="200">
        <f>IF(N2005="snížená",J2005,0)</f>
        <v>0</v>
      </c>
      <c r="BG2005" s="200">
        <f>IF(N2005="zákl. přenesená",J2005,0)</f>
        <v>0</v>
      </c>
      <c r="BH2005" s="200">
        <f>IF(N2005="sníž. přenesená",J2005,0)</f>
        <v>0</v>
      </c>
      <c r="BI2005" s="200">
        <f>IF(N2005="nulová",J2005,0)</f>
        <v>0</v>
      </c>
      <c r="BJ2005" s="19" t="s">
        <v>26</v>
      </c>
      <c r="BK2005" s="200">
        <f>ROUND(I2005*H2005,2)</f>
        <v>0</v>
      </c>
      <c r="BL2005" s="19" t="s">
        <v>258</v>
      </c>
      <c r="BM2005" s="199" t="s">
        <v>2867</v>
      </c>
    </row>
    <row r="2006" spans="1:65" s="2" customFormat="1" ht="19.2">
      <c r="A2006" s="36"/>
      <c r="B2006" s="37"/>
      <c r="C2006" s="38"/>
      <c r="D2006" s="201" t="s">
        <v>152</v>
      </c>
      <c r="E2006" s="38"/>
      <c r="F2006" s="202" t="s">
        <v>2868</v>
      </c>
      <c r="G2006" s="38"/>
      <c r="H2006" s="38"/>
      <c r="I2006" s="110"/>
      <c r="J2006" s="38"/>
      <c r="K2006" s="38"/>
      <c r="L2006" s="41"/>
      <c r="M2006" s="203"/>
      <c r="N2006" s="204"/>
      <c r="O2006" s="66"/>
      <c r="P2006" s="66"/>
      <c r="Q2006" s="66"/>
      <c r="R2006" s="66"/>
      <c r="S2006" s="66"/>
      <c r="T2006" s="67"/>
      <c r="U2006" s="36"/>
      <c r="V2006" s="36"/>
      <c r="W2006" s="36"/>
      <c r="X2006" s="36"/>
      <c r="Y2006" s="36"/>
      <c r="Z2006" s="36"/>
      <c r="AA2006" s="36"/>
      <c r="AB2006" s="36"/>
      <c r="AC2006" s="36"/>
      <c r="AD2006" s="36"/>
      <c r="AE2006" s="36"/>
      <c r="AT2006" s="19" t="s">
        <v>152</v>
      </c>
      <c r="AU2006" s="19" t="s">
        <v>80</v>
      </c>
    </row>
    <row r="2007" spans="1:65" s="2" customFormat="1" ht="21.75" customHeight="1">
      <c r="A2007" s="36"/>
      <c r="B2007" s="37"/>
      <c r="C2007" s="189" t="s">
        <v>2869</v>
      </c>
      <c r="D2007" s="189" t="s">
        <v>146</v>
      </c>
      <c r="E2007" s="190" t="s">
        <v>2870</v>
      </c>
      <c r="F2007" s="191" t="s">
        <v>2871</v>
      </c>
      <c r="G2007" s="192" t="s">
        <v>443</v>
      </c>
      <c r="H2007" s="193">
        <v>41</v>
      </c>
      <c r="I2007" s="194"/>
      <c r="J2007" s="193">
        <f>ROUND(I2007*H2007,2)</f>
        <v>0</v>
      </c>
      <c r="K2007" s="191" t="s">
        <v>19</v>
      </c>
      <c r="L2007" s="41"/>
      <c r="M2007" s="195" t="s">
        <v>19</v>
      </c>
      <c r="N2007" s="196" t="s">
        <v>42</v>
      </c>
      <c r="O2007" s="66"/>
      <c r="P2007" s="197">
        <f>O2007*H2007</f>
        <v>0</v>
      </c>
      <c r="Q2007" s="197">
        <v>0</v>
      </c>
      <c r="R2007" s="197">
        <f>Q2007*H2007</f>
        <v>0</v>
      </c>
      <c r="S2007" s="197">
        <v>0</v>
      </c>
      <c r="T2007" s="198">
        <f>S2007*H2007</f>
        <v>0</v>
      </c>
      <c r="U2007" s="36"/>
      <c r="V2007" s="36"/>
      <c r="W2007" s="36"/>
      <c r="X2007" s="36"/>
      <c r="Y2007" s="36"/>
      <c r="Z2007" s="36"/>
      <c r="AA2007" s="36"/>
      <c r="AB2007" s="36"/>
      <c r="AC2007" s="36"/>
      <c r="AD2007" s="36"/>
      <c r="AE2007" s="36"/>
      <c r="AR2007" s="199" t="s">
        <v>258</v>
      </c>
      <c r="AT2007" s="199" t="s">
        <v>146</v>
      </c>
      <c r="AU2007" s="199" t="s">
        <v>80</v>
      </c>
      <c r="AY2007" s="19" t="s">
        <v>144</v>
      </c>
      <c r="BE2007" s="200">
        <f>IF(N2007="základní",J2007,0)</f>
        <v>0</v>
      </c>
      <c r="BF2007" s="200">
        <f>IF(N2007="snížená",J2007,0)</f>
        <v>0</v>
      </c>
      <c r="BG2007" s="200">
        <f>IF(N2007="zákl. přenesená",J2007,0)</f>
        <v>0</v>
      </c>
      <c r="BH2007" s="200">
        <f>IF(N2007="sníž. přenesená",J2007,0)</f>
        <v>0</v>
      </c>
      <c r="BI2007" s="200">
        <f>IF(N2007="nulová",J2007,0)</f>
        <v>0</v>
      </c>
      <c r="BJ2007" s="19" t="s">
        <v>26</v>
      </c>
      <c r="BK2007" s="200">
        <f>ROUND(I2007*H2007,2)</f>
        <v>0</v>
      </c>
      <c r="BL2007" s="19" t="s">
        <v>258</v>
      </c>
      <c r="BM2007" s="199" t="s">
        <v>2872</v>
      </c>
    </row>
    <row r="2008" spans="1:65" s="2" customFormat="1" ht="19.2">
      <c r="A2008" s="36"/>
      <c r="B2008" s="37"/>
      <c r="C2008" s="38"/>
      <c r="D2008" s="201" t="s">
        <v>152</v>
      </c>
      <c r="E2008" s="38"/>
      <c r="F2008" s="202" t="s">
        <v>2871</v>
      </c>
      <c r="G2008" s="38"/>
      <c r="H2008" s="38"/>
      <c r="I2008" s="110"/>
      <c r="J2008" s="38"/>
      <c r="K2008" s="38"/>
      <c r="L2008" s="41"/>
      <c r="M2008" s="203"/>
      <c r="N2008" s="204"/>
      <c r="O2008" s="66"/>
      <c r="P2008" s="66"/>
      <c r="Q2008" s="66"/>
      <c r="R2008" s="66"/>
      <c r="S2008" s="66"/>
      <c r="T2008" s="67"/>
      <c r="U2008" s="36"/>
      <c r="V2008" s="36"/>
      <c r="W2008" s="36"/>
      <c r="X2008" s="36"/>
      <c r="Y2008" s="36"/>
      <c r="Z2008" s="36"/>
      <c r="AA2008" s="36"/>
      <c r="AB2008" s="36"/>
      <c r="AC2008" s="36"/>
      <c r="AD2008" s="36"/>
      <c r="AE2008" s="36"/>
      <c r="AT2008" s="19" t="s">
        <v>152</v>
      </c>
      <c r="AU2008" s="19" t="s">
        <v>80</v>
      </c>
    </row>
    <row r="2009" spans="1:65" s="2" customFormat="1" ht="21.75" customHeight="1">
      <c r="A2009" s="36"/>
      <c r="B2009" s="37"/>
      <c r="C2009" s="189" t="s">
        <v>2873</v>
      </c>
      <c r="D2009" s="189" t="s">
        <v>146</v>
      </c>
      <c r="E2009" s="190" t="s">
        <v>2874</v>
      </c>
      <c r="F2009" s="191" t="s">
        <v>2875</v>
      </c>
      <c r="G2009" s="192" t="s">
        <v>443</v>
      </c>
      <c r="H2009" s="193">
        <v>350</v>
      </c>
      <c r="I2009" s="194"/>
      <c r="J2009" s="193">
        <f>ROUND(I2009*H2009,2)</f>
        <v>0</v>
      </c>
      <c r="K2009" s="191" t="s">
        <v>19</v>
      </c>
      <c r="L2009" s="41"/>
      <c r="M2009" s="195" t="s">
        <v>19</v>
      </c>
      <c r="N2009" s="196" t="s">
        <v>42</v>
      </c>
      <c r="O2009" s="66"/>
      <c r="P2009" s="197">
        <f>O2009*H2009</f>
        <v>0</v>
      </c>
      <c r="Q2009" s="197">
        <v>0</v>
      </c>
      <c r="R2009" s="197">
        <f>Q2009*H2009</f>
        <v>0</v>
      </c>
      <c r="S2009" s="197">
        <v>0</v>
      </c>
      <c r="T2009" s="198">
        <f>S2009*H2009</f>
        <v>0</v>
      </c>
      <c r="U2009" s="36"/>
      <c r="V2009" s="36"/>
      <c r="W2009" s="36"/>
      <c r="X2009" s="36"/>
      <c r="Y2009" s="36"/>
      <c r="Z2009" s="36"/>
      <c r="AA2009" s="36"/>
      <c r="AB2009" s="36"/>
      <c r="AC2009" s="36"/>
      <c r="AD2009" s="36"/>
      <c r="AE2009" s="36"/>
      <c r="AR2009" s="199" t="s">
        <v>258</v>
      </c>
      <c r="AT2009" s="199" t="s">
        <v>146</v>
      </c>
      <c r="AU2009" s="199" t="s">
        <v>80</v>
      </c>
      <c r="AY2009" s="19" t="s">
        <v>144</v>
      </c>
      <c r="BE2009" s="200">
        <f>IF(N2009="základní",J2009,0)</f>
        <v>0</v>
      </c>
      <c r="BF2009" s="200">
        <f>IF(N2009="snížená",J2009,0)</f>
        <v>0</v>
      </c>
      <c r="BG2009" s="200">
        <f>IF(N2009="zákl. přenesená",J2009,0)</f>
        <v>0</v>
      </c>
      <c r="BH2009" s="200">
        <f>IF(N2009="sníž. přenesená",J2009,0)</f>
        <v>0</v>
      </c>
      <c r="BI2009" s="200">
        <f>IF(N2009="nulová",J2009,0)</f>
        <v>0</v>
      </c>
      <c r="BJ2009" s="19" t="s">
        <v>26</v>
      </c>
      <c r="BK2009" s="200">
        <f>ROUND(I2009*H2009,2)</f>
        <v>0</v>
      </c>
      <c r="BL2009" s="19" t="s">
        <v>258</v>
      </c>
      <c r="BM2009" s="199" t="s">
        <v>2876</v>
      </c>
    </row>
    <row r="2010" spans="1:65" s="2" customFormat="1" ht="19.2">
      <c r="A2010" s="36"/>
      <c r="B2010" s="37"/>
      <c r="C2010" s="38"/>
      <c r="D2010" s="201" t="s">
        <v>152</v>
      </c>
      <c r="E2010" s="38"/>
      <c r="F2010" s="202" t="s">
        <v>2877</v>
      </c>
      <c r="G2010" s="38"/>
      <c r="H2010" s="38"/>
      <c r="I2010" s="110"/>
      <c r="J2010" s="38"/>
      <c r="K2010" s="38"/>
      <c r="L2010" s="41"/>
      <c r="M2010" s="203"/>
      <c r="N2010" s="204"/>
      <c r="O2010" s="66"/>
      <c r="P2010" s="66"/>
      <c r="Q2010" s="66"/>
      <c r="R2010" s="66"/>
      <c r="S2010" s="66"/>
      <c r="T2010" s="67"/>
      <c r="U2010" s="36"/>
      <c r="V2010" s="36"/>
      <c r="W2010" s="36"/>
      <c r="X2010" s="36"/>
      <c r="Y2010" s="36"/>
      <c r="Z2010" s="36"/>
      <c r="AA2010" s="36"/>
      <c r="AB2010" s="36"/>
      <c r="AC2010" s="36"/>
      <c r="AD2010" s="36"/>
      <c r="AE2010" s="36"/>
      <c r="AT2010" s="19" t="s">
        <v>152</v>
      </c>
      <c r="AU2010" s="19" t="s">
        <v>80</v>
      </c>
    </row>
    <row r="2011" spans="1:65" s="2" customFormat="1" ht="16.5" customHeight="1">
      <c r="A2011" s="36"/>
      <c r="B2011" s="37"/>
      <c r="C2011" s="189" t="s">
        <v>2878</v>
      </c>
      <c r="D2011" s="189" t="s">
        <v>146</v>
      </c>
      <c r="E2011" s="190" t="s">
        <v>2879</v>
      </c>
      <c r="F2011" s="191" t="s">
        <v>2880</v>
      </c>
      <c r="G2011" s="192" t="s">
        <v>2180</v>
      </c>
      <c r="H2011" s="193">
        <v>4</v>
      </c>
      <c r="I2011" s="194"/>
      <c r="J2011" s="193">
        <f>ROUND(I2011*H2011,2)</f>
        <v>0</v>
      </c>
      <c r="K2011" s="191" t="s">
        <v>19</v>
      </c>
      <c r="L2011" s="41"/>
      <c r="M2011" s="195" t="s">
        <v>19</v>
      </c>
      <c r="N2011" s="196" t="s">
        <v>42</v>
      </c>
      <c r="O2011" s="66"/>
      <c r="P2011" s="197">
        <f>O2011*H2011</f>
        <v>0</v>
      </c>
      <c r="Q2011" s="197">
        <v>0</v>
      </c>
      <c r="R2011" s="197">
        <f>Q2011*H2011</f>
        <v>0</v>
      </c>
      <c r="S2011" s="197">
        <v>0</v>
      </c>
      <c r="T2011" s="198">
        <f>S2011*H2011</f>
        <v>0</v>
      </c>
      <c r="U2011" s="36"/>
      <c r="V2011" s="36"/>
      <c r="W2011" s="36"/>
      <c r="X2011" s="36"/>
      <c r="Y2011" s="36"/>
      <c r="Z2011" s="36"/>
      <c r="AA2011" s="36"/>
      <c r="AB2011" s="36"/>
      <c r="AC2011" s="36"/>
      <c r="AD2011" s="36"/>
      <c r="AE2011" s="36"/>
      <c r="AR2011" s="199" t="s">
        <v>258</v>
      </c>
      <c r="AT2011" s="199" t="s">
        <v>146</v>
      </c>
      <c r="AU2011" s="199" t="s">
        <v>80</v>
      </c>
      <c r="AY2011" s="19" t="s">
        <v>144</v>
      </c>
      <c r="BE2011" s="200">
        <f>IF(N2011="základní",J2011,0)</f>
        <v>0</v>
      </c>
      <c r="BF2011" s="200">
        <f>IF(N2011="snížená",J2011,0)</f>
        <v>0</v>
      </c>
      <c r="BG2011" s="200">
        <f>IF(N2011="zákl. přenesená",J2011,0)</f>
        <v>0</v>
      </c>
      <c r="BH2011" s="200">
        <f>IF(N2011="sníž. přenesená",J2011,0)</f>
        <v>0</v>
      </c>
      <c r="BI2011" s="200">
        <f>IF(N2011="nulová",J2011,0)</f>
        <v>0</v>
      </c>
      <c r="BJ2011" s="19" t="s">
        <v>26</v>
      </c>
      <c r="BK2011" s="200">
        <f>ROUND(I2011*H2011,2)</f>
        <v>0</v>
      </c>
      <c r="BL2011" s="19" t="s">
        <v>258</v>
      </c>
      <c r="BM2011" s="199" t="s">
        <v>2881</v>
      </c>
    </row>
    <row r="2012" spans="1:65" s="2" customFormat="1" ht="10.199999999999999">
      <c r="A2012" s="36"/>
      <c r="B2012" s="37"/>
      <c r="C2012" s="38"/>
      <c r="D2012" s="201" t="s">
        <v>152</v>
      </c>
      <c r="E2012" s="38"/>
      <c r="F2012" s="202" t="s">
        <v>2880</v>
      </c>
      <c r="G2012" s="38"/>
      <c r="H2012" s="38"/>
      <c r="I2012" s="110"/>
      <c r="J2012" s="38"/>
      <c r="K2012" s="38"/>
      <c r="L2012" s="41"/>
      <c r="M2012" s="203"/>
      <c r="N2012" s="204"/>
      <c r="O2012" s="66"/>
      <c r="P2012" s="66"/>
      <c r="Q2012" s="66"/>
      <c r="R2012" s="66"/>
      <c r="S2012" s="66"/>
      <c r="T2012" s="67"/>
      <c r="U2012" s="36"/>
      <c r="V2012" s="36"/>
      <c r="W2012" s="36"/>
      <c r="X2012" s="36"/>
      <c r="Y2012" s="36"/>
      <c r="Z2012" s="36"/>
      <c r="AA2012" s="36"/>
      <c r="AB2012" s="36"/>
      <c r="AC2012" s="36"/>
      <c r="AD2012" s="36"/>
      <c r="AE2012" s="36"/>
      <c r="AT2012" s="19" t="s">
        <v>152</v>
      </c>
      <c r="AU2012" s="19" t="s">
        <v>80</v>
      </c>
    </row>
    <row r="2013" spans="1:65" s="2" customFormat="1" ht="21.75" customHeight="1">
      <c r="A2013" s="36"/>
      <c r="B2013" s="37"/>
      <c r="C2013" s="189" t="s">
        <v>2882</v>
      </c>
      <c r="D2013" s="189" t="s">
        <v>146</v>
      </c>
      <c r="E2013" s="190" t="s">
        <v>2883</v>
      </c>
      <c r="F2013" s="191" t="s">
        <v>2884</v>
      </c>
      <c r="G2013" s="192" t="s">
        <v>429</v>
      </c>
      <c r="H2013" s="193">
        <v>38</v>
      </c>
      <c r="I2013" s="194"/>
      <c r="J2013" s="193">
        <f>ROUND(I2013*H2013,2)</f>
        <v>0</v>
      </c>
      <c r="K2013" s="191" t="s">
        <v>19</v>
      </c>
      <c r="L2013" s="41"/>
      <c r="M2013" s="195" t="s">
        <v>19</v>
      </c>
      <c r="N2013" s="196" t="s">
        <v>42</v>
      </c>
      <c r="O2013" s="66"/>
      <c r="P2013" s="197">
        <f>O2013*H2013</f>
        <v>0</v>
      </c>
      <c r="Q2013" s="197">
        <v>0</v>
      </c>
      <c r="R2013" s="197">
        <f>Q2013*H2013</f>
        <v>0</v>
      </c>
      <c r="S2013" s="197">
        <v>0</v>
      </c>
      <c r="T2013" s="198">
        <f>S2013*H2013</f>
        <v>0</v>
      </c>
      <c r="U2013" s="36"/>
      <c r="V2013" s="36"/>
      <c r="W2013" s="36"/>
      <c r="X2013" s="36"/>
      <c r="Y2013" s="36"/>
      <c r="Z2013" s="36"/>
      <c r="AA2013" s="36"/>
      <c r="AB2013" s="36"/>
      <c r="AC2013" s="36"/>
      <c r="AD2013" s="36"/>
      <c r="AE2013" s="36"/>
      <c r="AR2013" s="199" t="s">
        <v>258</v>
      </c>
      <c r="AT2013" s="199" t="s">
        <v>146</v>
      </c>
      <c r="AU2013" s="199" t="s">
        <v>80</v>
      </c>
      <c r="AY2013" s="19" t="s">
        <v>144</v>
      </c>
      <c r="BE2013" s="200">
        <f>IF(N2013="základní",J2013,0)</f>
        <v>0</v>
      </c>
      <c r="BF2013" s="200">
        <f>IF(N2013="snížená",J2013,0)</f>
        <v>0</v>
      </c>
      <c r="BG2013" s="200">
        <f>IF(N2013="zákl. přenesená",J2013,0)</f>
        <v>0</v>
      </c>
      <c r="BH2013" s="200">
        <f>IF(N2013="sníž. přenesená",J2013,0)</f>
        <v>0</v>
      </c>
      <c r="BI2013" s="200">
        <f>IF(N2013="nulová",J2013,0)</f>
        <v>0</v>
      </c>
      <c r="BJ2013" s="19" t="s">
        <v>26</v>
      </c>
      <c r="BK2013" s="200">
        <f>ROUND(I2013*H2013,2)</f>
        <v>0</v>
      </c>
      <c r="BL2013" s="19" t="s">
        <v>258</v>
      </c>
      <c r="BM2013" s="199" t="s">
        <v>2885</v>
      </c>
    </row>
    <row r="2014" spans="1:65" s="2" customFormat="1" ht="19.2">
      <c r="A2014" s="36"/>
      <c r="B2014" s="37"/>
      <c r="C2014" s="38"/>
      <c r="D2014" s="201" t="s">
        <v>152</v>
      </c>
      <c r="E2014" s="38"/>
      <c r="F2014" s="202" t="s">
        <v>2884</v>
      </c>
      <c r="G2014" s="38"/>
      <c r="H2014" s="38"/>
      <c r="I2014" s="110"/>
      <c r="J2014" s="38"/>
      <c r="K2014" s="38"/>
      <c r="L2014" s="41"/>
      <c r="M2014" s="203"/>
      <c r="N2014" s="204"/>
      <c r="O2014" s="66"/>
      <c r="P2014" s="66"/>
      <c r="Q2014" s="66"/>
      <c r="R2014" s="66"/>
      <c r="S2014" s="66"/>
      <c r="T2014" s="67"/>
      <c r="U2014" s="36"/>
      <c r="V2014" s="36"/>
      <c r="W2014" s="36"/>
      <c r="X2014" s="36"/>
      <c r="Y2014" s="36"/>
      <c r="Z2014" s="36"/>
      <c r="AA2014" s="36"/>
      <c r="AB2014" s="36"/>
      <c r="AC2014" s="36"/>
      <c r="AD2014" s="36"/>
      <c r="AE2014" s="36"/>
      <c r="AT2014" s="19" t="s">
        <v>152</v>
      </c>
      <c r="AU2014" s="19" t="s">
        <v>80</v>
      </c>
    </row>
    <row r="2015" spans="1:65" s="2" customFormat="1" ht="21.75" customHeight="1">
      <c r="A2015" s="36"/>
      <c r="B2015" s="37"/>
      <c r="C2015" s="189" t="s">
        <v>2886</v>
      </c>
      <c r="D2015" s="189" t="s">
        <v>146</v>
      </c>
      <c r="E2015" s="190" t="s">
        <v>2887</v>
      </c>
      <c r="F2015" s="191" t="s">
        <v>2888</v>
      </c>
      <c r="G2015" s="192" t="s">
        <v>429</v>
      </c>
      <c r="H2015" s="193">
        <v>38</v>
      </c>
      <c r="I2015" s="194"/>
      <c r="J2015" s="193">
        <f>ROUND(I2015*H2015,2)</f>
        <v>0</v>
      </c>
      <c r="K2015" s="191" t="s">
        <v>19</v>
      </c>
      <c r="L2015" s="41"/>
      <c r="M2015" s="195" t="s">
        <v>19</v>
      </c>
      <c r="N2015" s="196" t="s">
        <v>42</v>
      </c>
      <c r="O2015" s="66"/>
      <c r="P2015" s="197">
        <f>O2015*H2015</f>
        <v>0</v>
      </c>
      <c r="Q2015" s="197">
        <v>0</v>
      </c>
      <c r="R2015" s="197">
        <f>Q2015*H2015</f>
        <v>0</v>
      </c>
      <c r="S2015" s="197">
        <v>0</v>
      </c>
      <c r="T2015" s="198">
        <f>S2015*H2015</f>
        <v>0</v>
      </c>
      <c r="U2015" s="36"/>
      <c r="V2015" s="36"/>
      <c r="W2015" s="36"/>
      <c r="X2015" s="36"/>
      <c r="Y2015" s="36"/>
      <c r="Z2015" s="36"/>
      <c r="AA2015" s="36"/>
      <c r="AB2015" s="36"/>
      <c r="AC2015" s="36"/>
      <c r="AD2015" s="36"/>
      <c r="AE2015" s="36"/>
      <c r="AR2015" s="199" t="s">
        <v>258</v>
      </c>
      <c r="AT2015" s="199" t="s">
        <v>146</v>
      </c>
      <c r="AU2015" s="199" t="s">
        <v>80</v>
      </c>
      <c r="AY2015" s="19" t="s">
        <v>144</v>
      </c>
      <c r="BE2015" s="200">
        <f>IF(N2015="základní",J2015,0)</f>
        <v>0</v>
      </c>
      <c r="BF2015" s="200">
        <f>IF(N2015="snížená",J2015,0)</f>
        <v>0</v>
      </c>
      <c r="BG2015" s="200">
        <f>IF(N2015="zákl. přenesená",J2015,0)</f>
        <v>0</v>
      </c>
      <c r="BH2015" s="200">
        <f>IF(N2015="sníž. přenesená",J2015,0)</f>
        <v>0</v>
      </c>
      <c r="BI2015" s="200">
        <f>IF(N2015="nulová",J2015,0)</f>
        <v>0</v>
      </c>
      <c r="BJ2015" s="19" t="s">
        <v>26</v>
      </c>
      <c r="BK2015" s="200">
        <f>ROUND(I2015*H2015,2)</f>
        <v>0</v>
      </c>
      <c r="BL2015" s="19" t="s">
        <v>258</v>
      </c>
      <c r="BM2015" s="199" t="s">
        <v>2889</v>
      </c>
    </row>
    <row r="2016" spans="1:65" s="2" customFormat="1" ht="19.2">
      <c r="A2016" s="36"/>
      <c r="B2016" s="37"/>
      <c r="C2016" s="38"/>
      <c r="D2016" s="201" t="s">
        <v>152</v>
      </c>
      <c r="E2016" s="38"/>
      <c r="F2016" s="202" t="s">
        <v>2888</v>
      </c>
      <c r="G2016" s="38"/>
      <c r="H2016" s="38"/>
      <c r="I2016" s="110"/>
      <c r="J2016" s="38"/>
      <c r="K2016" s="38"/>
      <c r="L2016" s="41"/>
      <c r="M2016" s="203"/>
      <c r="N2016" s="204"/>
      <c r="O2016" s="66"/>
      <c r="P2016" s="66"/>
      <c r="Q2016" s="66"/>
      <c r="R2016" s="66"/>
      <c r="S2016" s="66"/>
      <c r="T2016" s="67"/>
      <c r="U2016" s="36"/>
      <c r="V2016" s="36"/>
      <c r="W2016" s="36"/>
      <c r="X2016" s="36"/>
      <c r="Y2016" s="36"/>
      <c r="Z2016" s="36"/>
      <c r="AA2016" s="36"/>
      <c r="AB2016" s="36"/>
      <c r="AC2016" s="36"/>
      <c r="AD2016" s="36"/>
      <c r="AE2016" s="36"/>
      <c r="AT2016" s="19" t="s">
        <v>152</v>
      </c>
      <c r="AU2016" s="19" t="s">
        <v>80</v>
      </c>
    </row>
    <row r="2017" spans="1:65" s="2" customFormat="1" ht="21.75" customHeight="1">
      <c r="A2017" s="36"/>
      <c r="B2017" s="37"/>
      <c r="C2017" s="189" t="s">
        <v>2890</v>
      </c>
      <c r="D2017" s="189" t="s">
        <v>146</v>
      </c>
      <c r="E2017" s="190" t="s">
        <v>2891</v>
      </c>
      <c r="F2017" s="191" t="s">
        <v>2892</v>
      </c>
      <c r="G2017" s="192" t="s">
        <v>429</v>
      </c>
      <c r="H2017" s="193">
        <v>180</v>
      </c>
      <c r="I2017" s="194"/>
      <c r="J2017" s="193">
        <f>ROUND(I2017*H2017,2)</f>
        <v>0</v>
      </c>
      <c r="K2017" s="191" t="s">
        <v>19</v>
      </c>
      <c r="L2017" s="41"/>
      <c r="M2017" s="195" t="s">
        <v>19</v>
      </c>
      <c r="N2017" s="196" t="s">
        <v>42</v>
      </c>
      <c r="O2017" s="66"/>
      <c r="P2017" s="197">
        <f>O2017*H2017</f>
        <v>0</v>
      </c>
      <c r="Q2017" s="197">
        <v>0</v>
      </c>
      <c r="R2017" s="197">
        <f>Q2017*H2017</f>
        <v>0</v>
      </c>
      <c r="S2017" s="197">
        <v>0</v>
      </c>
      <c r="T2017" s="198">
        <f>S2017*H2017</f>
        <v>0</v>
      </c>
      <c r="U2017" s="36"/>
      <c r="V2017" s="36"/>
      <c r="W2017" s="36"/>
      <c r="X2017" s="36"/>
      <c r="Y2017" s="36"/>
      <c r="Z2017" s="36"/>
      <c r="AA2017" s="36"/>
      <c r="AB2017" s="36"/>
      <c r="AC2017" s="36"/>
      <c r="AD2017" s="36"/>
      <c r="AE2017" s="36"/>
      <c r="AR2017" s="199" t="s">
        <v>258</v>
      </c>
      <c r="AT2017" s="199" t="s">
        <v>146</v>
      </c>
      <c r="AU2017" s="199" t="s">
        <v>80</v>
      </c>
      <c r="AY2017" s="19" t="s">
        <v>144</v>
      </c>
      <c r="BE2017" s="200">
        <f>IF(N2017="základní",J2017,0)</f>
        <v>0</v>
      </c>
      <c r="BF2017" s="200">
        <f>IF(N2017="snížená",J2017,0)</f>
        <v>0</v>
      </c>
      <c r="BG2017" s="200">
        <f>IF(N2017="zákl. přenesená",J2017,0)</f>
        <v>0</v>
      </c>
      <c r="BH2017" s="200">
        <f>IF(N2017="sníž. přenesená",J2017,0)</f>
        <v>0</v>
      </c>
      <c r="BI2017" s="200">
        <f>IF(N2017="nulová",J2017,0)</f>
        <v>0</v>
      </c>
      <c r="BJ2017" s="19" t="s">
        <v>26</v>
      </c>
      <c r="BK2017" s="200">
        <f>ROUND(I2017*H2017,2)</f>
        <v>0</v>
      </c>
      <c r="BL2017" s="19" t="s">
        <v>258</v>
      </c>
      <c r="BM2017" s="199" t="s">
        <v>2893</v>
      </c>
    </row>
    <row r="2018" spans="1:65" s="2" customFormat="1" ht="10.199999999999999">
      <c r="A2018" s="36"/>
      <c r="B2018" s="37"/>
      <c r="C2018" s="38"/>
      <c r="D2018" s="201" t="s">
        <v>152</v>
      </c>
      <c r="E2018" s="38"/>
      <c r="F2018" s="202" t="s">
        <v>2892</v>
      </c>
      <c r="G2018" s="38"/>
      <c r="H2018" s="38"/>
      <c r="I2018" s="110"/>
      <c r="J2018" s="38"/>
      <c r="K2018" s="38"/>
      <c r="L2018" s="41"/>
      <c r="M2018" s="203"/>
      <c r="N2018" s="204"/>
      <c r="O2018" s="66"/>
      <c r="P2018" s="66"/>
      <c r="Q2018" s="66"/>
      <c r="R2018" s="66"/>
      <c r="S2018" s="66"/>
      <c r="T2018" s="67"/>
      <c r="U2018" s="36"/>
      <c r="V2018" s="36"/>
      <c r="W2018" s="36"/>
      <c r="X2018" s="36"/>
      <c r="Y2018" s="36"/>
      <c r="Z2018" s="36"/>
      <c r="AA2018" s="36"/>
      <c r="AB2018" s="36"/>
      <c r="AC2018" s="36"/>
      <c r="AD2018" s="36"/>
      <c r="AE2018" s="36"/>
      <c r="AT2018" s="19" t="s">
        <v>152</v>
      </c>
      <c r="AU2018" s="19" t="s">
        <v>80</v>
      </c>
    </row>
    <row r="2019" spans="1:65" s="2" customFormat="1" ht="16.5" customHeight="1">
      <c r="A2019" s="36"/>
      <c r="B2019" s="37"/>
      <c r="C2019" s="189" t="s">
        <v>2894</v>
      </c>
      <c r="D2019" s="189" t="s">
        <v>146</v>
      </c>
      <c r="E2019" s="190" t="s">
        <v>2895</v>
      </c>
      <c r="F2019" s="191" t="s">
        <v>2896</v>
      </c>
      <c r="G2019" s="192" t="s">
        <v>2180</v>
      </c>
      <c r="H2019" s="193">
        <v>6</v>
      </c>
      <c r="I2019" s="194"/>
      <c r="J2019" s="193">
        <f>ROUND(I2019*H2019,2)</f>
        <v>0</v>
      </c>
      <c r="K2019" s="191" t="s">
        <v>19</v>
      </c>
      <c r="L2019" s="41"/>
      <c r="M2019" s="195" t="s">
        <v>19</v>
      </c>
      <c r="N2019" s="196" t="s">
        <v>42</v>
      </c>
      <c r="O2019" s="66"/>
      <c r="P2019" s="197">
        <f>O2019*H2019</f>
        <v>0</v>
      </c>
      <c r="Q2019" s="197">
        <v>0</v>
      </c>
      <c r="R2019" s="197">
        <f>Q2019*H2019</f>
        <v>0</v>
      </c>
      <c r="S2019" s="197">
        <v>0</v>
      </c>
      <c r="T2019" s="198">
        <f>S2019*H2019</f>
        <v>0</v>
      </c>
      <c r="U2019" s="36"/>
      <c r="V2019" s="36"/>
      <c r="W2019" s="36"/>
      <c r="X2019" s="36"/>
      <c r="Y2019" s="36"/>
      <c r="Z2019" s="36"/>
      <c r="AA2019" s="36"/>
      <c r="AB2019" s="36"/>
      <c r="AC2019" s="36"/>
      <c r="AD2019" s="36"/>
      <c r="AE2019" s="36"/>
      <c r="AR2019" s="199" t="s">
        <v>258</v>
      </c>
      <c r="AT2019" s="199" t="s">
        <v>146</v>
      </c>
      <c r="AU2019" s="199" t="s">
        <v>80</v>
      </c>
      <c r="AY2019" s="19" t="s">
        <v>144</v>
      </c>
      <c r="BE2019" s="200">
        <f>IF(N2019="základní",J2019,0)</f>
        <v>0</v>
      </c>
      <c r="BF2019" s="200">
        <f>IF(N2019="snížená",J2019,0)</f>
        <v>0</v>
      </c>
      <c r="BG2019" s="200">
        <f>IF(N2019="zákl. přenesená",J2019,0)</f>
        <v>0</v>
      </c>
      <c r="BH2019" s="200">
        <f>IF(N2019="sníž. přenesená",J2019,0)</f>
        <v>0</v>
      </c>
      <c r="BI2019" s="200">
        <f>IF(N2019="nulová",J2019,0)</f>
        <v>0</v>
      </c>
      <c r="BJ2019" s="19" t="s">
        <v>26</v>
      </c>
      <c r="BK2019" s="200">
        <f>ROUND(I2019*H2019,2)</f>
        <v>0</v>
      </c>
      <c r="BL2019" s="19" t="s">
        <v>258</v>
      </c>
      <c r="BM2019" s="199" t="s">
        <v>2897</v>
      </c>
    </row>
    <row r="2020" spans="1:65" s="2" customFormat="1" ht="10.199999999999999">
      <c r="A2020" s="36"/>
      <c r="B2020" s="37"/>
      <c r="C2020" s="38"/>
      <c r="D2020" s="201" t="s">
        <v>152</v>
      </c>
      <c r="E2020" s="38"/>
      <c r="F2020" s="202" t="s">
        <v>2898</v>
      </c>
      <c r="G2020" s="38"/>
      <c r="H2020" s="38"/>
      <c r="I2020" s="110"/>
      <c r="J2020" s="38"/>
      <c r="K2020" s="38"/>
      <c r="L2020" s="41"/>
      <c r="M2020" s="203"/>
      <c r="N2020" s="204"/>
      <c r="O2020" s="66"/>
      <c r="P2020" s="66"/>
      <c r="Q2020" s="66"/>
      <c r="R2020" s="66"/>
      <c r="S2020" s="66"/>
      <c r="T2020" s="67"/>
      <c r="U2020" s="36"/>
      <c r="V2020" s="36"/>
      <c r="W2020" s="36"/>
      <c r="X2020" s="36"/>
      <c r="Y2020" s="36"/>
      <c r="Z2020" s="36"/>
      <c r="AA2020" s="36"/>
      <c r="AB2020" s="36"/>
      <c r="AC2020" s="36"/>
      <c r="AD2020" s="36"/>
      <c r="AE2020" s="36"/>
      <c r="AT2020" s="19" t="s">
        <v>152</v>
      </c>
      <c r="AU2020" s="19" t="s">
        <v>80</v>
      </c>
    </row>
    <row r="2021" spans="1:65" s="2" customFormat="1" ht="21.75" customHeight="1">
      <c r="A2021" s="36"/>
      <c r="B2021" s="37"/>
      <c r="C2021" s="189" t="s">
        <v>2899</v>
      </c>
      <c r="D2021" s="189" t="s">
        <v>146</v>
      </c>
      <c r="E2021" s="190" t="s">
        <v>2900</v>
      </c>
      <c r="F2021" s="191" t="s">
        <v>2901</v>
      </c>
      <c r="G2021" s="192" t="s">
        <v>443</v>
      </c>
      <c r="H2021" s="193">
        <v>26</v>
      </c>
      <c r="I2021" s="194"/>
      <c r="J2021" s="193">
        <f>ROUND(I2021*H2021,2)</f>
        <v>0</v>
      </c>
      <c r="K2021" s="191" t="s">
        <v>19</v>
      </c>
      <c r="L2021" s="41"/>
      <c r="M2021" s="195" t="s">
        <v>19</v>
      </c>
      <c r="N2021" s="196" t="s">
        <v>42</v>
      </c>
      <c r="O2021" s="66"/>
      <c r="P2021" s="197">
        <f>O2021*H2021</f>
        <v>0</v>
      </c>
      <c r="Q2021" s="197">
        <v>0</v>
      </c>
      <c r="R2021" s="197">
        <f>Q2021*H2021</f>
        <v>0</v>
      </c>
      <c r="S2021" s="197">
        <v>0</v>
      </c>
      <c r="T2021" s="198">
        <f>S2021*H2021</f>
        <v>0</v>
      </c>
      <c r="U2021" s="36"/>
      <c r="V2021" s="36"/>
      <c r="W2021" s="36"/>
      <c r="X2021" s="36"/>
      <c r="Y2021" s="36"/>
      <c r="Z2021" s="36"/>
      <c r="AA2021" s="36"/>
      <c r="AB2021" s="36"/>
      <c r="AC2021" s="36"/>
      <c r="AD2021" s="36"/>
      <c r="AE2021" s="36"/>
      <c r="AR2021" s="199" t="s">
        <v>258</v>
      </c>
      <c r="AT2021" s="199" t="s">
        <v>146</v>
      </c>
      <c r="AU2021" s="199" t="s">
        <v>80</v>
      </c>
      <c r="AY2021" s="19" t="s">
        <v>144</v>
      </c>
      <c r="BE2021" s="200">
        <f>IF(N2021="základní",J2021,0)</f>
        <v>0</v>
      </c>
      <c r="BF2021" s="200">
        <f>IF(N2021="snížená",J2021,0)</f>
        <v>0</v>
      </c>
      <c r="BG2021" s="200">
        <f>IF(N2021="zákl. přenesená",J2021,0)</f>
        <v>0</v>
      </c>
      <c r="BH2021" s="200">
        <f>IF(N2021="sníž. přenesená",J2021,0)</f>
        <v>0</v>
      </c>
      <c r="BI2021" s="200">
        <f>IF(N2021="nulová",J2021,0)</f>
        <v>0</v>
      </c>
      <c r="BJ2021" s="19" t="s">
        <v>26</v>
      </c>
      <c r="BK2021" s="200">
        <f>ROUND(I2021*H2021,2)</f>
        <v>0</v>
      </c>
      <c r="BL2021" s="19" t="s">
        <v>258</v>
      </c>
      <c r="BM2021" s="199" t="s">
        <v>2902</v>
      </c>
    </row>
    <row r="2022" spans="1:65" s="2" customFormat="1" ht="10.199999999999999">
      <c r="A2022" s="36"/>
      <c r="B2022" s="37"/>
      <c r="C2022" s="38"/>
      <c r="D2022" s="201" t="s">
        <v>152</v>
      </c>
      <c r="E2022" s="38"/>
      <c r="F2022" s="202" t="s">
        <v>2901</v>
      </c>
      <c r="G2022" s="38"/>
      <c r="H2022" s="38"/>
      <c r="I2022" s="110"/>
      <c r="J2022" s="38"/>
      <c r="K2022" s="38"/>
      <c r="L2022" s="41"/>
      <c r="M2022" s="203"/>
      <c r="N2022" s="204"/>
      <c r="O2022" s="66"/>
      <c r="P2022" s="66"/>
      <c r="Q2022" s="66"/>
      <c r="R2022" s="66"/>
      <c r="S2022" s="66"/>
      <c r="T2022" s="67"/>
      <c r="U2022" s="36"/>
      <c r="V2022" s="36"/>
      <c r="W2022" s="36"/>
      <c r="X2022" s="36"/>
      <c r="Y2022" s="36"/>
      <c r="Z2022" s="36"/>
      <c r="AA2022" s="36"/>
      <c r="AB2022" s="36"/>
      <c r="AC2022" s="36"/>
      <c r="AD2022" s="36"/>
      <c r="AE2022" s="36"/>
      <c r="AT2022" s="19" t="s">
        <v>152</v>
      </c>
      <c r="AU2022" s="19" t="s">
        <v>80</v>
      </c>
    </row>
    <row r="2023" spans="1:65" s="2" customFormat="1" ht="16.5" customHeight="1">
      <c r="A2023" s="36"/>
      <c r="B2023" s="37"/>
      <c r="C2023" s="189" t="s">
        <v>2903</v>
      </c>
      <c r="D2023" s="189" t="s">
        <v>146</v>
      </c>
      <c r="E2023" s="190" t="s">
        <v>2904</v>
      </c>
      <c r="F2023" s="191" t="s">
        <v>2905</v>
      </c>
      <c r="G2023" s="192" t="s">
        <v>443</v>
      </c>
      <c r="H2023" s="193">
        <v>1</v>
      </c>
      <c r="I2023" s="194"/>
      <c r="J2023" s="193">
        <f>ROUND(I2023*H2023,2)</f>
        <v>0</v>
      </c>
      <c r="K2023" s="191" t="s">
        <v>19</v>
      </c>
      <c r="L2023" s="41"/>
      <c r="M2023" s="195" t="s">
        <v>19</v>
      </c>
      <c r="N2023" s="196" t="s">
        <v>42</v>
      </c>
      <c r="O2023" s="66"/>
      <c r="P2023" s="197">
        <f>O2023*H2023</f>
        <v>0</v>
      </c>
      <c r="Q2023" s="197">
        <v>0</v>
      </c>
      <c r="R2023" s="197">
        <f>Q2023*H2023</f>
        <v>0</v>
      </c>
      <c r="S2023" s="197">
        <v>0</v>
      </c>
      <c r="T2023" s="198">
        <f>S2023*H2023</f>
        <v>0</v>
      </c>
      <c r="U2023" s="36"/>
      <c r="V2023" s="36"/>
      <c r="W2023" s="36"/>
      <c r="X2023" s="36"/>
      <c r="Y2023" s="36"/>
      <c r="Z2023" s="36"/>
      <c r="AA2023" s="36"/>
      <c r="AB2023" s="36"/>
      <c r="AC2023" s="36"/>
      <c r="AD2023" s="36"/>
      <c r="AE2023" s="36"/>
      <c r="AR2023" s="199" t="s">
        <v>258</v>
      </c>
      <c r="AT2023" s="199" t="s">
        <v>146</v>
      </c>
      <c r="AU2023" s="199" t="s">
        <v>80</v>
      </c>
      <c r="AY2023" s="19" t="s">
        <v>144</v>
      </c>
      <c r="BE2023" s="200">
        <f>IF(N2023="základní",J2023,0)</f>
        <v>0</v>
      </c>
      <c r="BF2023" s="200">
        <f>IF(N2023="snížená",J2023,0)</f>
        <v>0</v>
      </c>
      <c r="BG2023" s="200">
        <f>IF(N2023="zákl. přenesená",J2023,0)</f>
        <v>0</v>
      </c>
      <c r="BH2023" s="200">
        <f>IF(N2023="sníž. přenesená",J2023,0)</f>
        <v>0</v>
      </c>
      <c r="BI2023" s="200">
        <f>IF(N2023="nulová",J2023,0)</f>
        <v>0</v>
      </c>
      <c r="BJ2023" s="19" t="s">
        <v>26</v>
      </c>
      <c r="BK2023" s="200">
        <f>ROUND(I2023*H2023,2)</f>
        <v>0</v>
      </c>
      <c r="BL2023" s="19" t="s">
        <v>258</v>
      </c>
      <c r="BM2023" s="199" t="s">
        <v>2906</v>
      </c>
    </row>
    <row r="2024" spans="1:65" s="2" customFormat="1" ht="10.199999999999999">
      <c r="A2024" s="36"/>
      <c r="B2024" s="37"/>
      <c r="C2024" s="38"/>
      <c r="D2024" s="201" t="s">
        <v>152</v>
      </c>
      <c r="E2024" s="38"/>
      <c r="F2024" s="202" t="s">
        <v>2905</v>
      </c>
      <c r="G2024" s="38"/>
      <c r="H2024" s="38"/>
      <c r="I2024" s="110"/>
      <c r="J2024" s="38"/>
      <c r="K2024" s="38"/>
      <c r="L2024" s="41"/>
      <c r="M2024" s="203"/>
      <c r="N2024" s="204"/>
      <c r="O2024" s="66"/>
      <c r="P2024" s="66"/>
      <c r="Q2024" s="66"/>
      <c r="R2024" s="66"/>
      <c r="S2024" s="66"/>
      <c r="T2024" s="67"/>
      <c r="U2024" s="36"/>
      <c r="V2024" s="36"/>
      <c r="W2024" s="36"/>
      <c r="X2024" s="36"/>
      <c r="Y2024" s="36"/>
      <c r="Z2024" s="36"/>
      <c r="AA2024" s="36"/>
      <c r="AB2024" s="36"/>
      <c r="AC2024" s="36"/>
      <c r="AD2024" s="36"/>
      <c r="AE2024" s="36"/>
      <c r="AT2024" s="19" t="s">
        <v>152</v>
      </c>
      <c r="AU2024" s="19" t="s">
        <v>80</v>
      </c>
    </row>
    <row r="2025" spans="1:65" s="2" customFormat="1" ht="16.5" customHeight="1">
      <c r="A2025" s="36"/>
      <c r="B2025" s="37"/>
      <c r="C2025" s="189" t="s">
        <v>2907</v>
      </c>
      <c r="D2025" s="189" t="s">
        <v>146</v>
      </c>
      <c r="E2025" s="190" t="s">
        <v>2908</v>
      </c>
      <c r="F2025" s="191" t="s">
        <v>2909</v>
      </c>
      <c r="G2025" s="192" t="s">
        <v>149</v>
      </c>
      <c r="H2025" s="193">
        <v>0.5</v>
      </c>
      <c r="I2025" s="194"/>
      <c r="J2025" s="193">
        <f>ROUND(I2025*H2025,2)</f>
        <v>0</v>
      </c>
      <c r="K2025" s="191" t="s">
        <v>19</v>
      </c>
      <c r="L2025" s="41"/>
      <c r="M2025" s="195" t="s">
        <v>19</v>
      </c>
      <c r="N2025" s="196" t="s">
        <v>42</v>
      </c>
      <c r="O2025" s="66"/>
      <c r="P2025" s="197">
        <f>O2025*H2025</f>
        <v>0</v>
      </c>
      <c r="Q2025" s="197">
        <v>0</v>
      </c>
      <c r="R2025" s="197">
        <f>Q2025*H2025</f>
        <v>0</v>
      </c>
      <c r="S2025" s="197">
        <v>0</v>
      </c>
      <c r="T2025" s="198">
        <f>S2025*H2025</f>
        <v>0</v>
      </c>
      <c r="U2025" s="36"/>
      <c r="V2025" s="36"/>
      <c r="W2025" s="36"/>
      <c r="X2025" s="36"/>
      <c r="Y2025" s="36"/>
      <c r="Z2025" s="36"/>
      <c r="AA2025" s="36"/>
      <c r="AB2025" s="36"/>
      <c r="AC2025" s="36"/>
      <c r="AD2025" s="36"/>
      <c r="AE2025" s="36"/>
      <c r="AR2025" s="199" t="s">
        <v>258</v>
      </c>
      <c r="AT2025" s="199" t="s">
        <v>146</v>
      </c>
      <c r="AU2025" s="199" t="s">
        <v>80</v>
      </c>
      <c r="AY2025" s="19" t="s">
        <v>144</v>
      </c>
      <c r="BE2025" s="200">
        <f>IF(N2025="základní",J2025,0)</f>
        <v>0</v>
      </c>
      <c r="BF2025" s="200">
        <f>IF(N2025="snížená",J2025,0)</f>
        <v>0</v>
      </c>
      <c r="BG2025" s="200">
        <f>IF(N2025="zákl. přenesená",J2025,0)</f>
        <v>0</v>
      </c>
      <c r="BH2025" s="200">
        <f>IF(N2025="sníž. přenesená",J2025,0)</f>
        <v>0</v>
      </c>
      <c r="BI2025" s="200">
        <f>IF(N2025="nulová",J2025,0)</f>
        <v>0</v>
      </c>
      <c r="BJ2025" s="19" t="s">
        <v>26</v>
      </c>
      <c r="BK2025" s="200">
        <f>ROUND(I2025*H2025,2)</f>
        <v>0</v>
      </c>
      <c r="BL2025" s="19" t="s">
        <v>258</v>
      </c>
      <c r="BM2025" s="199" t="s">
        <v>2910</v>
      </c>
    </row>
    <row r="2026" spans="1:65" s="2" customFormat="1" ht="10.199999999999999">
      <c r="A2026" s="36"/>
      <c r="B2026" s="37"/>
      <c r="C2026" s="38"/>
      <c r="D2026" s="201" t="s">
        <v>152</v>
      </c>
      <c r="E2026" s="38"/>
      <c r="F2026" s="202" t="s">
        <v>2909</v>
      </c>
      <c r="G2026" s="38"/>
      <c r="H2026" s="38"/>
      <c r="I2026" s="110"/>
      <c r="J2026" s="38"/>
      <c r="K2026" s="38"/>
      <c r="L2026" s="41"/>
      <c r="M2026" s="203"/>
      <c r="N2026" s="204"/>
      <c r="O2026" s="66"/>
      <c r="P2026" s="66"/>
      <c r="Q2026" s="66"/>
      <c r="R2026" s="66"/>
      <c r="S2026" s="66"/>
      <c r="T2026" s="67"/>
      <c r="U2026" s="36"/>
      <c r="V2026" s="36"/>
      <c r="W2026" s="36"/>
      <c r="X2026" s="36"/>
      <c r="Y2026" s="36"/>
      <c r="Z2026" s="36"/>
      <c r="AA2026" s="36"/>
      <c r="AB2026" s="36"/>
      <c r="AC2026" s="36"/>
      <c r="AD2026" s="36"/>
      <c r="AE2026" s="36"/>
      <c r="AT2026" s="19" t="s">
        <v>152</v>
      </c>
      <c r="AU2026" s="19" t="s">
        <v>80</v>
      </c>
    </row>
    <row r="2027" spans="1:65" s="2" customFormat="1" ht="16.5" customHeight="1">
      <c r="A2027" s="36"/>
      <c r="B2027" s="37"/>
      <c r="C2027" s="189" t="s">
        <v>2911</v>
      </c>
      <c r="D2027" s="189" t="s">
        <v>146</v>
      </c>
      <c r="E2027" s="190" t="s">
        <v>2912</v>
      </c>
      <c r="F2027" s="191" t="s">
        <v>2913</v>
      </c>
      <c r="G2027" s="192" t="s">
        <v>149</v>
      </c>
      <c r="H2027" s="193">
        <v>0.4</v>
      </c>
      <c r="I2027" s="194"/>
      <c r="J2027" s="193">
        <f>ROUND(I2027*H2027,2)</f>
        <v>0</v>
      </c>
      <c r="K2027" s="191" t="s">
        <v>19</v>
      </c>
      <c r="L2027" s="41"/>
      <c r="M2027" s="195" t="s">
        <v>19</v>
      </c>
      <c r="N2027" s="196" t="s">
        <v>42</v>
      </c>
      <c r="O2027" s="66"/>
      <c r="P2027" s="197">
        <f>O2027*H2027</f>
        <v>0</v>
      </c>
      <c r="Q2027" s="197">
        <v>0</v>
      </c>
      <c r="R2027" s="197">
        <f>Q2027*H2027</f>
        <v>0</v>
      </c>
      <c r="S2027" s="197">
        <v>0</v>
      </c>
      <c r="T2027" s="198">
        <f>S2027*H2027</f>
        <v>0</v>
      </c>
      <c r="U2027" s="36"/>
      <c r="V2027" s="36"/>
      <c r="W2027" s="36"/>
      <c r="X2027" s="36"/>
      <c r="Y2027" s="36"/>
      <c r="Z2027" s="36"/>
      <c r="AA2027" s="36"/>
      <c r="AB2027" s="36"/>
      <c r="AC2027" s="36"/>
      <c r="AD2027" s="36"/>
      <c r="AE2027" s="36"/>
      <c r="AR2027" s="199" t="s">
        <v>258</v>
      </c>
      <c r="AT2027" s="199" t="s">
        <v>146</v>
      </c>
      <c r="AU2027" s="199" t="s">
        <v>80</v>
      </c>
      <c r="AY2027" s="19" t="s">
        <v>144</v>
      </c>
      <c r="BE2027" s="200">
        <f>IF(N2027="základní",J2027,0)</f>
        <v>0</v>
      </c>
      <c r="BF2027" s="200">
        <f>IF(N2027="snížená",J2027,0)</f>
        <v>0</v>
      </c>
      <c r="BG2027" s="200">
        <f>IF(N2027="zákl. přenesená",J2027,0)</f>
        <v>0</v>
      </c>
      <c r="BH2027" s="200">
        <f>IF(N2027="sníž. přenesená",J2027,0)</f>
        <v>0</v>
      </c>
      <c r="BI2027" s="200">
        <f>IF(N2027="nulová",J2027,0)</f>
        <v>0</v>
      </c>
      <c r="BJ2027" s="19" t="s">
        <v>26</v>
      </c>
      <c r="BK2027" s="200">
        <f>ROUND(I2027*H2027,2)</f>
        <v>0</v>
      </c>
      <c r="BL2027" s="19" t="s">
        <v>258</v>
      </c>
      <c r="BM2027" s="199" t="s">
        <v>2914</v>
      </c>
    </row>
    <row r="2028" spans="1:65" s="2" customFormat="1" ht="10.199999999999999">
      <c r="A2028" s="36"/>
      <c r="B2028" s="37"/>
      <c r="C2028" s="38"/>
      <c r="D2028" s="201" t="s">
        <v>152</v>
      </c>
      <c r="E2028" s="38"/>
      <c r="F2028" s="202" t="s">
        <v>2913</v>
      </c>
      <c r="G2028" s="38"/>
      <c r="H2028" s="38"/>
      <c r="I2028" s="110"/>
      <c r="J2028" s="38"/>
      <c r="K2028" s="38"/>
      <c r="L2028" s="41"/>
      <c r="M2028" s="203"/>
      <c r="N2028" s="204"/>
      <c r="O2028" s="66"/>
      <c r="P2028" s="66"/>
      <c r="Q2028" s="66"/>
      <c r="R2028" s="66"/>
      <c r="S2028" s="66"/>
      <c r="T2028" s="67"/>
      <c r="U2028" s="36"/>
      <c r="V2028" s="36"/>
      <c r="W2028" s="36"/>
      <c r="X2028" s="36"/>
      <c r="Y2028" s="36"/>
      <c r="Z2028" s="36"/>
      <c r="AA2028" s="36"/>
      <c r="AB2028" s="36"/>
      <c r="AC2028" s="36"/>
      <c r="AD2028" s="36"/>
      <c r="AE2028" s="36"/>
      <c r="AT2028" s="19" t="s">
        <v>152</v>
      </c>
      <c r="AU2028" s="19" t="s">
        <v>80</v>
      </c>
    </row>
    <row r="2029" spans="1:65" s="2" customFormat="1" ht="21.75" customHeight="1">
      <c r="A2029" s="36"/>
      <c r="B2029" s="37"/>
      <c r="C2029" s="189" t="s">
        <v>2915</v>
      </c>
      <c r="D2029" s="189" t="s">
        <v>146</v>
      </c>
      <c r="E2029" s="190" t="s">
        <v>2916</v>
      </c>
      <c r="F2029" s="191" t="s">
        <v>2917</v>
      </c>
      <c r="G2029" s="192" t="s">
        <v>443</v>
      </c>
      <c r="H2029" s="193">
        <v>30</v>
      </c>
      <c r="I2029" s="194"/>
      <c r="J2029" s="193">
        <f>ROUND(I2029*H2029,2)</f>
        <v>0</v>
      </c>
      <c r="K2029" s="191" t="s">
        <v>19</v>
      </c>
      <c r="L2029" s="41"/>
      <c r="M2029" s="195" t="s">
        <v>19</v>
      </c>
      <c r="N2029" s="196" t="s">
        <v>42</v>
      </c>
      <c r="O2029" s="66"/>
      <c r="P2029" s="197">
        <f>O2029*H2029</f>
        <v>0</v>
      </c>
      <c r="Q2029" s="197">
        <v>0</v>
      </c>
      <c r="R2029" s="197">
        <f>Q2029*H2029</f>
        <v>0</v>
      </c>
      <c r="S2029" s="197">
        <v>0</v>
      </c>
      <c r="T2029" s="198">
        <f>S2029*H2029</f>
        <v>0</v>
      </c>
      <c r="U2029" s="36"/>
      <c r="V2029" s="36"/>
      <c r="W2029" s="36"/>
      <c r="X2029" s="36"/>
      <c r="Y2029" s="36"/>
      <c r="Z2029" s="36"/>
      <c r="AA2029" s="36"/>
      <c r="AB2029" s="36"/>
      <c r="AC2029" s="36"/>
      <c r="AD2029" s="36"/>
      <c r="AE2029" s="36"/>
      <c r="AR2029" s="199" t="s">
        <v>258</v>
      </c>
      <c r="AT2029" s="199" t="s">
        <v>146</v>
      </c>
      <c r="AU2029" s="199" t="s">
        <v>80</v>
      </c>
      <c r="AY2029" s="19" t="s">
        <v>144</v>
      </c>
      <c r="BE2029" s="200">
        <f>IF(N2029="základní",J2029,0)</f>
        <v>0</v>
      </c>
      <c r="BF2029" s="200">
        <f>IF(N2029="snížená",J2029,0)</f>
        <v>0</v>
      </c>
      <c r="BG2029" s="200">
        <f>IF(N2029="zákl. přenesená",J2029,0)</f>
        <v>0</v>
      </c>
      <c r="BH2029" s="200">
        <f>IF(N2029="sníž. přenesená",J2029,0)</f>
        <v>0</v>
      </c>
      <c r="BI2029" s="200">
        <f>IF(N2029="nulová",J2029,0)</f>
        <v>0</v>
      </c>
      <c r="BJ2029" s="19" t="s">
        <v>26</v>
      </c>
      <c r="BK2029" s="200">
        <f>ROUND(I2029*H2029,2)</f>
        <v>0</v>
      </c>
      <c r="BL2029" s="19" t="s">
        <v>258</v>
      </c>
      <c r="BM2029" s="199" t="s">
        <v>2918</v>
      </c>
    </row>
    <row r="2030" spans="1:65" s="2" customFormat="1" ht="19.2">
      <c r="A2030" s="36"/>
      <c r="B2030" s="37"/>
      <c r="C2030" s="38"/>
      <c r="D2030" s="201" t="s">
        <v>152</v>
      </c>
      <c r="E2030" s="38"/>
      <c r="F2030" s="202" t="s">
        <v>2919</v>
      </c>
      <c r="G2030" s="38"/>
      <c r="H2030" s="38"/>
      <c r="I2030" s="110"/>
      <c r="J2030" s="38"/>
      <c r="K2030" s="38"/>
      <c r="L2030" s="41"/>
      <c r="M2030" s="203"/>
      <c r="N2030" s="204"/>
      <c r="O2030" s="66"/>
      <c r="P2030" s="66"/>
      <c r="Q2030" s="66"/>
      <c r="R2030" s="66"/>
      <c r="S2030" s="66"/>
      <c r="T2030" s="67"/>
      <c r="U2030" s="36"/>
      <c r="V2030" s="36"/>
      <c r="W2030" s="36"/>
      <c r="X2030" s="36"/>
      <c r="Y2030" s="36"/>
      <c r="Z2030" s="36"/>
      <c r="AA2030" s="36"/>
      <c r="AB2030" s="36"/>
      <c r="AC2030" s="36"/>
      <c r="AD2030" s="36"/>
      <c r="AE2030" s="36"/>
      <c r="AT2030" s="19" t="s">
        <v>152</v>
      </c>
      <c r="AU2030" s="19" t="s">
        <v>80</v>
      </c>
    </row>
    <row r="2031" spans="1:65" s="2" customFormat="1" ht="21.75" customHeight="1">
      <c r="A2031" s="36"/>
      <c r="B2031" s="37"/>
      <c r="C2031" s="189" t="s">
        <v>2920</v>
      </c>
      <c r="D2031" s="189" t="s">
        <v>146</v>
      </c>
      <c r="E2031" s="190" t="s">
        <v>2921</v>
      </c>
      <c r="F2031" s="191" t="s">
        <v>2922</v>
      </c>
      <c r="G2031" s="192" t="s">
        <v>443</v>
      </c>
      <c r="H2031" s="193">
        <v>5</v>
      </c>
      <c r="I2031" s="194"/>
      <c r="J2031" s="193">
        <f>ROUND(I2031*H2031,2)</f>
        <v>0</v>
      </c>
      <c r="K2031" s="191" t="s">
        <v>19</v>
      </c>
      <c r="L2031" s="41"/>
      <c r="M2031" s="195" t="s">
        <v>19</v>
      </c>
      <c r="N2031" s="196" t="s">
        <v>42</v>
      </c>
      <c r="O2031" s="66"/>
      <c r="P2031" s="197">
        <f>O2031*H2031</f>
        <v>0</v>
      </c>
      <c r="Q2031" s="197">
        <v>0</v>
      </c>
      <c r="R2031" s="197">
        <f>Q2031*H2031</f>
        <v>0</v>
      </c>
      <c r="S2031" s="197">
        <v>0</v>
      </c>
      <c r="T2031" s="198">
        <f>S2031*H2031</f>
        <v>0</v>
      </c>
      <c r="U2031" s="36"/>
      <c r="V2031" s="36"/>
      <c r="W2031" s="36"/>
      <c r="X2031" s="36"/>
      <c r="Y2031" s="36"/>
      <c r="Z2031" s="36"/>
      <c r="AA2031" s="36"/>
      <c r="AB2031" s="36"/>
      <c r="AC2031" s="36"/>
      <c r="AD2031" s="36"/>
      <c r="AE2031" s="36"/>
      <c r="AR2031" s="199" t="s">
        <v>258</v>
      </c>
      <c r="AT2031" s="199" t="s">
        <v>146</v>
      </c>
      <c r="AU2031" s="199" t="s">
        <v>80</v>
      </c>
      <c r="AY2031" s="19" t="s">
        <v>144</v>
      </c>
      <c r="BE2031" s="200">
        <f>IF(N2031="základní",J2031,0)</f>
        <v>0</v>
      </c>
      <c r="BF2031" s="200">
        <f>IF(N2031="snížená",J2031,0)</f>
        <v>0</v>
      </c>
      <c r="BG2031" s="200">
        <f>IF(N2031="zákl. přenesená",J2031,0)</f>
        <v>0</v>
      </c>
      <c r="BH2031" s="200">
        <f>IF(N2031="sníž. přenesená",J2031,0)</f>
        <v>0</v>
      </c>
      <c r="BI2031" s="200">
        <f>IF(N2031="nulová",J2031,0)</f>
        <v>0</v>
      </c>
      <c r="BJ2031" s="19" t="s">
        <v>26</v>
      </c>
      <c r="BK2031" s="200">
        <f>ROUND(I2031*H2031,2)</f>
        <v>0</v>
      </c>
      <c r="BL2031" s="19" t="s">
        <v>258</v>
      </c>
      <c r="BM2031" s="199" t="s">
        <v>2923</v>
      </c>
    </row>
    <row r="2032" spans="1:65" s="2" customFormat="1" ht="19.2">
      <c r="A2032" s="36"/>
      <c r="B2032" s="37"/>
      <c r="C2032" s="38"/>
      <c r="D2032" s="201" t="s">
        <v>152</v>
      </c>
      <c r="E2032" s="38"/>
      <c r="F2032" s="202" t="s">
        <v>2924</v>
      </c>
      <c r="G2032" s="38"/>
      <c r="H2032" s="38"/>
      <c r="I2032" s="110"/>
      <c r="J2032" s="38"/>
      <c r="K2032" s="38"/>
      <c r="L2032" s="41"/>
      <c r="M2032" s="203"/>
      <c r="N2032" s="204"/>
      <c r="O2032" s="66"/>
      <c r="P2032" s="66"/>
      <c r="Q2032" s="66"/>
      <c r="R2032" s="66"/>
      <c r="S2032" s="66"/>
      <c r="T2032" s="67"/>
      <c r="U2032" s="36"/>
      <c r="V2032" s="36"/>
      <c r="W2032" s="36"/>
      <c r="X2032" s="36"/>
      <c r="Y2032" s="36"/>
      <c r="Z2032" s="36"/>
      <c r="AA2032" s="36"/>
      <c r="AB2032" s="36"/>
      <c r="AC2032" s="36"/>
      <c r="AD2032" s="36"/>
      <c r="AE2032" s="36"/>
      <c r="AT2032" s="19" t="s">
        <v>152</v>
      </c>
      <c r="AU2032" s="19" t="s">
        <v>80</v>
      </c>
    </row>
    <row r="2033" spans="1:65" s="2" customFormat="1" ht="21.75" customHeight="1">
      <c r="A2033" s="36"/>
      <c r="B2033" s="37"/>
      <c r="C2033" s="189" t="s">
        <v>2925</v>
      </c>
      <c r="D2033" s="189" t="s">
        <v>146</v>
      </c>
      <c r="E2033" s="190" t="s">
        <v>2926</v>
      </c>
      <c r="F2033" s="191" t="s">
        <v>2927</v>
      </c>
      <c r="G2033" s="192" t="s">
        <v>443</v>
      </c>
      <c r="H2033" s="193">
        <v>24</v>
      </c>
      <c r="I2033" s="194"/>
      <c r="J2033" s="193">
        <f>ROUND(I2033*H2033,2)</f>
        <v>0</v>
      </c>
      <c r="K2033" s="191" t="s">
        <v>19</v>
      </c>
      <c r="L2033" s="41"/>
      <c r="M2033" s="195" t="s">
        <v>19</v>
      </c>
      <c r="N2033" s="196" t="s">
        <v>42</v>
      </c>
      <c r="O2033" s="66"/>
      <c r="P2033" s="197">
        <f>O2033*H2033</f>
        <v>0</v>
      </c>
      <c r="Q2033" s="197">
        <v>0</v>
      </c>
      <c r="R2033" s="197">
        <f>Q2033*H2033</f>
        <v>0</v>
      </c>
      <c r="S2033" s="197">
        <v>0</v>
      </c>
      <c r="T2033" s="198">
        <f>S2033*H2033</f>
        <v>0</v>
      </c>
      <c r="U2033" s="36"/>
      <c r="V2033" s="36"/>
      <c r="W2033" s="36"/>
      <c r="X2033" s="36"/>
      <c r="Y2033" s="36"/>
      <c r="Z2033" s="36"/>
      <c r="AA2033" s="36"/>
      <c r="AB2033" s="36"/>
      <c r="AC2033" s="36"/>
      <c r="AD2033" s="36"/>
      <c r="AE2033" s="36"/>
      <c r="AR2033" s="199" t="s">
        <v>258</v>
      </c>
      <c r="AT2033" s="199" t="s">
        <v>146</v>
      </c>
      <c r="AU2033" s="199" t="s">
        <v>80</v>
      </c>
      <c r="AY2033" s="19" t="s">
        <v>144</v>
      </c>
      <c r="BE2033" s="200">
        <f>IF(N2033="základní",J2033,0)</f>
        <v>0</v>
      </c>
      <c r="BF2033" s="200">
        <f>IF(N2033="snížená",J2033,0)</f>
        <v>0</v>
      </c>
      <c r="BG2033" s="200">
        <f>IF(N2033="zákl. přenesená",J2033,0)</f>
        <v>0</v>
      </c>
      <c r="BH2033" s="200">
        <f>IF(N2033="sníž. přenesená",J2033,0)</f>
        <v>0</v>
      </c>
      <c r="BI2033" s="200">
        <f>IF(N2033="nulová",J2033,0)</f>
        <v>0</v>
      </c>
      <c r="BJ2033" s="19" t="s">
        <v>26</v>
      </c>
      <c r="BK2033" s="200">
        <f>ROUND(I2033*H2033,2)</f>
        <v>0</v>
      </c>
      <c r="BL2033" s="19" t="s">
        <v>258</v>
      </c>
      <c r="BM2033" s="199" t="s">
        <v>2928</v>
      </c>
    </row>
    <row r="2034" spans="1:65" s="2" customFormat="1" ht="19.2">
      <c r="A2034" s="36"/>
      <c r="B2034" s="37"/>
      <c r="C2034" s="38"/>
      <c r="D2034" s="201" t="s">
        <v>152</v>
      </c>
      <c r="E2034" s="38"/>
      <c r="F2034" s="202" t="s">
        <v>2927</v>
      </c>
      <c r="G2034" s="38"/>
      <c r="H2034" s="38"/>
      <c r="I2034" s="110"/>
      <c r="J2034" s="38"/>
      <c r="K2034" s="38"/>
      <c r="L2034" s="41"/>
      <c r="M2034" s="203"/>
      <c r="N2034" s="204"/>
      <c r="O2034" s="66"/>
      <c r="P2034" s="66"/>
      <c r="Q2034" s="66"/>
      <c r="R2034" s="66"/>
      <c r="S2034" s="66"/>
      <c r="T2034" s="67"/>
      <c r="U2034" s="36"/>
      <c r="V2034" s="36"/>
      <c r="W2034" s="36"/>
      <c r="X2034" s="36"/>
      <c r="Y2034" s="36"/>
      <c r="Z2034" s="36"/>
      <c r="AA2034" s="36"/>
      <c r="AB2034" s="36"/>
      <c r="AC2034" s="36"/>
      <c r="AD2034" s="36"/>
      <c r="AE2034" s="36"/>
      <c r="AT2034" s="19" t="s">
        <v>152</v>
      </c>
      <c r="AU2034" s="19" t="s">
        <v>80</v>
      </c>
    </row>
    <row r="2035" spans="1:65" s="2" customFormat="1" ht="21.75" customHeight="1">
      <c r="A2035" s="36"/>
      <c r="B2035" s="37"/>
      <c r="C2035" s="189" t="s">
        <v>2929</v>
      </c>
      <c r="D2035" s="189" t="s">
        <v>146</v>
      </c>
      <c r="E2035" s="190" t="s">
        <v>2930</v>
      </c>
      <c r="F2035" s="191" t="s">
        <v>2931</v>
      </c>
      <c r="G2035" s="192" t="s">
        <v>443</v>
      </c>
      <c r="H2035" s="193">
        <v>10</v>
      </c>
      <c r="I2035" s="194"/>
      <c r="J2035" s="193">
        <f>ROUND(I2035*H2035,2)</f>
        <v>0</v>
      </c>
      <c r="K2035" s="191" t="s">
        <v>19</v>
      </c>
      <c r="L2035" s="41"/>
      <c r="M2035" s="195" t="s">
        <v>19</v>
      </c>
      <c r="N2035" s="196" t="s">
        <v>42</v>
      </c>
      <c r="O2035" s="66"/>
      <c r="P2035" s="197">
        <f>O2035*H2035</f>
        <v>0</v>
      </c>
      <c r="Q2035" s="197">
        <v>0</v>
      </c>
      <c r="R2035" s="197">
        <f>Q2035*H2035</f>
        <v>0</v>
      </c>
      <c r="S2035" s="197">
        <v>0</v>
      </c>
      <c r="T2035" s="198">
        <f>S2035*H2035</f>
        <v>0</v>
      </c>
      <c r="U2035" s="36"/>
      <c r="V2035" s="36"/>
      <c r="W2035" s="36"/>
      <c r="X2035" s="36"/>
      <c r="Y2035" s="36"/>
      <c r="Z2035" s="36"/>
      <c r="AA2035" s="36"/>
      <c r="AB2035" s="36"/>
      <c r="AC2035" s="36"/>
      <c r="AD2035" s="36"/>
      <c r="AE2035" s="36"/>
      <c r="AR2035" s="199" t="s">
        <v>258</v>
      </c>
      <c r="AT2035" s="199" t="s">
        <v>146</v>
      </c>
      <c r="AU2035" s="199" t="s">
        <v>80</v>
      </c>
      <c r="AY2035" s="19" t="s">
        <v>144</v>
      </c>
      <c r="BE2035" s="200">
        <f>IF(N2035="základní",J2035,0)</f>
        <v>0</v>
      </c>
      <c r="BF2035" s="200">
        <f>IF(N2035="snížená",J2035,0)</f>
        <v>0</v>
      </c>
      <c r="BG2035" s="200">
        <f>IF(N2035="zákl. přenesená",J2035,0)</f>
        <v>0</v>
      </c>
      <c r="BH2035" s="200">
        <f>IF(N2035="sníž. přenesená",J2035,0)</f>
        <v>0</v>
      </c>
      <c r="BI2035" s="200">
        <f>IF(N2035="nulová",J2035,0)</f>
        <v>0</v>
      </c>
      <c r="BJ2035" s="19" t="s">
        <v>26</v>
      </c>
      <c r="BK2035" s="200">
        <f>ROUND(I2035*H2035,2)</f>
        <v>0</v>
      </c>
      <c r="BL2035" s="19" t="s">
        <v>258</v>
      </c>
      <c r="BM2035" s="199" t="s">
        <v>2932</v>
      </c>
    </row>
    <row r="2036" spans="1:65" s="2" customFormat="1" ht="19.2">
      <c r="A2036" s="36"/>
      <c r="B2036" s="37"/>
      <c r="C2036" s="38"/>
      <c r="D2036" s="201" t="s">
        <v>152</v>
      </c>
      <c r="E2036" s="38"/>
      <c r="F2036" s="202" t="s">
        <v>2931</v>
      </c>
      <c r="G2036" s="38"/>
      <c r="H2036" s="38"/>
      <c r="I2036" s="110"/>
      <c r="J2036" s="38"/>
      <c r="K2036" s="38"/>
      <c r="L2036" s="41"/>
      <c r="M2036" s="203"/>
      <c r="N2036" s="204"/>
      <c r="O2036" s="66"/>
      <c r="P2036" s="66"/>
      <c r="Q2036" s="66"/>
      <c r="R2036" s="66"/>
      <c r="S2036" s="66"/>
      <c r="T2036" s="67"/>
      <c r="U2036" s="36"/>
      <c r="V2036" s="36"/>
      <c r="W2036" s="36"/>
      <c r="X2036" s="36"/>
      <c r="Y2036" s="36"/>
      <c r="Z2036" s="36"/>
      <c r="AA2036" s="36"/>
      <c r="AB2036" s="36"/>
      <c r="AC2036" s="36"/>
      <c r="AD2036" s="36"/>
      <c r="AE2036" s="36"/>
      <c r="AT2036" s="19" t="s">
        <v>152</v>
      </c>
      <c r="AU2036" s="19" t="s">
        <v>80</v>
      </c>
    </row>
    <row r="2037" spans="1:65" s="2" customFormat="1" ht="16.5" customHeight="1">
      <c r="A2037" s="36"/>
      <c r="B2037" s="37"/>
      <c r="C2037" s="189" t="s">
        <v>2933</v>
      </c>
      <c r="D2037" s="189" t="s">
        <v>146</v>
      </c>
      <c r="E2037" s="190" t="s">
        <v>2934</v>
      </c>
      <c r="F2037" s="191" t="s">
        <v>2935</v>
      </c>
      <c r="G2037" s="192" t="s">
        <v>2180</v>
      </c>
      <c r="H2037" s="193">
        <v>0.4</v>
      </c>
      <c r="I2037" s="194"/>
      <c r="J2037" s="193">
        <f>ROUND(I2037*H2037,2)</f>
        <v>0</v>
      </c>
      <c r="K2037" s="191" t="s">
        <v>19</v>
      </c>
      <c r="L2037" s="41"/>
      <c r="M2037" s="195" t="s">
        <v>19</v>
      </c>
      <c r="N2037" s="196" t="s">
        <v>42</v>
      </c>
      <c r="O2037" s="66"/>
      <c r="P2037" s="197">
        <f>O2037*H2037</f>
        <v>0</v>
      </c>
      <c r="Q2037" s="197">
        <v>0</v>
      </c>
      <c r="R2037" s="197">
        <f>Q2037*H2037</f>
        <v>0</v>
      </c>
      <c r="S2037" s="197">
        <v>0</v>
      </c>
      <c r="T2037" s="198">
        <f>S2037*H2037</f>
        <v>0</v>
      </c>
      <c r="U2037" s="36"/>
      <c r="V2037" s="36"/>
      <c r="W2037" s="36"/>
      <c r="X2037" s="36"/>
      <c r="Y2037" s="36"/>
      <c r="Z2037" s="36"/>
      <c r="AA2037" s="36"/>
      <c r="AB2037" s="36"/>
      <c r="AC2037" s="36"/>
      <c r="AD2037" s="36"/>
      <c r="AE2037" s="36"/>
      <c r="AR2037" s="199" t="s">
        <v>258</v>
      </c>
      <c r="AT2037" s="199" t="s">
        <v>146</v>
      </c>
      <c r="AU2037" s="199" t="s">
        <v>80</v>
      </c>
      <c r="AY2037" s="19" t="s">
        <v>144</v>
      </c>
      <c r="BE2037" s="200">
        <f>IF(N2037="základní",J2037,0)</f>
        <v>0</v>
      </c>
      <c r="BF2037" s="200">
        <f>IF(N2037="snížená",J2037,0)</f>
        <v>0</v>
      </c>
      <c r="BG2037" s="200">
        <f>IF(N2037="zákl. přenesená",J2037,0)</f>
        <v>0</v>
      </c>
      <c r="BH2037" s="200">
        <f>IF(N2037="sníž. přenesená",J2037,0)</f>
        <v>0</v>
      </c>
      <c r="BI2037" s="200">
        <f>IF(N2037="nulová",J2037,0)</f>
        <v>0</v>
      </c>
      <c r="BJ2037" s="19" t="s">
        <v>26</v>
      </c>
      <c r="BK2037" s="200">
        <f>ROUND(I2037*H2037,2)</f>
        <v>0</v>
      </c>
      <c r="BL2037" s="19" t="s">
        <v>258</v>
      </c>
      <c r="BM2037" s="199" t="s">
        <v>2936</v>
      </c>
    </row>
    <row r="2038" spans="1:65" s="2" customFormat="1" ht="10.199999999999999">
      <c r="A2038" s="36"/>
      <c r="B2038" s="37"/>
      <c r="C2038" s="38"/>
      <c r="D2038" s="201" t="s">
        <v>152</v>
      </c>
      <c r="E2038" s="38"/>
      <c r="F2038" s="202" t="s">
        <v>2937</v>
      </c>
      <c r="G2038" s="38"/>
      <c r="H2038" s="38"/>
      <c r="I2038" s="110"/>
      <c r="J2038" s="38"/>
      <c r="K2038" s="38"/>
      <c r="L2038" s="41"/>
      <c r="M2038" s="203"/>
      <c r="N2038" s="204"/>
      <c r="O2038" s="66"/>
      <c r="P2038" s="66"/>
      <c r="Q2038" s="66"/>
      <c r="R2038" s="66"/>
      <c r="S2038" s="66"/>
      <c r="T2038" s="67"/>
      <c r="U2038" s="36"/>
      <c r="V2038" s="36"/>
      <c r="W2038" s="36"/>
      <c r="X2038" s="36"/>
      <c r="Y2038" s="36"/>
      <c r="Z2038" s="36"/>
      <c r="AA2038" s="36"/>
      <c r="AB2038" s="36"/>
      <c r="AC2038" s="36"/>
      <c r="AD2038" s="36"/>
      <c r="AE2038" s="36"/>
      <c r="AT2038" s="19" t="s">
        <v>152</v>
      </c>
      <c r="AU2038" s="19" t="s">
        <v>80</v>
      </c>
    </row>
    <row r="2039" spans="1:65" s="2" customFormat="1" ht="16.5" customHeight="1">
      <c r="A2039" s="36"/>
      <c r="B2039" s="37"/>
      <c r="C2039" s="189" t="s">
        <v>2938</v>
      </c>
      <c r="D2039" s="189" t="s">
        <v>146</v>
      </c>
      <c r="E2039" s="190" t="s">
        <v>2939</v>
      </c>
      <c r="F2039" s="191" t="s">
        <v>2940</v>
      </c>
      <c r="G2039" s="192" t="s">
        <v>443</v>
      </c>
      <c r="H2039" s="193">
        <v>1</v>
      </c>
      <c r="I2039" s="194"/>
      <c r="J2039" s="193">
        <f>ROUND(I2039*H2039,2)</f>
        <v>0</v>
      </c>
      <c r="K2039" s="191" t="s">
        <v>19</v>
      </c>
      <c r="L2039" s="41"/>
      <c r="M2039" s="195" t="s">
        <v>19</v>
      </c>
      <c r="N2039" s="196" t="s">
        <v>42</v>
      </c>
      <c r="O2039" s="66"/>
      <c r="P2039" s="197">
        <f>O2039*H2039</f>
        <v>0</v>
      </c>
      <c r="Q2039" s="197">
        <v>0</v>
      </c>
      <c r="R2039" s="197">
        <f>Q2039*H2039</f>
        <v>0</v>
      </c>
      <c r="S2039" s="197">
        <v>0</v>
      </c>
      <c r="T2039" s="198">
        <f>S2039*H2039</f>
        <v>0</v>
      </c>
      <c r="U2039" s="36"/>
      <c r="V2039" s="36"/>
      <c r="W2039" s="36"/>
      <c r="X2039" s="36"/>
      <c r="Y2039" s="36"/>
      <c r="Z2039" s="36"/>
      <c r="AA2039" s="36"/>
      <c r="AB2039" s="36"/>
      <c r="AC2039" s="36"/>
      <c r="AD2039" s="36"/>
      <c r="AE2039" s="36"/>
      <c r="AR2039" s="199" t="s">
        <v>258</v>
      </c>
      <c r="AT2039" s="199" t="s">
        <v>146</v>
      </c>
      <c r="AU2039" s="199" t="s">
        <v>80</v>
      </c>
      <c r="AY2039" s="19" t="s">
        <v>144</v>
      </c>
      <c r="BE2039" s="200">
        <f>IF(N2039="základní",J2039,0)</f>
        <v>0</v>
      </c>
      <c r="BF2039" s="200">
        <f>IF(N2039="snížená",J2039,0)</f>
        <v>0</v>
      </c>
      <c r="BG2039" s="200">
        <f>IF(N2039="zákl. přenesená",J2039,0)</f>
        <v>0</v>
      </c>
      <c r="BH2039" s="200">
        <f>IF(N2039="sníž. přenesená",J2039,0)</f>
        <v>0</v>
      </c>
      <c r="BI2039" s="200">
        <f>IF(N2039="nulová",J2039,0)</f>
        <v>0</v>
      </c>
      <c r="BJ2039" s="19" t="s">
        <v>26</v>
      </c>
      <c r="BK2039" s="200">
        <f>ROUND(I2039*H2039,2)</f>
        <v>0</v>
      </c>
      <c r="BL2039" s="19" t="s">
        <v>258</v>
      </c>
      <c r="BM2039" s="199" t="s">
        <v>2941</v>
      </c>
    </row>
    <row r="2040" spans="1:65" s="2" customFormat="1" ht="10.199999999999999">
      <c r="A2040" s="36"/>
      <c r="B2040" s="37"/>
      <c r="C2040" s="38"/>
      <c r="D2040" s="201" t="s">
        <v>152</v>
      </c>
      <c r="E2040" s="38"/>
      <c r="F2040" s="202" t="s">
        <v>2940</v>
      </c>
      <c r="G2040" s="38"/>
      <c r="H2040" s="38"/>
      <c r="I2040" s="110"/>
      <c r="J2040" s="38"/>
      <c r="K2040" s="38"/>
      <c r="L2040" s="41"/>
      <c r="M2040" s="203"/>
      <c r="N2040" s="204"/>
      <c r="O2040" s="66"/>
      <c r="P2040" s="66"/>
      <c r="Q2040" s="66"/>
      <c r="R2040" s="66"/>
      <c r="S2040" s="66"/>
      <c r="T2040" s="67"/>
      <c r="U2040" s="36"/>
      <c r="V2040" s="36"/>
      <c r="W2040" s="36"/>
      <c r="X2040" s="36"/>
      <c r="Y2040" s="36"/>
      <c r="Z2040" s="36"/>
      <c r="AA2040" s="36"/>
      <c r="AB2040" s="36"/>
      <c r="AC2040" s="36"/>
      <c r="AD2040" s="36"/>
      <c r="AE2040" s="36"/>
      <c r="AT2040" s="19" t="s">
        <v>152</v>
      </c>
      <c r="AU2040" s="19" t="s">
        <v>80</v>
      </c>
    </row>
    <row r="2041" spans="1:65" s="2" customFormat="1" ht="21.75" customHeight="1">
      <c r="A2041" s="36"/>
      <c r="B2041" s="37"/>
      <c r="C2041" s="189" t="s">
        <v>2942</v>
      </c>
      <c r="D2041" s="189" t="s">
        <v>146</v>
      </c>
      <c r="E2041" s="190" t="s">
        <v>2943</v>
      </c>
      <c r="F2041" s="191" t="s">
        <v>2944</v>
      </c>
      <c r="G2041" s="192" t="s">
        <v>443</v>
      </c>
      <c r="H2041" s="193">
        <v>56</v>
      </c>
      <c r="I2041" s="194"/>
      <c r="J2041" s="193">
        <f>ROUND(I2041*H2041,2)</f>
        <v>0</v>
      </c>
      <c r="K2041" s="191" t="s">
        <v>19</v>
      </c>
      <c r="L2041" s="41"/>
      <c r="M2041" s="195" t="s">
        <v>19</v>
      </c>
      <c r="N2041" s="196" t="s">
        <v>42</v>
      </c>
      <c r="O2041" s="66"/>
      <c r="P2041" s="197">
        <f>O2041*H2041</f>
        <v>0</v>
      </c>
      <c r="Q2041" s="197">
        <v>0</v>
      </c>
      <c r="R2041" s="197">
        <f>Q2041*H2041</f>
        <v>0</v>
      </c>
      <c r="S2041" s="197">
        <v>0</v>
      </c>
      <c r="T2041" s="198">
        <f>S2041*H2041</f>
        <v>0</v>
      </c>
      <c r="U2041" s="36"/>
      <c r="V2041" s="36"/>
      <c r="W2041" s="36"/>
      <c r="X2041" s="36"/>
      <c r="Y2041" s="36"/>
      <c r="Z2041" s="36"/>
      <c r="AA2041" s="36"/>
      <c r="AB2041" s="36"/>
      <c r="AC2041" s="36"/>
      <c r="AD2041" s="36"/>
      <c r="AE2041" s="36"/>
      <c r="AR2041" s="199" t="s">
        <v>258</v>
      </c>
      <c r="AT2041" s="199" t="s">
        <v>146</v>
      </c>
      <c r="AU2041" s="199" t="s">
        <v>80</v>
      </c>
      <c r="AY2041" s="19" t="s">
        <v>144</v>
      </c>
      <c r="BE2041" s="200">
        <f>IF(N2041="základní",J2041,0)</f>
        <v>0</v>
      </c>
      <c r="BF2041" s="200">
        <f>IF(N2041="snížená",J2041,0)</f>
        <v>0</v>
      </c>
      <c r="BG2041" s="200">
        <f>IF(N2041="zákl. přenesená",J2041,0)</f>
        <v>0</v>
      </c>
      <c r="BH2041" s="200">
        <f>IF(N2041="sníž. přenesená",J2041,0)</f>
        <v>0</v>
      </c>
      <c r="BI2041" s="200">
        <f>IF(N2041="nulová",J2041,0)</f>
        <v>0</v>
      </c>
      <c r="BJ2041" s="19" t="s">
        <v>26</v>
      </c>
      <c r="BK2041" s="200">
        <f>ROUND(I2041*H2041,2)</f>
        <v>0</v>
      </c>
      <c r="BL2041" s="19" t="s">
        <v>258</v>
      </c>
      <c r="BM2041" s="199" t="s">
        <v>2945</v>
      </c>
    </row>
    <row r="2042" spans="1:65" s="2" customFormat="1" ht="19.2">
      <c r="A2042" s="36"/>
      <c r="B2042" s="37"/>
      <c r="C2042" s="38"/>
      <c r="D2042" s="201" t="s">
        <v>152</v>
      </c>
      <c r="E2042" s="38"/>
      <c r="F2042" s="202" t="s">
        <v>2944</v>
      </c>
      <c r="G2042" s="38"/>
      <c r="H2042" s="38"/>
      <c r="I2042" s="110"/>
      <c r="J2042" s="38"/>
      <c r="K2042" s="38"/>
      <c r="L2042" s="41"/>
      <c r="M2042" s="203"/>
      <c r="N2042" s="204"/>
      <c r="O2042" s="66"/>
      <c r="P2042" s="66"/>
      <c r="Q2042" s="66"/>
      <c r="R2042" s="66"/>
      <c r="S2042" s="66"/>
      <c r="T2042" s="67"/>
      <c r="U2042" s="36"/>
      <c r="V2042" s="36"/>
      <c r="W2042" s="36"/>
      <c r="X2042" s="36"/>
      <c r="Y2042" s="36"/>
      <c r="Z2042" s="36"/>
      <c r="AA2042" s="36"/>
      <c r="AB2042" s="36"/>
      <c r="AC2042" s="36"/>
      <c r="AD2042" s="36"/>
      <c r="AE2042" s="36"/>
      <c r="AT2042" s="19" t="s">
        <v>152</v>
      </c>
      <c r="AU2042" s="19" t="s">
        <v>80</v>
      </c>
    </row>
    <row r="2043" spans="1:65" s="2" customFormat="1" ht="21.75" customHeight="1">
      <c r="A2043" s="36"/>
      <c r="B2043" s="37"/>
      <c r="C2043" s="189" t="s">
        <v>2946</v>
      </c>
      <c r="D2043" s="189" t="s">
        <v>146</v>
      </c>
      <c r="E2043" s="190" t="s">
        <v>2947</v>
      </c>
      <c r="F2043" s="191" t="s">
        <v>2948</v>
      </c>
      <c r="G2043" s="192" t="s">
        <v>443</v>
      </c>
      <c r="H2043" s="193">
        <v>4</v>
      </c>
      <c r="I2043" s="194"/>
      <c r="J2043" s="193">
        <f>ROUND(I2043*H2043,2)</f>
        <v>0</v>
      </c>
      <c r="K2043" s="191" t="s">
        <v>19</v>
      </c>
      <c r="L2043" s="41"/>
      <c r="M2043" s="195" t="s">
        <v>19</v>
      </c>
      <c r="N2043" s="196" t="s">
        <v>42</v>
      </c>
      <c r="O2043" s="66"/>
      <c r="P2043" s="197">
        <f>O2043*H2043</f>
        <v>0</v>
      </c>
      <c r="Q2043" s="197">
        <v>0</v>
      </c>
      <c r="R2043" s="197">
        <f>Q2043*H2043</f>
        <v>0</v>
      </c>
      <c r="S2043" s="197">
        <v>0</v>
      </c>
      <c r="T2043" s="198">
        <f>S2043*H2043</f>
        <v>0</v>
      </c>
      <c r="U2043" s="36"/>
      <c r="V2043" s="36"/>
      <c r="W2043" s="36"/>
      <c r="X2043" s="36"/>
      <c r="Y2043" s="36"/>
      <c r="Z2043" s="36"/>
      <c r="AA2043" s="36"/>
      <c r="AB2043" s="36"/>
      <c r="AC2043" s="36"/>
      <c r="AD2043" s="36"/>
      <c r="AE2043" s="36"/>
      <c r="AR2043" s="199" t="s">
        <v>258</v>
      </c>
      <c r="AT2043" s="199" t="s">
        <v>146</v>
      </c>
      <c r="AU2043" s="199" t="s">
        <v>80</v>
      </c>
      <c r="AY2043" s="19" t="s">
        <v>144</v>
      </c>
      <c r="BE2043" s="200">
        <f>IF(N2043="základní",J2043,0)</f>
        <v>0</v>
      </c>
      <c r="BF2043" s="200">
        <f>IF(N2043="snížená",J2043,0)</f>
        <v>0</v>
      </c>
      <c r="BG2043" s="200">
        <f>IF(N2043="zákl. přenesená",J2043,0)</f>
        <v>0</v>
      </c>
      <c r="BH2043" s="200">
        <f>IF(N2043="sníž. přenesená",J2043,0)</f>
        <v>0</v>
      </c>
      <c r="BI2043" s="200">
        <f>IF(N2043="nulová",J2043,0)</f>
        <v>0</v>
      </c>
      <c r="BJ2043" s="19" t="s">
        <v>26</v>
      </c>
      <c r="BK2043" s="200">
        <f>ROUND(I2043*H2043,2)</f>
        <v>0</v>
      </c>
      <c r="BL2043" s="19" t="s">
        <v>258</v>
      </c>
      <c r="BM2043" s="199" t="s">
        <v>2949</v>
      </c>
    </row>
    <row r="2044" spans="1:65" s="2" customFormat="1" ht="19.2">
      <c r="A2044" s="36"/>
      <c r="B2044" s="37"/>
      <c r="C2044" s="38"/>
      <c r="D2044" s="201" t="s">
        <v>152</v>
      </c>
      <c r="E2044" s="38"/>
      <c r="F2044" s="202" t="s">
        <v>2948</v>
      </c>
      <c r="G2044" s="38"/>
      <c r="H2044" s="38"/>
      <c r="I2044" s="110"/>
      <c r="J2044" s="38"/>
      <c r="K2044" s="38"/>
      <c r="L2044" s="41"/>
      <c r="M2044" s="203"/>
      <c r="N2044" s="204"/>
      <c r="O2044" s="66"/>
      <c r="P2044" s="66"/>
      <c r="Q2044" s="66"/>
      <c r="R2044" s="66"/>
      <c r="S2044" s="66"/>
      <c r="T2044" s="67"/>
      <c r="U2044" s="36"/>
      <c r="V2044" s="36"/>
      <c r="W2044" s="36"/>
      <c r="X2044" s="36"/>
      <c r="Y2044" s="36"/>
      <c r="Z2044" s="36"/>
      <c r="AA2044" s="36"/>
      <c r="AB2044" s="36"/>
      <c r="AC2044" s="36"/>
      <c r="AD2044" s="36"/>
      <c r="AE2044" s="36"/>
      <c r="AT2044" s="19" t="s">
        <v>152</v>
      </c>
      <c r="AU2044" s="19" t="s">
        <v>80</v>
      </c>
    </row>
    <row r="2045" spans="1:65" s="2" customFormat="1" ht="16.5" customHeight="1">
      <c r="A2045" s="36"/>
      <c r="B2045" s="37"/>
      <c r="C2045" s="189" t="s">
        <v>2950</v>
      </c>
      <c r="D2045" s="189" t="s">
        <v>146</v>
      </c>
      <c r="E2045" s="190" t="s">
        <v>2951</v>
      </c>
      <c r="F2045" s="191" t="s">
        <v>2952</v>
      </c>
      <c r="G2045" s="192" t="s">
        <v>2180</v>
      </c>
      <c r="H2045" s="193">
        <v>1</v>
      </c>
      <c r="I2045" s="194"/>
      <c r="J2045" s="193">
        <f>ROUND(I2045*H2045,2)</f>
        <v>0</v>
      </c>
      <c r="K2045" s="191" t="s">
        <v>19</v>
      </c>
      <c r="L2045" s="41"/>
      <c r="M2045" s="195" t="s">
        <v>19</v>
      </c>
      <c r="N2045" s="196" t="s">
        <v>42</v>
      </c>
      <c r="O2045" s="66"/>
      <c r="P2045" s="197">
        <f>O2045*H2045</f>
        <v>0</v>
      </c>
      <c r="Q2045" s="197">
        <v>0</v>
      </c>
      <c r="R2045" s="197">
        <f>Q2045*H2045</f>
        <v>0</v>
      </c>
      <c r="S2045" s="197">
        <v>0</v>
      </c>
      <c r="T2045" s="198">
        <f>S2045*H2045</f>
        <v>0</v>
      </c>
      <c r="U2045" s="36"/>
      <c r="V2045" s="36"/>
      <c r="W2045" s="36"/>
      <c r="X2045" s="36"/>
      <c r="Y2045" s="36"/>
      <c r="Z2045" s="36"/>
      <c r="AA2045" s="36"/>
      <c r="AB2045" s="36"/>
      <c r="AC2045" s="36"/>
      <c r="AD2045" s="36"/>
      <c r="AE2045" s="36"/>
      <c r="AR2045" s="199" t="s">
        <v>258</v>
      </c>
      <c r="AT2045" s="199" t="s">
        <v>146</v>
      </c>
      <c r="AU2045" s="199" t="s">
        <v>80</v>
      </c>
      <c r="AY2045" s="19" t="s">
        <v>144</v>
      </c>
      <c r="BE2045" s="200">
        <f>IF(N2045="základní",J2045,0)</f>
        <v>0</v>
      </c>
      <c r="BF2045" s="200">
        <f>IF(N2045="snížená",J2045,0)</f>
        <v>0</v>
      </c>
      <c r="BG2045" s="200">
        <f>IF(N2045="zákl. přenesená",J2045,0)</f>
        <v>0</v>
      </c>
      <c r="BH2045" s="200">
        <f>IF(N2045="sníž. přenesená",J2045,0)</f>
        <v>0</v>
      </c>
      <c r="BI2045" s="200">
        <f>IF(N2045="nulová",J2045,0)</f>
        <v>0</v>
      </c>
      <c r="BJ2045" s="19" t="s">
        <v>26</v>
      </c>
      <c r="BK2045" s="200">
        <f>ROUND(I2045*H2045,2)</f>
        <v>0</v>
      </c>
      <c r="BL2045" s="19" t="s">
        <v>258</v>
      </c>
      <c r="BM2045" s="199" t="s">
        <v>2953</v>
      </c>
    </row>
    <row r="2046" spans="1:65" s="2" customFormat="1" ht="10.199999999999999">
      <c r="A2046" s="36"/>
      <c r="B2046" s="37"/>
      <c r="C2046" s="38"/>
      <c r="D2046" s="201" t="s">
        <v>152</v>
      </c>
      <c r="E2046" s="38"/>
      <c r="F2046" s="202" t="s">
        <v>2954</v>
      </c>
      <c r="G2046" s="38"/>
      <c r="H2046" s="38"/>
      <c r="I2046" s="110"/>
      <c r="J2046" s="38"/>
      <c r="K2046" s="38"/>
      <c r="L2046" s="41"/>
      <c r="M2046" s="203"/>
      <c r="N2046" s="204"/>
      <c r="O2046" s="66"/>
      <c r="P2046" s="66"/>
      <c r="Q2046" s="66"/>
      <c r="R2046" s="66"/>
      <c r="S2046" s="66"/>
      <c r="T2046" s="67"/>
      <c r="U2046" s="36"/>
      <c r="V2046" s="36"/>
      <c r="W2046" s="36"/>
      <c r="X2046" s="36"/>
      <c r="Y2046" s="36"/>
      <c r="Z2046" s="36"/>
      <c r="AA2046" s="36"/>
      <c r="AB2046" s="36"/>
      <c r="AC2046" s="36"/>
      <c r="AD2046" s="36"/>
      <c r="AE2046" s="36"/>
      <c r="AT2046" s="19" t="s">
        <v>152</v>
      </c>
      <c r="AU2046" s="19" t="s">
        <v>80</v>
      </c>
    </row>
    <row r="2047" spans="1:65" s="2" customFormat="1" ht="21.75" customHeight="1">
      <c r="A2047" s="36"/>
      <c r="B2047" s="37"/>
      <c r="C2047" s="189" t="s">
        <v>2955</v>
      </c>
      <c r="D2047" s="189" t="s">
        <v>146</v>
      </c>
      <c r="E2047" s="190" t="s">
        <v>2956</v>
      </c>
      <c r="F2047" s="191" t="s">
        <v>2957</v>
      </c>
      <c r="G2047" s="192" t="s">
        <v>443</v>
      </c>
      <c r="H2047" s="193">
        <v>33</v>
      </c>
      <c r="I2047" s="194"/>
      <c r="J2047" s="193">
        <f>ROUND(I2047*H2047,2)</f>
        <v>0</v>
      </c>
      <c r="K2047" s="191" t="s">
        <v>19</v>
      </c>
      <c r="L2047" s="41"/>
      <c r="M2047" s="195" t="s">
        <v>19</v>
      </c>
      <c r="N2047" s="196" t="s">
        <v>42</v>
      </c>
      <c r="O2047" s="66"/>
      <c r="P2047" s="197">
        <f>O2047*H2047</f>
        <v>0</v>
      </c>
      <c r="Q2047" s="197">
        <v>0</v>
      </c>
      <c r="R2047" s="197">
        <f>Q2047*H2047</f>
        <v>0</v>
      </c>
      <c r="S2047" s="197">
        <v>0</v>
      </c>
      <c r="T2047" s="198">
        <f>S2047*H2047</f>
        <v>0</v>
      </c>
      <c r="U2047" s="36"/>
      <c r="V2047" s="36"/>
      <c r="W2047" s="36"/>
      <c r="X2047" s="36"/>
      <c r="Y2047" s="36"/>
      <c r="Z2047" s="36"/>
      <c r="AA2047" s="36"/>
      <c r="AB2047" s="36"/>
      <c r="AC2047" s="36"/>
      <c r="AD2047" s="36"/>
      <c r="AE2047" s="36"/>
      <c r="AR2047" s="199" t="s">
        <v>258</v>
      </c>
      <c r="AT2047" s="199" t="s">
        <v>146</v>
      </c>
      <c r="AU2047" s="199" t="s">
        <v>80</v>
      </c>
      <c r="AY2047" s="19" t="s">
        <v>144</v>
      </c>
      <c r="BE2047" s="200">
        <f>IF(N2047="základní",J2047,0)</f>
        <v>0</v>
      </c>
      <c r="BF2047" s="200">
        <f>IF(N2047="snížená",J2047,0)</f>
        <v>0</v>
      </c>
      <c r="BG2047" s="200">
        <f>IF(N2047="zákl. přenesená",J2047,0)</f>
        <v>0</v>
      </c>
      <c r="BH2047" s="200">
        <f>IF(N2047="sníž. přenesená",J2047,0)</f>
        <v>0</v>
      </c>
      <c r="BI2047" s="200">
        <f>IF(N2047="nulová",J2047,0)</f>
        <v>0</v>
      </c>
      <c r="BJ2047" s="19" t="s">
        <v>26</v>
      </c>
      <c r="BK2047" s="200">
        <f>ROUND(I2047*H2047,2)</f>
        <v>0</v>
      </c>
      <c r="BL2047" s="19" t="s">
        <v>258</v>
      </c>
      <c r="BM2047" s="199" t="s">
        <v>2958</v>
      </c>
    </row>
    <row r="2048" spans="1:65" s="2" customFormat="1" ht="19.2">
      <c r="A2048" s="36"/>
      <c r="B2048" s="37"/>
      <c r="C2048" s="38"/>
      <c r="D2048" s="201" t="s">
        <v>152</v>
      </c>
      <c r="E2048" s="38"/>
      <c r="F2048" s="202" t="s">
        <v>2957</v>
      </c>
      <c r="G2048" s="38"/>
      <c r="H2048" s="38"/>
      <c r="I2048" s="110"/>
      <c r="J2048" s="38"/>
      <c r="K2048" s="38"/>
      <c r="L2048" s="41"/>
      <c r="M2048" s="203"/>
      <c r="N2048" s="204"/>
      <c r="O2048" s="66"/>
      <c r="P2048" s="66"/>
      <c r="Q2048" s="66"/>
      <c r="R2048" s="66"/>
      <c r="S2048" s="66"/>
      <c r="T2048" s="67"/>
      <c r="U2048" s="36"/>
      <c r="V2048" s="36"/>
      <c r="W2048" s="36"/>
      <c r="X2048" s="36"/>
      <c r="Y2048" s="36"/>
      <c r="Z2048" s="36"/>
      <c r="AA2048" s="36"/>
      <c r="AB2048" s="36"/>
      <c r="AC2048" s="36"/>
      <c r="AD2048" s="36"/>
      <c r="AE2048" s="36"/>
      <c r="AT2048" s="19" t="s">
        <v>152</v>
      </c>
      <c r="AU2048" s="19" t="s">
        <v>80</v>
      </c>
    </row>
    <row r="2049" spans="1:65" s="2" customFormat="1" ht="21.75" customHeight="1">
      <c r="A2049" s="36"/>
      <c r="B2049" s="37"/>
      <c r="C2049" s="189" t="s">
        <v>2959</v>
      </c>
      <c r="D2049" s="189" t="s">
        <v>146</v>
      </c>
      <c r="E2049" s="190" t="s">
        <v>2960</v>
      </c>
      <c r="F2049" s="191" t="s">
        <v>2961</v>
      </c>
      <c r="G2049" s="192" t="s">
        <v>443</v>
      </c>
      <c r="H2049" s="193">
        <v>54</v>
      </c>
      <c r="I2049" s="194"/>
      <c r="J2049" s="193">
        <f>ROUND(I2049*H2049,2)</f>
        <v>0</v>
      </c>
      <c r="K2049" s="191" t="s">
        <v>19</v>
      </c>
      <c r="L2049" s="41"/>
      <c r="M2049" s="195" t="s">
        <v>19</v>
      </c>
      <c r="N2049" s="196" t="s">
        <v>42</v>
      </c>
      <c r="O2049" s="66"/>
      <c r="P2049" s="197">
        <f>O2049*H2049</f>
        <v>0</v>
      </c>
      <c r="Q2049" s="197">
        <v>0</v>
      </c>
      <c r="R2049" s="197">
        <f>Q2049*H2049</f>
        <v>0</v>
      </c>
      <c r="S2049" s="197">
        <v>0</v>
      </c>
      <c r="T2049" s="198">
        <f>S2049*H2049</f>
        <v>0</v>
      </c>
      <c r="U2049" s="36"/>
      <c r="V2049" s="36"/>
      <c r="W2049" s="36"/>
      <c r="X2049" s="36"/>
      <c r="Y2049" s="36"/>
      <c r="Z2049" s="36"/>
      <c r="AA2049" s="36"/>
      <c r="AB2049" s="36"/>
      <c r="AC2049" s="36"/>
      <c r="AD2049" s="36"/>
      <c r="AE2049" s="36"/>
      <c r="AR2049" s="199" t="s">
        <v>258</v>
      </c>
      <c r="AT2049" s="199" t="s">
        <v>146</v>
      </c>
      <c r="AU2049" s="199" t="s">
        <v>80</v>
      </c>
      <c r="AY2049" s="19" t="s">
        <v>144</v>
      </c>
      <c r="BE2049" s="200">
        <f>IF(N2049="základní",J2049,0)</f>
        <v>0</v>
      </c>
      <c r="BF2049" s="200">
        <f>IF(N2049="snížená",J2049,0)</f>
        <v>0</v>
      </c>
      <c r="BG2049" s="200">
        <f>IF(N2049="zákl. přenesená",J2049,0)</f>
        <v>0</v>
      </c>
      <c r="BH2049" s="200">
        <f>IF(N2049="sníž. přenesená",J2049,0)</f>
        <v>0</v>
      </c>
      <c r="BI2049" s="200">
        <f>IF(N2049="nulová",J2049,0)</f>
        <v>0</v>
      </c>
      <c r="BJ2049" s="19" t="s">
        <v>26</v>
      </c>
      <c r="BK2049" s="200">
        <f>ROUND(I2049*H2049,2)</f>
        <v>0</v>
      </c>
      <c r="BL2049" s="19" t="s">
        <v>258</v>
      </c>
      <c r="BM2049" s="199" t="s">
        <v>2962</v>
      </c>
    </row>
    <row r="2050" spans="1:65" s="2" customFormat="1" ht="19.2">
      <c r="A2050" s="36"/>
      <c r="B2050" s="37"/>
      <c r="C2050" s="38"/>
      <c r="D2050" s="201" t="s">
        <v>152</v>
      </c>
      <c r="E2050" s="38"/>
      <c r="F2050" s="202" t="s">
        <v>2961</v>
      </c>
      <c r="G2050" s="38"/>
      <c r="H2050" s="38"/>
      <c r="I2050" s="110"/>
      <c r="J2050" s="38"/>
      <c r="K2050" s="38"/>
      <c r="L2050" s="41"/>
      <c r="M2050" s="203"/>
      <c r="N2050" s="204"/>
      <c r="O2050" s="66"/>
      <c r="P2050" s="66"/>
      <c r="Q2050" s="66"/>
      <c r="R2050" s="66"/>
      <c r="S2050" s="66"/>
      <c r="T2050" s="67"/>
      <c r="U2050" s="36"/>
      <c r="V2050" s="36"/>
      <c r="W2050" s="36"/>
      <c r="X2050" s="36"/>
      <c r="Y2050" s="36"/>
      <c r="Z2050" s="36"/>
      <c r="AA2050" s="36"/>
      <c r="AB2050" s="36"/>
      <c r="AC2050" s="36"/>
      <c r="AD2050" s="36"/>
      <c r="AE2050" s="36"/>
      <c r="AT2050" s="19" t="s">
        <v>152</v>
      </c>
      <c r="AU2050" s="19" t="s">
        <v>80</v>
      </c>
    </row>
    <row r="2051" spans="1:65" s="2" customFormat="1" ht="16.5" customHeight="1">
      <c r="A2051" s="36"/>
      <c r="B2051" s="37"/>
      <c r="C2051" s="189" t="s">
        <v>2963</v>
      </c>
      <c r="D2051" s="189" t="s">
        <v>146</v>
      </c>
      <c r="E2051" s="190" t="s">
        <v>2964</v>
      </c>
      <c r="F2051" s="191" t="s">
        <v>2965</v>
      </c>
      <c r="G2051" s="192" t="s">
        <v>443</v>
      </c>
      <c r="H2051" s="193">
        <v>30</v>
      </c>
      <c r="I2051" s="194"/>
      <c r="J2051" s="193">
        <f>ROUND(I2051*H2051,2)</f>
        <v>0</v>
      </c>
      <c r="K2051" s="191" t="s">
        <v>19</v>
      </c>
      <c r="L2051" s="41"/>
      <c r="M2051" s="195" t="s">
        <v>19</v>
      </c>
      <c r="N2051" s="196" t="s">
        <v>42</v>
      </c>
      <c r="O2051" s="66"/>
      <c r="P2051" s="197">
        <f>O2051*H2051</f>
        <v>0</v>
      </c>
      <c r="Q2051" s="197">
        <v>0</v>
      </c>
      <c r="R2051" s="197">
        <f>Q2051*H2051</f>
        <v>0</v>
      </c>
      <c r="S2051" s="197">
        <v>0</v>
      </c>
      <c r="T2051" s="198">
        <f>S2051*H2051</f>
        <v>0</v>
      </c>
      <c r="U2051" s="36"/>
      <c r="V2051" s="36"/>
      <c r="W2051" s="36"/>
      <c r="X2051" s="36"/>
      <c r="Y2051" s="36"/>
      <c r="Z2051" s="36"/>
      <c r="AA2051" s="36"/>
      <c r="AB2051" s="36"/>
      <c r="AC2051" s="36"/>
      <c r="AD2051" s="36"/>
      <c r="AE2051" s="36"/>
      <c r="AR2051" s="199" t="s">
        <v>258</v>
      </c>
      <c r="AT2051" s="199" t="s">
        <v>146</v>
      </c>
      <c r="AU2051" s="199" t="s">
        <v>80</v>
      </c>
      <c r="AY2051" s="19" t="s">
        <v>144</v>
      </c>
      <c r="BE2051" s="200">
        <f>IF(N2051="základní",J2051,0)</f>
        <v>0</v>
      </c>
      <c r="BF2051" s="200">
        <f>IF(N2051="snížená",J2051,0)</f>
        <v>0</v>
      </c>
      <c r="BG2051" s="200">
        <f>IF(N2051="zákl. přenesená",J2051,0)</f>
        <v>0</v>
      </c>
      <c r="BH2051" s="200">
        <f>IF(N2051="sníž. přenesená",J2051,0)</f>
        <v>0</v>
      </c>
      <c r="BI2051" s="200">
        <f>IF(N2051="nulová",J2051,0)</f>
        <v>0</v>
      </c>
      <c r="BJ2051" s="19" t="s">
        <v>26</v>
      </c>
      <c r="BK2051" s="200">
        <f>ROUND(I2051*H2051,2)</f>
        <v>0</v>
      </c>
      <c r="BL2051" s="19" t="s">
        <v>258</v>
      </c>
      <c r="BM2051" s="199" t="s">
        <v>2966</v>
      </c>
    </row>
    <row r="2052" spans="1:65" s="2" customFormat="1" ht="10.199999999999999">
      <c r="A2052" s="36"/>
      <c r="B2052" s="37"/>
      <c r="C2052" s="38"/>
      <c r="D2052" s="201" t="s">
        <v>152</v>
      </c>
      <c r="E2052" s="38"/>
      <c r="F2052" s="202" t="s">
        <v>2967</v>
      </c>
      <c r="G2052" s="38"/>
      <c r="H2052" s="38"/>
      <c r="I2052" s="110"/>
      <c r="J2052" s="38"/>
      <c r="K2052" s="38"/>
      <c r="L2052" s="41"/>
      <c r="M2052" s="203"/>
      <c r="N2052" s="204"/>
      <c r="O2052" s="66"/>
      <c r="P2052" s="66"/>
      <c r="Q2052" s="66"/>
      <c r="R2052" s="66"/>
      <c r="S2052" s="66"/>
      <c r="T2052" s="67"/>
      <c r="U2052" s="36"/>
      <c r="V2052" s="36"/>
      <c r="W2052" s="36"/>
      <c r="X2052" s="36"/>
      <c r="Y2052" s="36"/>
      <c r="Z2052" s="36"/>
      <c r="AA2052" s="36"/>
      <c r="AB2052" s="36"/>
      <c r="AC2052" s="36"/>
      <c r="AD2052" s="36"/>
      <c r="AE2052" s="36"/>
      <c r="AT2052" s="19" t="s">
        <v>152</v>
      </c>
      <c r="AU2052" s="19" t="s">
        <v>80</v>
      </c>
    </row>
    <row r="2053" spans="1:65" s="2" customFormat="1" ht="16.5" customHeight="1">
      <c r="A2053" s="36"/>
      <c r="B2053" s="37"/>
      <c r="C2053" s="189" t="s">
        <v>2968</v>
      </c>
      <c r="D2053" s="189" t="s">
        <v>146</v>
      </c>
      <c r="E2053" s="190" t="s">
        <v>2969</v>
      </c>
      <c r="F2053" s="191" t="s">
        <v>2970</v>
      </c>
      <c r="G2053" s="192" t="s">
        <v>2180</v>
      </c>
      <c r="H2053" s="193">
        <v>9</v>
      </c>
      <c r="I2053" s="194"/>
      <c r="J2053" s="193">
        <f>ROUND(I2053*H2053,2)</f>
        <v>0</v>
      </c>
      <c r="K2053" s="191" t="s">
        <v>19</v>
      </c>
      <c r="L2053" s="41"/>
      <c r="M2053" s="195" t="s">
        <v>19</v>
      </c>
      <c r="N2053" s="196" t="s">
        <v>42</v>
      </c>
      <c r="O2053" s="66"/>
      <c r="P2053" s="197">
        <f>O2053*H2053</f>
        <v>0</v>
      </c>
      <c r="Q2053" s="197">
        <v>0</v>
      </c>
      <c r="R2053" s="197">
        <f>Q2053*H2053</f>
        <v>0</v>
      </c>
      <c r="S2053" s="197">
        <v>0</v>
      </c>
      <c r="T2053" s="198">
        <f>S2053*H2053</f>
        <v>0</v>
      </c>
      <c r="U2053" s="36"/>
      <c r="V2053" s="36"/>
      <c r="W2053" s="36"/>
      <c r="X2053" s="36"/>
      <c r="Y2053" s="36"/>
      <c r="Z2053" s="36"/>
      <c r="AA2053" s="36"/>
      <c r="AB2053" s="36"/>
      <c r="AC2053" s="36"/>
      <c r="AD2053" s="36"/>
      <c r="AE2053" s="36"/>
      <c r="AR2053" s="199" t="s">
        <v>258</v>
      </c>
      <c r="AT2053" s="199" t="s">
        <v>146</v>
      </c>
      <c r="AU2053" s="199" t="s">
        <v>80</v>
      </c>
      <c r="AY2053" s="19" t="s">
        <v>144</v>
      </c>
      <c r="BE2053" s="200">
        <f>IF(N2053="základní",J2053,0)</f>
        <v>0</v>
      </c>
      <c r="BF2053" s="200">
        <f>IF(N2053="snížená",J2053,0)</f>
        <v>0</v>
      </c>
      <c r="BG2053" s="200">
        <f>IF(N2053="zákl. přenesená",J2053,0)</f>
        <v>0</v>
      </c>
      <c r="BH2053" s="200">
        <f>IF(N2053="sníž. přenesená",J2053,0)</f>
        <v>0</v>
      </c>
      <c r="BI2053" s="200">
        <f>IF(N2053="nulová",J2053,0)</f>
        <v>0</v>
      </c>
      <c r="BJ2053" s="19" t="s">
        <v>26</v>
      </c>
      <c r="BK2053" s="200">
        <f>ROUND(I2053*H2053,2)</f>
        <v>0</v>
      </c>
      <c r="BL2053" s="19" t="s">
        <v>258</v>
      </c>
      <c r="BM2053" s="199" t="s">
        <v>2971</v>
      </c>
    </row>
    <row r="2054" spans="1:65" s="2" customFormat="1" ht="10.199999999999999">
      <c r="A2054" s="36"/>
      <c r="B2054" s="37"/>
      <c r="C2054" s="38"/>
      <c r="D2054" s="201" t="s">
        <v>152</v>
      </c>
      <c r="E2054" s="38"/>
      <c r="F2054" s="202" t="s">
        <v>2970</v>
      </c>
      <c r="G2054" s="38"/>
      <c r="H2054" s="38"/>
      <c r="I2054" s="110"/>
      <c r="J2054" s="38"/>
      <c r="K2054" s="38"/>
      <c r="L2054" s="41"/>
      <c r="M2054" s="203"/>
      <c r="N2054" s="204"/>
      <c r="O2054" s="66"/>
      <c r="P2054" s="66"/>
      <c r="Q2054" s="66"/>
      <c r="R2054" s="66"/>
      <c r="S2054" s="66"/>
      <c r="T2054" s="67"/>
      <c r="U2054" s="36"/>
      <c r="V2054" s="36"/>
      <c r="W2054" s="36"/>
      <c r="X2054" s="36"/>
      <c r="Y2054" s="36"/>
      <c r="Z2054" s="36"/>
      <c r="AA2054" s="36"/>
      <c r="AB2054" s="36"/>
      <c r="AC2054" s="36"/>
      <c r="AD2054" s="36"/>
      <c r="AE2054" s="36"/>
      <c r="AT2054" s="19" t="s">
        <v>152</v>
      </c>
      <c r="AU2054" s="19" t="s">
        <v>80</v>
      </c>
    </row>
    <row r="2055" spans="1:65" s="2" customFormat="1" ht="16.5" customHeight="1">
      <c r="A2055" s="36"/>
      <c r="B2055" s="37"/>
      <c r="C2055" s="189" t="s">
        <v>2972</v>
      </c>
      <c r="D2055" s="189" t="s">
        <v>146</v>
      </c>
      <c r="E2055" s="190" t="s">
        <v>2973</v>
      </c>
      <c r="F2055" s="191" t="s">
        <v>2974</v>
      </c>
      <c r="G2055" s="192" t="s">
        <v>2180</v>
      </c>
      <c r="H2055" s="193">
        <v>6</v>
      </c>
      <c r="I2055" s="194"/>
      <c r="J2055" s="193">
        <f>ROUND(I2055*H2055,2)</f>
        <v>0</v>
      </c>
      <c r="K2055" s="191" t="s">
        <v>19</v>
      </c>
      <c r="L2055" s="41"/>
      <c r="M2055" s="195" t="s">
        <v>19</v>
      </c>
      <c r="N2055" s="196" t="s">
        <v>42</v>
      </c>
      <c r="O2055" s="66"/>
      <c r="P2055" s="197">
        <f>O2055*H2055</f>
        <v>0</v>
      </c>
      <c r="Q2055" s="197">
        <v>0</v>
      </c>
      <c r="R2055" s="197">
        <f>Q2055*H2055</f>
        <v>0</v>
      </c>
      <c r="S2055" s="197">
        <v>0</v>
      </c>
      <c r="T2055" s="198">
        <f>S2055*H2055</f>
        <v>0</v>
      </c>
      <c r="U2055" s="36"/>
      <c r="V2055" s="36"/>
      <c r="W2055" s="36"/>
      <c r="X2055" s="36"/>
      <c r="Y2055" s="36"/>
      <c r="Z2055" s="36"/>
      <c r="AA2055" s="36"/>
      <c r="AB2055" s="36"/>
      <c r="AC2055" s="36"/>
      <c r="AD2055" s="36"/>
      <c r="AE2055" s="36"/>
      <c r="AR2055" s="199" t="s">
        <v>258</v>
      </c>
      <c r="AT2055" s="199" t="s">
        <v>146</v>
      </c>
      <c r="AU2055" s="199" t="s">
        <v>80</v>
      </c>
      <c r="AY2055" s="19" t="s">
        <v>144</v>
      </c>
      <c r="BE2055" s="200">
        <f>IF(N2055="základní",J2055,0)</f>
        <v>0</v>
      </c>
      <c r="BF2055" s="200">
        <f>IF(N2055="snížená",J2055,0)</f>
        <v>0</v>
      </c>
      <c r="BG2055" s="200">
        <f>IF(N2055="zákl. přenesená",J2055,0)</f>
        <v>0</v>
      </c>
      <c r="BH2055" s="200">
        <f>IF(N2055="sníž. přenesená",J2055,0)</f>
        <v>0</v>
      </c>
      <c r="BI2055" s="200">
        <f>IF(N2055="nulová",J2055,0)</f>
        <v>0</v>
      </c>
      <c r="BJ2055" s="19" t="s">
        <v>26</v>
      </c>
      <c r="BK2055" s="200">
        <f>ROUND(I2055*H2055,2)</f>
        <v>0</v>
      </c>
      <c r="BL2055" s="19" t="s">
        <v>258</v>
      </c>
      <c r="BM2055" s="199" t="s">
        <v>2975</v>
      </c>
    </row>
    <row r="2056" spans="1:65" s="2" customFormat="1" ht="10.199999999999999">
      <c r="A2056" s="36"/>
      <c r="B2056" s="37"/>
      <c r="C2056" s="38"/>
      <c r="D2056" s="201" t="s">
        <v>152</v>
      </c>
      <c r="E2056" s="38"/>
      <c r="F2056" s="202" t="s">
        <v>2976</v>
      </c>
      <c r="G2056" s="38"/>
      <c r="H2056" s="38"/>
      <c r="I2056" s="110"/>
      <c r="J2056" s="38"/>
      <c r="K2056" s="38"/>
      <c r="L2056" s="41"/>
      <c r="M2056" s="203"/>
      <c r="N2056" s="204"/>
      <c r="O2056" s="66"/>
      <c r="P2056" s="66"/>
      <c r="Q2056" s="66"/>
      <c r="R2056" s="66"/>
      <c r="S2056" s="66"/>
      <c r="T2056" s="67"/>
      <c r="U2056" s="36"/>
      <c r="V2056" s="36"/>
      <c r="W2056" s="36"/>
      <c r="X2056" s="36"/>
      <c r="Y2056" s="36"/>
      <c r="Z2056" s="36"/>
      <c r="AA2056" s="36"/>
      <c r="AB2056" s="36"/>
      <c r="AC2056" s="36"/>
      <c r="AD2056" s="36"/>
      <c r="AE2056" s="36"/>
      <c r="AT2056" s="19" t="s">
        <v>152</v>
      </c>
      <c r="AU2056" s="19" t="s">
        <v>80</v>
      </c>
    </row>
    <row r="2057" spans="1:65" s="2" customFormat="1" ht="21.75" customHeight="1">
      <c r="A2057" s="36"/>
      <c r="B2057" s="37"/>
      <c r="C2057" s="189" t="s">
        <v>2977</v>
      </c>
      <c r="D2057" s="189" t="s">
        <v>146</v>
      </c>
      <c r="E2057" s="190" t="s">
        <v>2978</v>
      </c>
      <c r="F2057" s="191" t="s">
        <v>2979</v>
      </c>
      <c r="G2057" s="192" t="s">
        <v>443</v>
      </c>
      <c r="H2057" s="193">
        <v>1</v>
      </c>
      <c r="I2057" s="194"/>
      <c r="J2057" s="193">
        <f>ROUND(I2057*H2057,2)</f>
        <v>0</v>
      </c>
      <c r="K2057" s="191" t="s">
        <v>19</v>
      </c>
      <c r="L2057" s="41"/>
      <c r="M2057" s="195" t="s">
        <v>19</v>
      </c>
      <c r="N2057" s="196" t="s">
        <v>42</v>
      </c>
      <c r="O2057" s="66"/>
      <c r="P2057" s="197">
        <f>O2057*H2057</f>
        <v>0</v>
      </c>
      <c r="Q2057" s="197">
        <v>0</v>
      </c>
      <c r="R2057" s="197">
        <f>Q2057*H2057</f>
        <v>0</v>
      </c>
      <c r="S2057" s="197">
        <v>0</v>
      </c>
      <c r="T2057" s="198">
        <f>S2057*H2057</f>
        <v>0</v>
      </c>
      <c r="U2057" s="36"/>
      <c r="V2057" s="36"/>
      <c r="W2057" s="36"/>
      <c r="X2057" s="36"/>
      <c r="Y2057" s="36"/>
      <c r="Z2057" s="36"/>
      <c r="AA2057" s="36"/>
      <c r="AB2057" s="36"/>
      <c r="AC2057" s="36"/>
      <c r="AD2057" s="36"/>
      <c r="AE2057" s="36"/>
      <c r="AR2057" s="199" t="s">
        <v>258</v>
      </c>
      <c r="AT2057" s="199" t="s">
        <v>146</v>
      </c>
      <c r="AU2057" s="199" t="s">
        <v>80</v>
      </c>
      <c r="AY2057" s="19" t="s">
        <v>144</v>
      </c>
      <c r="BE2057" s="200">
        <f>IF(N2057="základní",J2057,0)</f>
        <v>0</v>
      </c>
      <c r="BF2057" s="200">
        <f>IF(N2057="snížená",J2057,0)</f>
        <v>0</v>
      </c>
      <c r="BG2057" s="200">
        <f>IF(N2057="zákl. přenesená",J2057,0)</f>
        <v>0</v>
      </c>
      <c r="BH2057" s="200">
        <f>IF(N2057="sníž. přenesená",J2057,0)</f>
        <v>0</v>
      </c>
      <c r="BI2057" s="200">
        <f>IF(N2057="nulová",J2057,0)</f>
        <v>0</v>
      </c>
      <c r="BJ2057" s="19" t="s">
        <v>26</v>
      </c>
      <c r="BK2057" s="200">
        <f>ROUND(I2057*H2057,2)</f>
        <v>0</v>
      </c>
      <c r="BL2057" s="19" t="s">
        <v>258</v>
      </c>
      <c r="BM2057" s="199" t="s">
        <v>2980</v>
      </c>
    </row>
    <row r="2058" spans="1:65" s="2" customFormat="1" ht="10.199999999999999">
      <c r="A2058" s="36"/>
      <c r="B2058" s="37"/>
      <c r="C2058" s="38"/>
      <c r="D2058" s="201" t="s">
        <v>152</v>
      </c>
      <c r="E2058" s="38"/>
      <c r="F2058" s="202" t="s">
        <v>2981</v>
      </c>
      <c r="G2058" s="38"/>
      <c r="H2058" s="38"/>
      <c r="I2058" s="110"/>
      <c r="J2058" s="38"/>
      <c r="K2058" s="38"/>
      <c r="L2058" s="41"/>
      <c r="M2058" s="203"/>
      <c r="N2058" s="204"/>
      <c r="O2058" s="66"/>
      <c r="P2058" s="66"/>
      <c r="Q2058" s="66"/>
      <c r="R2058" s="66"/>
      <c r="S2058" s="66"/>
      <c r="T2058" s="67"/>
      <c r="U2058" s="36"/>
      <c r="V2058" s="36"/>
      <c r="W2058" s="36"/>
      <c r="X2058" s="36"/>
      <c r="Y2058" s="36"/>
      <c r="Z2058" s="36"/>
      <c r="AA2058" s="36"/>
      <c r="AB2058" s="36"/>
      <c r="AC2058" s="36"/>
      <c r="AD2058" s="36"/>
      <c r="AE2058" s="36"/>
      <c r="AT2058" s="19" t="s">
        <v>152</v>
      </c>
      <c r="AU2058" s="19" t="s">
        <v>80</v>
      </c>
    </row>
    <row r="2059" spans="1:65" s="2" customFormat="1" ht="16.5" customHeight="1">
      <c r="A2059" s="36"/>
      <c r="B2059" s="37"/>
      <c r="C2059" s="189" t="s">
        <v>2982</v>
      </c>
      <c r="D2059" s="189" t="s">
        <v>146</v>
      </c>
      <c r="E2059" s="190" t="s">
        <v>2983</v>
      </c>
      <c r="F2059" s="191" t="s">
        <v>2984</v>
      </c>
      <c r="G2059" s="192" t="s">
        <v>2180</v>
      </c>
      <c r="H2059" s="193">
        <v>0.8</v>
      </c>
      <c r="I2059" s="194"/>
      <c r="J2059" s="193">
        <f>ROUND(I2059*H2059,2)</f>
        <v>0</v>
      </c>
      <c r="K2059" s="191" t="s">
        <v>19</v>
      </c>
      <c r="L2059" s="41"/>
      <c r="M2059" s="195" t="s">
        <v>19</v>
      </c>
      <c r="N2059" s="196" t="s">
        <v>42</v>
      </c>
      <c r="O2059" s="66"/>
      <c r="P2059" s="197">
        <f>O2059*H2059</f>
        <v>0</v>
      </c>
      <c r="Q2059" s="197">
        <v>0</v>
      </c>
      <c r="R2059" s="197">
        <f>Q2059*H2059</f>
        <v>0</v>
      </c>
      <c r="S2059" s="197">
        <v>0</v>
      </c>
      <c r="T2059" s="198">
        <f>S2059*H2059</f>
        <v>0</v>
      </c>
      <c r="U2059" s="36"/>
      <c r="V2059" s="36"/>
      <c r="W2059" s="36"/>
      <c r="X2059" s="36"/>
      <c r="Y2059" s="36"/>
      <c r="Z2059" s="36"/>
      <c r="AA2059" s="36"/>
      <c r="AB2059" s="36"/>
      <c r="AC2059" s="36"/>
      <c r="AD2059" s="36"/>
      <c r="AE2059" s="36"/>
      <c r="AR2059" s="199" t="s">
        <v>258</v>
      </c>
      <c r="AT2059" s="199" t="s">
        <v>146</v>
      </c>
      <c r="AU2059" s="199" t="s">
        <v>80</v>
      </c>
      <c r="AY2059" s="19" t="s">
        <v>144</v>
      </c>
      <c r="BE2059" s="200">
        <f>IF(N2059="základní",J2059,0)</f>
        <v>0</v>
      </c>
      <c r="BF2059" s="200">
        <f>IF(N2059="snížená",J2059,0)</f>
        <v>0</v>
      </c>
      <c r="BG2059" s="200">
        <f>IF(N2059="zákl. přenesená",J2059,0)</f>
        <v>0</v>
      </c>
      <c r="BH2059" s="200">
        <f>IF(N2059="sníž. přenesená",J2059,0)</f>
        <v>0</v>
      </c>
      <c r="BI2059" s="200">
        <f>IF(N2059="nulová",J2059,0)</f>
        <v>0</v>
      </c>
      <c r="BJ2059" s="19" t="s">
        <v>26</v>
      </c>
      <c r="BK2059" s="200">
        <f>ROUND(I2059*H2059,2)</f>
        <v>0</v>
      </c>
      <c r="BL2059" s="19" t="s">
        <v>258</v>
      </c>
      <c r="BM2059" s="199" t="s">
        <v>2985</v>
      </c>
    </row>
    <row r="2060" spans="1:65" s="2" customFormat="1" ht="10.199999999999999">
      <c r="A2060" s="36"/>
      <c r="B2060" s="37"/>
      <c r="C2060" s="38"/>
      <c r="D2060" s="201" t="s">
        <v>152</v>
      </c>
      <c r="E2060" s="38"/>
      <c r="F2060" s="202" t="s">
        <v>2984</v>
      </c>
      <c r="G2060" s="38"/>
      <c r="H2060" s="38"/>
      <c r="I2060" s="110"/>
      <c r="J2060" s="38"/>
      <c r="K2060" s="38"/>
      <c r="L2060" s="41"/>
      <c r="M2060" s="203"/>
      <c r="N2060" s="204"/>
      <c r="O2060" s="66"/>
      <c r="P2060" s="66"/>
      <c r="Q2060" s="66"/>
      <c r="R2060" s="66"/>
      <c r="S2060" s="66"/>
      <c r="T2060" s="67"/>
      <c r="U2060" s="36"/>
      <c r="V2060" s="36"/>
      <c r="W2060" s="36"/>
      <c r="X2060" s="36"/>
      <c r="Y2060" s="36"/>
      <c r="Z2060" s="36"/>
      <c r="AA2060" s="36"/>
      <c r="AB2060" s="36"/>
      <c r="AC2060" s="36"/>
      <c r="AD2060" s="36"/>
      <c r="AE2060" s="36"/>
      <c r="AT2060" s="19" t="s">
        <v>152</v>
      </c>
      <c r="AU2060" s="19" t="s">
        <v>80</v>
      </c>
    </row>
    <row r="2061" spans="1:65" s="2" customFormat="1" ht="16.5" customHeight="1">
      <c r="A2061" s="36"/>
      <c r="B2061" s="37"/>
      <c r="C2061" s="189" t="s">
        <v>2986</v>
      </c>
      <c r="D2061" s="189" t="s">
        <v>146</v>
      </c>
      <c r="E2061" s="190" t="s">
        <v>2987</v>
      </c>
      <c r="F2061" s="191" t="s">
        <v>2988</v>
      </c>
      <c r="G2061" s="192" t="s">
        <v>443</v>
      </c>
      <c r="H2061" s="193">
        <v>1</v>
      </c>
      <c r="I2061" s="194"/>
      <c r="J2061" s="193">
        <f>ROUND(I2061*H2061,2)</f>
        <v>0</v>
      </c>
      <c r="K2061" s="191" t="s">
        <v>19</v>
      </c>
      <c r="L2061" s="41"/>
      <c r="M2061" s="195" t="s">
        <v>19</v>
      </c>
      <c r="N2061" s="196" t="s">
        <v>42</v>
      </c>
      <c r="O2061" s="66"/>
      <c r="P2061" s="197">
        <f>O2061*H2061</f>
        <v>0</v>
      </c>
      <c r="Q2061" s="197">
        <v>0</v>
      </c>
      <c r="R2061" s="197">
        <f>Q2061*H2061</f>
        <v>0</v>
      </c>
      <c r="S2061" s="197">
        <v>0</v>
      </c>
      <c r="T2061" s="198">
        <f>S2061*H2061</f>
        <v>0</v>
      </c>
      <c r="U2061" s="36"/>
      <c r="V2061" s="36"/>
      <c r="W2061" s="36"/>
      <c r="X2061" s="36"/>
      <c r="Y2061" s="36"/>
      <c r="Z2061" s="36"/>
      <c r="AA2061" s="36"/>
      <c r="AB2061" s="36"/>
      <c r="AC2061" s="36"/>
      <c r="AD2061" s="36"/>
      <c r="AE2061" s="36"/>
      <c r="AR2061" s="199" t="s">
        <v>258</v>
      </c>
      <c r="AT2061" s="199" t="s">
        <v>146</v>
      </c>
      <c r="AU2061" s="199" t="s">
        <v>80</v>
      </c>
      <c r="AY2061" s="19" t="s">
        <v>144</v>
      </c>
      <c r="BE2061" s="200">
        <f>IF(N2061="základní",J2061,0)</f>
        <v>0</v>
      </c>
      <c r="BF2061" s="200">
        <f>IF(N2061="snížená",J2061,0)</f>
        <v>0</v>
      </c>
      <c r="BG2061" s="200">
        <f>IF(N2061="zákl. přenesená",J2061,0)</f>
        <v>0</v>
      </c>
      <c r="BH2061" s="200">
        <f>IF(N2061="sníž. přenesená",J2061,0)</f>
        <v>0</v>
      </c>
      <c r="BI2061" s="200">
        <f>IF(N2061="nulová",J2061,0)</f>
        <v>0</v>
      </c>
      <c r="BJ2061" s="19" t="s">
        <v>26</v>
      </c>
      <c r="BK2061" s="200">
        <f>ROUND(I2061*H2061,2)</f>
        <v>0</v>
      </c>
      <c r="BL2061" s="19" t="s">
        <v>258</v>
      </c>
      <c r="BM2061" s="199" t="s">
        <v>2989</v>
      </c>
    </row>
    <row r="2062" spans="1:65" s="2" customFormat="1" ht="10.199999999999999">
      <c r="A2062" s="36"/>
      <c r="B2062" s="37"/>
      <c r="C2062" s="38"/>
      <c r="D2062" s="201" t="s">
        <v>152</v>
      </c>
      <c r="E2062" s="38"/>
      <c r="F2062" s="202" t="s">
        <v>2990</v>
      </c>
      <c r="G2062" s="38"/>
      <c r="H2062" s="38"/>
      <c r="I2062" s="110"/>
      <c r="J2062" s="38"/>
      <c r="K2062" s="38"/>
      <c r="L2062" s="41"/>
      <c r="M2062" s="203"/>
      <c r="N2062" s="204"/>
      <c r="O2062" s="66"/>
      <c r="P2062" s="66"/>
      <c r="Q2062" s="66"/>
      <c r="R2062" s="66"/>
      <c r="S2062" s="66"/>
      <c r="T2062" s="67"/>
      <c r="U2062" s="36"/>
      <c r="V2062" s="36"/>
      <c r="W2062" s="36"/>
      <c r="X2062" s="36"/>
      <c r="Y2062" s="36"/>
      <c r="Z2062" s="36"/>
      <c r="AA2062" s="36"/>
      <c r="AB2062" s="36"/>
      <c r="AC2062" s="36"/>
      <c r="AD2062" s="36"/>
      <c r="AE2062" s="36"/>
      <c r="AT2062" s="19" t="s">
        <v>152</v>
      </c>
      <c r="AU2062" s="19" t="s">
        <v>80</v>
      </c>
    </row>
    <row r="2063" spans="1:65" s="2" customFormat="1" ht="16.5" customHeight="1">
      <c r="A2063" s="36"/>
      <c r="B2063" s="37"/>
      <c r="C2063" s="189" t="s">
        <v>2991</v>
      </c>
      <c r="D2063" s="189" t="s">
        <v>146</v>
      </c>
      <c r="E2063" s="190" t="s">
        <v>2992</v>
      </c>
      <c r="F2063" s="191" t="s">
        <v>2993</v>
      </c>
      <c r="G2063" s="192" t="s">
        <v>2180</v>
      </c>
      <c r="H2063" s="193">
        <v>0.9</v>
      </c>
      <c r="I2063" s="194"/>
      <c r="J2063" s="193">
        <f>ROUND(I2063*H2063,2)</f>
        <v>0</v>
      </c>
      <c r="K2063" s="191" t="s">
        <v>19</v>
      </c>
      <c r="L2063" s="41"/>
      <c r="M2063" s="195" t="s">
        <v>19</v>
      </c>
      <c r="N2063" s="196" t="s">
        <v>42</v>
      </c>
      <c r="O2063" s="66"/>
      <c r="P2063" s="197">
        <f>O2063*H2063</f>
        <v>0</v>
      </c>
      <c r="Q2063" s="197">
        <v>0</v>
      </c>
      <c r="R2063" s="197">
        <f>Q2063*H2063</f>
        <v>0</v>
      </c>
      <c r="S2063" s="197">
        <v>0</v>
      </c>
      <c r="T2063" s="198">
        <f>S2063*H2063</f>
        <v>0</v>
      </c>
      <c r="U2063" s="36"/>
      <c r="V2063" s="36"/>
      <c r="W2063" s="36"/>
      <c r="X2063" s="36"/>
      <c r="Y2063" s="36"/>
      <c r="Z2063" s="36"/>
      <c r="AA2063" s="36"/>
      <c r="AB2063" s="36"/>
      <c r="AC2063" s="36"/>
      <c r="AD2063" s="36"/>
      <c r="AE2063" s="36"/>
      <c r="AR2063" s="199" t="s">
        <v>258</v>
      </c>
      <c r="AT2063" s="199" t="s">
        <v>146</v>
      </c>
      <c r="AU2063" s="199" t="s">
        <v>80</v>
      </c>
      <c r="AY2063" s="19" t="s">
        <v>144</v>
      </c>
      <c r="BE2063" s="200">
        <f>IF(N2063="základní",J2063,0)</f>
        <v>0</v>
      </c>
      <c r="BF2063" s="200">
        <f>IF(N2063="snížená",J2063,0)</f>
        <v>0</v>
      </c>
      <c r="BG2063" s="200">
        <f>IF(N2063="zákl. přenesená",J2063,0)</f>
        <v>0</v>
      </c>
      <c r="BH2063" s="200">
        <f>IF(N2063="sníž. přenesená",J2063,0)</f>
        <v>0</v>
      </c>
      <c r="BI2063" s="200">
        <f>IF(N2063="nulová",J2063,0)</f>
        <v>0</v>
      </c>
      <c r="BJ2063" s="19" t="s">
        <v>26</v>
      </c>
      <c r="BK2063" s="200">
        <f>ROUND(I2063*H2063,2)</f>
        <v>0</v>
      </c>
      <c r="BL2063" s="19" t="s">
        <v>258</v>
      </c>
      <c r="BM2063" s="199" t="s">
        <v>2994</v>
      </c>
    </row>
    <row r="2064" spans="1:65" s="2" customFormat="1" ht="10.199999999999999">
      <c r="A2064" s="36"/>
      <c r="B2064" s="37"/>
      <c r="C2064" s="38"/>
      <c r="D2064" s="201" t="s">
        <v>152</v>
      </c>
      <c r="E2064" s="38"/>
      <c r="F2064" s="202" t="s">
        <v>2995</v>
      </c>
      <c r="G2064" s="38"/>
      <c r="H2064" s="38"/>
      <c r="I2064" s="110"/>
      <c r="J2064" s="38"/>
      <c r="K2064" s="38"/>
      <c r="L2064" s="41"/>
      <c r="M2064" s="203"/>
      <c r="N2064" s="204"/>
      <c r="O2064" s="66"/>
      <c r="P2064" s="66"/>
      <c r="Q2064" s="66"/>
      <c r="R2064" s="66"/>
      <c r="S2064" s="66"/>
      <c r="T2064" s="67"/>
      <c r="U2064" s="36"/>
      <c r="V2064" s="36"/>
      <c r="W2064" s="36"/>
      <c r="X2064" s="36"/>
      <c r="Y2064" s="36"/>
      <c r="Z2064" s="36"/>
      <c r="AA2064" s="36"/>
      <c r="AB2064" s="36"/>
      <c r="AC2064" s="36"/>
      <c r="AD2064" s="36"/>
      <c r="AE2064" s="36"/>
      <c r="AT2064" s="19" t="s">
        <v>152</v>
      </c>
      <c r="AU2064" s="19" t="s">
        <v>80</v>
      </c>
    </row>
    <row r="2065" spans="1:65" s="2" customFormat="1" ht="16.5" customHeight="1">
      <c r="A2065" s="36"/>
      <c r="B2065" s="37"/>
      <c r="C2065" s="189" t="s">
        <v>2996</v>
      </c>
      <c r="D2065" s="189" t="s">
        <v>146</v>
      </c>
      <c r="E2065" s="190" t="s">
        <v>2997</v>
      </c>
      <c r="F2065" s="191" t="s">
        <v>2998</v>
      </c>
      <c r="G2065" s="192" t="s">
        <v>443</v>
      </c>
      <c r="H2065" s="193">
        <v>3</v>
      </c>
      <c r="I2065" s="194"/>
      <c r="J2065" s="193">
        <f>ROUND(I2065*H2065,2)</f>
        <v>0</v>
      </c>
      <c r="K2065" s="191" t="s">
        <v>19</v>
      </c>
      <c r="L2065" s="41"/>
      <c r="M2065" s="195" t="s">
        <v>19</v>
      </c>
      <c r="N2065" s="196" t="s">
        <v>42</v>
      </c>
      <c r="O2065" s="66"/>
      <c r="P2065" s="197">
        <f>O2065*H2065</f>
        <v>0</v>
      </c>
      <c r="Q2065" s="197">
        <v>0</v>
      </c>
      <c r="R2065" s="197">
        <f>Q2065*H2065</f>
        <v>0</v>
      </c>
      <c r="S2065" s="197">
        <v>0</v>
      </c>
      <c r="T2065" s="198">
        <f>S2065*H2065</f>
        <v>0</v>
      </c>
      <c r="U2065" s="36"/>
      <c r="V2065" s="36"/>
      <c r="W2065" s="36"/>
      <c r="X2065" s="36"/>
      <c r="Y2065" s="36"/>
      <c r="Z2065" s="36"/>
      <c r="AA2065" s="36"/>
      <c r="AB2065" s="36"/>
      <c r="AC2065" s="36"/>
      <c r="AD2065" s="36"/>
      <c r="AE2065" s="36"/>
      <c r="AR2065" s="199" t="s">
        <v>258</v>
      </c>
      <c r="AT2065" s="199" t="s">
        <v>146</v>
      </c>
      <c r="AU2065" s="199" t="s">
        <v>80</v>
      </c>
      <c r="AY2065" s="19" t="s">
        <v>144</v>
      </c>
      <c r="BE2065" s="200">
        <f>IF(N2065="základní",J2065,0)</f>
        <v>0</v>
      </c>
      <c r="BF2065" s="200">
        <f>IF(N2065="snížená",J2065,0)</f>
        <v>0</v>
      </c>
      <c r="BG2065" s="200">
        <f>IF(N2065="zákl. přenesená",J2065,0)</f>
        <v>0</v>
      </c>
      <c r="BH2065" s="200">
        <f>IF(N2065="sníž. přenesená",J2065,0)</f>
        <v>0</v>
      </c>
      <c r="BI2065" s="200">
        <f>IF(N2065="nulová",J2065,0)</f>
        <v>0</v>
      </c>
      <c r="BJ2065" s="19" t="s">
        <v>26</v>
      </c>
      <c r="BK2065" s="200">
        <f>ROUND(I2065*H2065,2)</f>
        <v>0</v>
      </c>
      <c r="BL2065" s="19" t="s">
        <v>258</v>
      </c>
      <c r="BM2065" s="199" t="s">
        <v>2999</v>
      </c>
    </row>
    <row r="2066" spans="1:65" s="2" customFormat="1" ht="10.199999999999999">
      <c r="A2066" s="36"/>
      <c r="B2066" s="37"/>
      <c r="C2066" s="38"/>
      <c r="D2066" s="201" t="s">
        <v>152</v>
      </c>
      <c r="E2066" s="38"/>
      <c r="F2066" s="202" t="s">
        <v>2998</v>
      </c>
      <c r="G2066" s="38"/>
      <c r="H2066" s="38"/>
      <c r="I2066" s="110"/>
      <c r="J2066" s="38"/>
      <c r="K2066" s="38"/>
      <c r="L2066" s="41"/>
      <c r="M2066" s="203"/>
      <c r="N2066" s="204"/>
      <c r="O2066" s="66"/>
      <c r="P2066" s="66"/>
      <c r="Q2066" s="66"/>
      <c r="R2066" s="66"/>
      <c r="S2066" s="66"/>
      <c r="T2066" s="67"/>
      <c r="U2066" s="36"/>
      <c r="V2066" s="36"/>
      <c r="W2066" s="36"/>
      <c r="X2066" s="36"/>
      <c r="Y2066" s="36"/>
      <c r="Z2066" s="36"/>
      <c r="AA2066" s="36"/>
      <c r="AB2066" s="36"/>
      <c r="AC2066" s="36"/>
      <c r="AD2066" s="36"/>
      <c r="AE2066" s="36"/>
      <c r="AT2066" s="19" t="s">
        <v>152</v>
      </c>
      <c r="AU2066" s="19" t="s">
        <v>80</v>
      </c>
    </row>
    <row r="2067" spans="1:65" s="2" customFormat="1" ht="16.5" customHeight="1">
      <c r="A2067" s="36"/>
      <c r="B2067" s="37"/>
      <c r="C2067" s="189" t="s">
        <v>3000</v>
      </c>
      <c r="D2067" s="189" t="s">
        <v>146</v>
      </c>
      <c r="E2067" s="190" t="s">
        <v>3001</v>
      </c>
      <c r="F2067" s="191" t="s">
        <v>3002</v>
      </c>
      <c r="G2067" s="192" t="s">
        <v>443</v>
      </c>
      <c r="H2067" s="193">
        <v>7</v>
      </c>
      <c r="I2067" s="194"/>
      <c r="J2067" s="193">
        <f>ROUND(I2067*H2067,2)</f>
        <v>0</v>
      </c>
      <c r="K2067" s="191" t="s">
        <v>19</v>
      </c>
      <c r="L2067" s="41"/>
      <c r="M2067" s="195" t="s">
        <v>19</v>
      </c>
      <c r="N2067" s="196" t="s">
        <v>42</v>
      </c>
      <c r="O2067" s="66"/>
      <c r="P2067" s="197">
        <f>O2067*H2067</f>
        <v>0</v>
      </c>
      <c r="Q2067" s="197">
        <v>0</v>
      </c>
      <c r="R2067" s="197">
        <f>Q2067*H2067</f>
        <v>0</v>
      </c>
      <c r="S2067" s="197">
        <v>0</v>
      </c>
      <c r="T2067" s="198">
        <f>S2067*H2067</f>
        <v>0</v>
      </c>
      <c r="U2067" s="36"/>
      <c r="V2067" s="36"/>
      <c r="W2067" s="36"/>
      <c r="X2067" s="36"/>
      <c r="Y2067" s="36"/>
      <c r="Z2067" s="36"/>
      <c r="AA2067" s="36"/>
      <c r="AB2067" s="36"/>
      <c r="AC2067" s="36"/>
      <c r="AD2067" s="36"/>
      <c r="AE2067" s="36"/>
      <c r="AR2067" s="199" t="s">
        <v>258</v>
      </c>
      <c r="AT2067" s="199" t="s">
        <v>146</v>
      </c>
      <c r="AU2067" s="199" t="s">
        <v>80</v>
      </c>
      <c r="AY2067" s="19" t="s">
        <v>144</v>
      </c>
      <c r="BE2067" s="200">
        <f>IF(N2067="základní",J2067,0)</f>
        <v>0</v>
      </c>
      <c r="BF2067" s="200">
        <f>IF(N2067="snížená",J2067,0)</f>
        <v>0</v>
      </c>
      <c r="BG2067" s="200">
        <f>IF(N2067="zákl. přenesená",J2067,0)</f>
        <v>0</v>
      </c>
      <c r="BH2067" s="200">
        <f>IF(N2067="sníž. přenesená",J2067,0)</f>
        <v>0</v>
      </c>
      <c r="BI2067" s="200">
        <f>IF(N2067="nulová",J2067,0)</f>
        <v>0</v>
      </c>
      <c r="BJ2067" s="19" t="s">
        <v>26</v>
      </c>
      <c r="BK2067" s="200">
        <f>ROUND(I2067*H2067,2)</f>
        <v>0</v>
      </c>
      <c r="BL2067" s="19" t="s">
        <v>258</v>
      </c>
      <c r="BM2067" s="199" t="s">
        <v>3003</v>
      </c>
    </row>
    <row r="2068" spans="1:65" s="2" customFormat="1" ht="10.199999999999999">
      <c r="A2068" s="36"/>
      <c r="B2068" s="37"/>
      <c r="C2068" s="38"/>
      <c r="D2068" s="201" t="s">
        <v>152</v>
      </c>
      <c r="E2068" s="38"/>
      <c r="F2068" s="202" t="s">
        <v>3004</v>
      </c>
      <c r="G2068" s="38"/>
      <c r="H2068" s="38"/>
      <c r="I2068" s="110"/>
      <c r="J2068" s="38"/>
      <c r="K2068" s="38"/>
      <c r="L2068" s="41"/>
      <c r="M2068" s="203"/>
      <c r="N2068" s="204"/>
      <c r="O2068" s="66"/>
      <c r="P2068" s="66"/>
      <c r="Q2068" s="66"/>
      <c r="R2068" s="66"/>
      <c r="S2068" s="66"/>
      <c r="T2068" s="67"/>
      <c r="U2068" s="36"/>
      <c r="V2068" s="36"/>
      <c r="W2068" s="36"/>
      <c r="X2068" s="36"/>
      <c r="Y2068" s="36"/>
      <c r="Z2068" s="36"/>
      <c r="AA2068" s="36"/>
      <c r="AB2068" s="36"/>
      <c r="AC2068" s="36"/>
      <c r="AD2068" s="36"/>
      <c r="AE2068" s="36"/>
      <c r="AT2068" s="19" t="s">
        <v>152</v>
      </c>
      <c r="AU2068" s="19" t="s">
        <v>80</v>
      </c>
    </row>
    <row r="2069" spans="1:65" s="2" customFormat="1" ht="16.5" customHeight="1">
      <c r="A2069" s="36"/>
      <c r="B2069" s="37"/>
      <c r="C2069" s="189" t="s">
        <v>3005</v>
      </c>
      <c r="D2069" s="189" t="s">
        <v>146</v>
      </c>
      <c r="E2069" s="190" t="s">
        <v>3006</v>
      </c>
      <c r="F2069" s="191" t="s">
        <v>3007</v>
      </c>
      <c r="G2069" s="192" t="s">
        <v>443</v>
      </c>
      <c r="H2069" s="193">
        <v>1</v>
      </c>
      <c r="I2069" s="194"/>
      <c r="J2069" s="193">
        <f>ROUND(I2069*H2069,2)</f>
        <v>0</v>
      </c>
      <c r="K2069" s="191" t="s">
        <v>19</v>
      </c>
      <c r="L2069" s="41"/>
      <c r="M2069" s="195" t="s">
        <v>19</v>
      </c>
      <c r="N2069" s="196" t="s">
        <v>42</v>
      </c>
      <c r="O2069" s="66"/>
      <c r="P2069" s="197">
        <f>O2069*H2069</f>
        <v>0</v>
      </c>
      <c r="Q2069" s="197">
        <v>0</v>
      </c>
      <c r="R2069" s="197">
        <f>Q2069*H2069</f>
        <v>0</v>
      </c>
      <c r="S2069" s="197">
        <v>0</v>
      </c>
      <c r="T2069" s="198">
        <f>S2069*H2069</f>
        <v>0</v>
      </c>
      <c r="U2069" s="36"/>
      <c r="V2069" s="36"/>
      <c r="W2069" s="36"/>
      <c r="X2069" s="36"/>
      <c r="Y2069" s="36"/>
      <c r="Z2069" s="36"/>
      <c r="AA2069" s="36"/>
      <c r="AB2069" s="36"/>
      <c r="AC2069" s="36"/>
      <c r="AD2069" s="36"/>
      <c r="AE2069" s="36"/>
      <c r="AR2069" s="199" t="s">
        <v>258</v>
      </c>
      <c r="AT2069" s="199" t="s">
        <v>146</v>
      </c>
      <c r="AU2069" s="199" t="s">
        <v>80</v>
      </c>
      <c r="AY2069" s="19" t="s">
        <v>144</v>
      </c>
      <c r="BE2069" s="200">
        <f>IF(N2069="základní",J2069,0)</f>
        <v>0</v>
      </c>
      <c r="BF2069" s="200">
        <f>IF(N2069="snížená",J2069,0)</f>
        <v>0</v>
      </c>
      <c r="BG2069" s="200">
        <f>IF(N2069="zákl. přenesená",J2069,0)</f>
        <v>0</v>
      </c>
      <c r="BH2069" s="200">
        <f>IF(N2069="sníž. přenesená",J2069,0)</f>
        <v>0</v>
      </c>
      <c r="BI2069" s="200">
        <f>IF(N2069="nulová",J2069,0)</f>
        <v>0</v>
      </c>
      <c r="BJ2069" s="19" t="s">
        <v>26</v>
      </c>
      <c r="BK2069" s="200">
        <f>ROUND(I2069*H2069,2)</f>
        <v>0</v>
      </c>
      <c r="BL2069" s="19" t="s">
        <v>258</v>
      </c>
      <c r="BM2069" s="199" t="s">
        <v>3008</v>
      </c>
    </row>
    <row r="2070" spans="1:65" s="2" customFormat="1" ht="10.199999999999999">
      <c r="A2070" s="36"/>
      <c r="B2070" s="37"/>
      <c r="C2070" s="38"/>
      <c r="D2070" s="201" t="s">
        <v>152</v>
      </c>
      <c r="E2070" s="38"/>
      <c r="F2070" s="202" t="s">
        <v>3007</v>
      </c>
      <c r="G2070" s="38"/>
      <c r="H2070" s="38"/>
      <c r="I2070" s="110"/>
      <c r="J2070" s="38"/>
      <c r="K2070" s="38"/>
      <c r="L2070" s="41"/>
      <c r="M2070" s="203"/>
      <c r="N2070" s="204"/>
      <c r="O2070" s="66"/>
      <c r="P2070" s="66"/>
      <c r="Q2070" s="66"/>
      <c r="R2070" s="66"/>
      <c r="S2070" s="66"/>
      <c r="T2070" s="67"/>
      <c r="U2070" s="36"/>
      <c r="V2070" s="36"/>
      <c r="W2070" s="36"/>
      <c r="X2070" s="36"/>
      <c r="Y2070" s="36"/>
      <c r="Z2070" s="36"/>
      <c r="AA2070" s="36"/>
      <c r="AB2070" s="36"/>
      <c r="AC2070" s="36"/>
      <c r="AD2070" s="36"/>
      <c r="AE2070" s="36"/>
      <c r="AT2070" s="19" t="s">
        <v>152</v>
      </c>
      <c r="AU2070" s="19" t="s">
        <v>80</v>
      </c>
    </row>
    <row r="2071" spans="1:65" s="2" customFormat="1" ht="16.5" customHeight="1">
      <c r="A2071" s="36"/>
      <c r="B2071" s="37"/>
      <c r="C2071" s="189" t="s">
        <v>3009</v>
      </c>
      <c r="D2071" s="189" t="s">
        <v>146</v>
      </c>
      <c r="E2071" s="190" t="s">
        <v>3010</v>
      </c>
      <c r="F2071" s="191" t="s">
        <v>3011</v>
      </c>
      <c r="G2071" s="192" t="s">
        <v>2180</v>
      </c>
      <c r="H2071" s="193">
        <v>0.3</v>
      </c>
      <c r="I2071" s="194"/>
      <c r="J2071" s="193">
        <f>ROUND(I2071*H2071,2)</f>
        <v>0</v>
      </c>
      <c r="K2071" s="191" t="s">
        <v>19</v>
      </c>
      <c r="L2071" s="41"/>
      <c r="M2071" s="195" t="s">
        <v>19</v>
      </c>
      <c r="N2071" s="196" t="s">
        <v>42</v>
      </c>
      <c r="O2071" s="66"/>
      <c r="P2071" s="197">
        <f>O2071*H2071</f>
        <v>0</v>
      </c>
      <c r="Q2071" s="197">
        <v>0</v>
      </c>
      <c r="R2071" s="197">
        <f>Q2071*H2071</f>
        <v>0</v>
      </c>
      <c r="S2071" s="197">
        <v>0</v>
      </c>
      <c r="T2071" s="198">
        <f>S2071*H2071</f>
        <v>0</v>
      </c>
      <c r="U2071" s="36"/>
      <c r="V2071" s="36"/>
      <c r="W2071" s="36"/>
      <c r="X2071" s="36"/>
      <c r="Y2071" s="36"/>
      <c r="Z2071" s="36"/>
      <c r="AA2071" s="36"/>
      <c r="AB2071" s="36"/>
      <c r="AC2071" s="36"/>
      <c r="AD2071" s="36"/>
      <c r="AE2071" s="36"/>
      <c r="AR2071" s="199" t="s">
        <v>258</v>
      </c>
      <c r="AT2071" s="199" t="s">
        <v>146</v>
      </c>
      <c r="AU2071" s="199" t="s">
        <v>80</v>
      </c>
      <c r="AY2071" s="19" t="s">
        <v>144</v>
      </c>
      <c r="BE2071" s="200">
        <f>IF(N2071="základní",J2071,0)</f>
        <v>0</v>
      </c>
      <c r="BF2071" s="200">
        <f>IF(N2071="snížená",J2071,0)</f>
        <v>0</v>
      </c>
      <c r="BG2071" s="200">
        <f>IF(N2071="zákl. přenesená",J2071,0)</f>
        <v>0</v>
      </c>
      <c r="BH2071" s="200">
        <f>IF(N2071="sníž. přenesená",J2071,0)</f>
        <v>0</v>
      </c>
      <c r="BI2071" s="200">
        <f>IF(N2071="nulová",J2071,0)</f>
        <v>0</v>
      </c>
      <c r="BJ2071" s="19" t="s">
        <v>26</v>
      </c>
      <c r="BK2071" s="200">
        <f>ROUND(I2071*H2071,2)</f>
        <v>0</v>
      </c>
      <c r="BL2071" s="19" t="s">
        <v>258</v>
      </c>
      <c r="BM2071" s="199" t="s">
        <v>3012</v>
      </c>
    </row>
    <row r="2072" spans="1:65" s="2" customFormat="1" ht="10.199999999999999">
      <c r="A2072" s="36"/>
      <c r="B2072" s="37"/>
      <c r="C2072" s="38"/>
      <c r="D2072" s="201" t="s">
        <v>152</v>
      </c>
      <c r="E2072" s="38"/>
      <c r="F2072" s="202" t="s">
        <v>3011</v>
      </c>
      <c r="G2072" s="38"/>
      <c r="H2072" s="38"/>
      <c r="I2072" s="110"/>
      <c r="J2072" s="38"/>
      <c r="K2072" s="38"/>
      <c r="L2072" s="41"/>
      <c r="M2072" s="203"/>
      <c r="N2072" s="204"/>
      <c r="O2072" s="66"/>
      <c r="P2072" s="66"/>
      <c r="Q2072" s="66"/>
      <c r="R2072" s="66"/>
      <c r="S2072" s="66"/>
      <c r="T2072" s="67"/>
      <c r="U2072" s="36"/>
      <c r="V2072" s="36"/>
      <c r="W2072" s="36"/>
      <c r="X2072" s="36"/>
      <c r="Y2072" s="36"/>
      <c r="Z2072" s="36"/>
      <c r="AA2072" s="36"/>
      <c r="AB2072" s="36"/>
      <c r="AC2072" s="36"/>
      <c r="AD2072" s="36"/>
      <c r="AE2072" s="36"/>
      <c r="AT2072" s="19" t="s">
        <v>152</v>
      </c>
      <c r="AU2072" s="19" t="s">
        <v>80</v>
      </c>
    </row>
    <row r="2073" spans="1:65" s="2" customFormat="1" ht="16.5" customHeight="1">
      <c r="A2073" s="36"/>
      <c r="B2073" s="37"/>
      <c r="C2073" s="189" t="s">
        <v>3013</v>
      </c>
      <c r="D2073" s="189" t="s">
        <v>146</v>
      </c>
      <c r="E2073" s="190" t="s">
        <v>3014</v>
      </c>
      <c r="F2073" s="191" t="s">
        <v>3015</v>
      </c>
      <c r="G2073" s="192" t="s">
        <v>2180</v>
      </c>
      <c r="H2073" s="193">
        <v>0.3</v>
      </c>
      <c r="I2073" s="194"/>
      <c r="J2073" s="193">
        <f>ROUND(I2073*H2073,2)</f>
        <v>0</v>
      </c>
      <c r="K2073" s="191" t="s">
        <v>19</v>
      </c>
      <c r="L2073" s="41"/>
      <c r="M2073" s="195" t="s">
        <v>19</v>
      </c>
      <c r="N2073" s="196" t="s">
        <v>42</v>
      </c>
      <c r="O2073" s="66"/>
      <c r="P2073" s="197">
        <f>O2073*H2073</f>
        <v>0</v>
      </c>
      <c r="Q2073" s="197">
        <v>0</v>
      </c>
      <c r="R2073" s="197">
        <f>Q2073*H2073</f>
        <v>0</v>
      </c>
      <c r="S2073" s="197">
        <v>0</v>
      </c>
      <c r="T2073" s="198">
        <f>S2073*H2073</f>
        <v>0</v>
      </c>
      <c r="U2073" s="36"/>
      <c r="V2073" s="36"/>
      <c r="W2073" s="36"/>
      <c r="X2073" s="36"/>
      <c r="Y2073" s="36"/>
      <c r="Z2073" s="36"/>
      <c r="AA2073" s="36"/>
      <c r="AB2073" s="36"/>
      <c r="AC2073" s="36"/>
      <c r="AD2073" s="36"/>
      <c r="AE2073" s="36"/>
      <c r="AR2073" s="199" t="s">
        <v>258</v>
      </c>
      <c r="AT2073" s="199" t="s">
        <v>146</v>
      </c>
      <c r="AU2073" s="199" t="s">
        <v>80</v>
      </c>
      <c r="AY2073" s="19" t="s">
        <v>144</v>
      </c>
      <c r="BE2073" s="200">
        <f>IF(N2073="základní",J2073,0)</f>
        <v>0</v>
      </c>
      <c r="BF2073" s="200">
        <f>IF(N2073="snížená",J2073,0)</f>
        <v>0</v>
      </c>
      <c r="BG2073" s="200">
        <f>IF(N2073="zákl. přenesená",J2073,0)</f>
        <v>0</v>
      </c>
      <c r="BH2073" s="200">
        <f>IF(N2073="sníž. přenesená",J2073,0)</f>
        <v>0</v>
      </c>
      <c r="BI2073" s="200">
        <f>IF(N2073="nulová",J2073,0)</f>
        <v>0</v>
      </c>
      <c r="BJ2073" s="19" t="s">
        <v>26</v>
      </c>
      <c r="BK2073" s="200">
        <f>ROUND(I2073*H2073,2)</f>
        <v>0</v>
      </c>
      <c r="BL2073" s="19" t="s">
        <v>258</v>
      </c>
      <c r="BM2073" s="199" t="s">
        <v>3016</v>
      </c>
    </row>
    <row r="2074" spans="1:65" s="2" customFormat="1" ht="10.199999999999999">
      <c r="A2074" s="36"/>
      <c r="B2074" s="37"/>
      <c r="C2074" s="38"/>
      <c r="D2074" s="201" t="s">
        <v>152</v>
      </c>
      <c r="E2074" s="38"/>
      <c r="F2074" s="202" t="s">
        <v>3015</v>
      </c>
      <c r="G2074" s="38"/>
      <c r="H2074" s="38"/>
      <c r="I2074" s="110"/>
      <c r="J2074" s="38"/>
      <c r="K2074" s="38"/>
      <c r="L2074" s="41"/>
      <c r="M2074" s="203"/>
      <c r="N2074" s="204"/>
      <c r="O2074" s="66"/>
      <c r="P2074" s="66"/>
      <c r="Q2074" s="66"/>
      <c r="R2074" s="66"/>
      <c r="S2074" s="66"/>
      <c r="T2074" s="67"/>
      <c r="U2074" s="36"/>
      <c r="V2074" s="36"/>
      <c r="W2074" s="36"/>
      <c r="X2074" s="36"/>
      <c r="Y2074" s="36"/>
      <c r="Z2074" s="36"/>
      <c r="AA2074" s="36"/>
      <c r="AB2074" s="36"/>
      <c r="AC2074" s="36"/>
      <c r="AD2074" s="36"/>
      <c r="AE2074" s="36"/>
      <c r="AT2074" s="19" t="s">
        <v>152</v>
      </c>
      <c r="AU2074" s="19" t="s">
        <v>80</v>
      </c>
    </row>
    <row r="2075" spans="1:65" s="2" customFormat="1" ht="16.5" customHeight="1">
      <c r="A2075" s="36"/>
      <c r="B2075" s="37"/>
      <c r="C2075" s="189" t="s">
        <v>3017</v>
      </c>
      <c r="D2075" s="189" t="s">
        <v>146</v>
      </c>
      <c r="E2075" s="190" t="s">
        <v>3018</v>
      </c>
      <c r="F2075" s="191" t="s">
        <v>3019</v>
      </c>
      <c r="G2075" s="192" t="s">
        <v>2180</v>
      </c>
      <c r="H2075" s="193">
        <v>0.5</v>
      </c>
      <c r="I2075" s="194"/>
      <c r="J2075" s="193">
        <f>ROUND(I2075*H2075,2)</f>
        <v>0</v>
      </c>
      <c r="K2075" s="191" t="s">
        <v>19</v>
      </c>
      <c r="L2075" s="41"/>
      <c r="M2075" s="195" t="s">
        <v>19</v>
      </c>
      <c r="N2075" s="196" t="s">
        <v>42</v>
      </c>
      <c r="O2075" s="66"/>
      <c r="P2075" s="197">
        <f>O2075*H2075</f>
        <v>0</v>
      </c>
      <c r="Q2075" s="197">
        <v>0</v>
      </c>
      <c r="R2075" s="197">
        <f>Q2075*H2075</f>
        <v>0</v>
      </c>
      <c r="S2075" s="197">
        <v>0</v>
      </c>
      <c r="T2075" s="198">
        <f>S2075*H2075</f>
        <v>0</v>
      </c>
      <c r="U2075" s="36"/>
      <c r="V2075" s="36"/>
      <c r="W2075" s="36"/>
      <c r="X2075" s="36"/>
      <c r="Y2075" s="36"/>
      <c r="Z2075" s="36"/>
      <c r="AA2075" s="36"/>
      <c r="AB2075" s="36"/>
      <c r="AC2075" s="36"/>
      <c r="AD2075" s="36"/>
      <c r="AE2075" s="36"/>
      <c r="AR2075" s="199" t="s">
        <v>258</v>
      </c>
      <c r="AT2075" s="199" t="s">
        <v>146</v>
      </c>
      <c r="AU2075" s="199" t="s">
        <v>80</v>
      </c>
      <c r="AY2075" s="19" t="s">
        <v>144</v>
      </c>
      <c r="BE2075" s="200">
        <f>IF(N2075="základní",J2075,0)</f>
        <v>0</v>
      </c>
      <c r="BF2075" s="200">
        <f>IF(N2075="snížená",J2075,0)</f>
        <v>0</v>
      </c>
      <c r="BG2075" s="200">
        <f>IF(N2075="zákl. přenesená",J2075,0)</f>
        <v>0</v>
      </c>
      <c r="BH2075" s="200">
        <f>IF(N2075="sníž. přenesená",J2075,0)</f>
        <v>0</v>
      </c>
      <c r="BI2075" s="200">
        <f>IF(N2075="nulová",J2075,0)</f>
        <v>0</v>
      </c>
      <c r="BJ2075" s="19" t="s">
        <v>26</v>
      </c>
      <c r="BK2075" s="200">
        <f>ROUND(I2075*H2075,2)</f>
        <v>0</v>
      </c>
      <c r="BL2075" s="19" t="s">
        <v>258</v>
      </c>
      <c r="BM2075" s="199" t="s">
        <v>3020</v>
      </c>
    </row>
    <row r="2076" spans="1:65" s="2" customFormat="1" ht="10.199999999999999">
      <c r="A2076" s="36"/>
      <c r="B2076" s="37"/>
      <c r="C2076" s="38"/>
      <c r="D2076" s="201" t="s">
        <v>152</v>
      </c>
      <c r="E2076" s="38"/>
      <c r="F2076" s="202" t="s">
        <v>3019</v>
      </c>
      <c r="G2076" s="38"/>
      <c r="H2076" s="38"/>
      <c r="I2076" s="110"/>
      <c r="J2076" s="38"/>
      <c r="K2076" s="38"/>
      <c r="L2076" s="41"/>
      <c r="M2076" s="203"/>
      <c r="N2076" s="204"/>
      <c r="O2076" s="66"/>
      <c r="P2076" s="66"/>
      <c r="Q2076" s="66"/>
      <c r="R2076" s="66"/>
      <c r="S2076" s="66"/>
      <c r="T2076" s="67"/>
      <c r="U2076" s="36"/>
      <c r="V2076" s="36"/>
      <c r="W2076" s="36"/>
      <c r="X2076" s="36"/>
      <c r="Y2076" s="36"/>
      <c r="Z2076" s="36"/>
      <c r="AA2076" s="36"/>
      <c r="AB2076" s="36"/>
      <c r="AC2076" s="36"/>
      <c r="AD2076" s="36"/>
      <c r="AE2076" s="36"/>
      <c r="AT2076" s="19" t="s">
        <v>152</v>
      </c>
      <c r="AU2076" s="19" t="s">
        <v>80</v>
      </c>
    </row>
    <row r="2077" spans="1:65" s="2" customFormat="1" ht="21.75" customHeight="1">
      <c r="A2077" s="36"/>
      <c r="B2077" s="37"/>
      <c r="C2077" s="189" t="s">
        <v>3021</v>
      </c>
      <c r="D2077" s="189" t="s">
        <v>146</v>
      </c>
      <c r="E2077" s="190" t="s">
        <v>2978</v>
      </c>
      <c r="F2077" s="191" t="s">
        <v>2979</v>
      </c>
      <c r="G2077" s="192" t="s">
        <v>443</v>
      </c>
      <c r="H2077" s="193">
        <v>1</v>
      </c>
      <c r="I2077" s="194"/>
      <c r="J2077" s="193">
        <f>ROUND(I2077*H2077,2)</f>
        <v>0</v>
      </c>
      <c r="K2077" s="191" t="s">
        <v>19</v>
      </c>
      <c r="L2077" s="41"/>
      <c r="M2077" s="195" t="s">
        <v>19</v>
      </c>
      <c r="N2077" s="196" t="s">
        <v>42</v>
      </c>
      <c r="O2077" s="66"/>
      <c r="P2077" s="197">
        <f>O2077*H2077</f>
        <v>0</v>
      </c>
      <c r="Q2077" s="197">
        <v>0</v>
      </c>
      <c r="R2077" s="197">
        <f>Q2077*H2077</f>
        <v>0</v>
      </c>
      <c r="S2077" s="197">
        <v>0</v>
      </c>
      <c r="T2077" s="198">
        <f>S2077*H2077</f>
        <v>0</v>
      </c>
      <c r="U2077" s="36"/>
      <c r="V2077" s="36"/>
      <c r="W2077" s="36"/>
      <c r="X2077" s="36"/>
      <c r="Y2077" s="36"/>
      <c r="Z2077" s="36"/>
      <c r="AA2077" s="36"/>
      <c r="AB2077" s="36"/>
      <c r="AC2077" s="36"/>
      <c r="AD2077" s="36"/>
      <c r="AE2077" s="36"/>
      <c r="AR2077" s="199" t="s">
        <v>258</v>
      </c>
      <c r="AT2077" s="199" t="s">
        <v>146</v>
      </c>
      <c r="AU2077" s="199" t="s">
        <v>80</v>
      </c>
      <c r="AY2077" s="19" t="s">
        <v>144</v>
      </c>
      <c r="BE2077" s="200">
        <f>IF(N2077="základní",J2077,0)</f>
        <v>0</v>
      </c>
      <c r="BF2077" s="200">
        <f>IF(N2077="snížená",J2077,0)</f>
        <v>0</v>
      </c>
      <c r="BG2077" s="200">
        <f>IF(N2077="zákl. přenesená",J2077,0)</f>
        <v>0</v>
      </c>
      <c r="BH2077" s="200">
        <f>IF(N2077="sníž. přenesená",J2077,0)</f>
        <v>0</v>
      </c>
      <c r="BI2077" s="200">
        <f>IF(N2077="nulová",J2077,0)</f>
        <v>0</v>
      </c>
      <c r="BJ2077" s="19" t="s">
        <v>26</v>
      </c>
      <c r="BK2077" s="200">
        <f>ROUND(I2077*H2077,2)</f>
        <v>0</v>
      </c>
      <c r="BL2077" s="19" t="s">
        <v>258</v>
      </c>
      <c r="BM2077" s="199" t="s">
        <v>3022</v>
      </c>
    </row>
    <row r="2078" spans="1:65" s="2" customFormat="1" ht="10.199999999999999">
      <c r="A2078" s="36"/>
      <c r="B2078" s="37"/>
      <c r="C2078" s="38"/>
      <c r="D2078" s="201" t="s">
        <v>152</v>
      </c>
      <c r="E2078" s="38"/>
      <c r="F2078" s="202" t="s">
        <v>2981</v>
      </c>
      <c r="G2078" s="38"/>
      <c r="H2078" s="38"/>
      <c r="I2078" s="110"/>
      <c r="J2078" s="38"/>
      <c r="K2078" s="38"/>
      <c r="L2078" s="41"/>
      <c r="M2078" s="203"/>
      <c r="N2078" s="204"/>
      <c r="O2078" s="66"/>
      <c r="P2078" s="66"/>
      <c r="Q2078" s="66"/>
      <c r="R2078" s="66"/>
      <c r="S2078" s="66"/>
      <c r="T2078" s="67"/>
      <c r="U2078" s="36"/>
      <c r="V2078" s="36"/>
      <c r="W2078" s="36"/>
      <c r="X2078" s="36"/>
      <c r="Y2078" s="36"/>
      <c r="Z2078" s="36"/>
      <c r="AA2078" s="36"/>
      <c r="AB2078" s="36"/>
      <c r="AC2078" s="36"/>
      <c r="AD2078" s="36"/>
      <c r="AE2078" s="36"/>
      <c r="AT2078" s="19" t="s">
        <v>152</v>
      </c>
      <c r="AU2078" s="19" t="s">
        <v>80</v>
      </c>
    </row>
    <row r="2079" spans="1:65" s="2" customFormat="1" ht="16.5" customHeight="1">
      <c r="A2079" s="36"/>
      <c r="B2079" s="37"/>
      <c r="C2079" s="189" t="s">
        <v>3023</v>
      </c>
      <c r="D2079" s="189" t="s">
        <v>146</v>
      </c>
      <c r="E2079" s="190" t="s">
        <v>2983</v>
      </c>
      <c r="F2079" s="191" t="s">
        <v>2984</v>
      </c>
      <c r="G2079" s="192" t="s">
        <v>2180</v>
      </c>
      <c r="H2079" s="193">
        <v>0.8</v>
      </c>
      <c r="I2079" s="194"/>
      <c r="J2079" s="193">
        <f>ROUND(I2079*H2079,2)</f>
        <v>0</v>
      </c>
      <c r="K2079" s="191" t="s">
        <v>19</v>
      </c>
      <c r="L2079" s="41"/>
      <c r="M2079" s="195" t="s">
        <v>19</v>
      </c>
      <c r="N2079" s="196" t="s">
        <v>42</v>
      </c>
      <c r="O2079" s="66"/>
      <c r="P2079" s="197">
        <f>O2079*H2079</f>
        <v>0</v>
      </c>
      <c r="Q2079" s="197">
        <v>0</v>
      </c>
      <c r="R2079" s="197">
        <f>Q2079*H2079</f>
        <v>0</v>
      </c>
      <c r="S2079" s="197">
        <v>0</v>
      </c>
      <c r="T2079" s="198">
        <f>S2079*H2079</f>
        <v>0</v>
      </c>
      <c r="U2079" s="36"/>
      <c r="V2079" s="36"/>
      <c r="W2079" s="36"/>
      <c r="X2079" s="36"/>
      <c r="Y2079" s="36"/>
      <c r="Z2079" s="36"/>
      <c r="AA2079" s="36"/>
      <c r="AB2079" s="36"/>
      <c r="AC2079" s="36"/>
      <c r="AD2079" s="36"/>
      <c r="AE2079" s="36"/>
      <c r="AR2079" s="199" t="s">
        <v>258</v>
      </c>
      <c r="AT2079" s="199" t="s">
        <v>146</v>
      </c>
      <c r="AU2079" s="199" t="s">
        <v>80</v>
      </c>
      <c r="AY2079" s="19" t="s">
        <v>144</v>
      </c>
      <c r="BE2079" s="200">
        <f>IF(N2079="základní",J2079,0)</f>
        <v>0</v>
      </c>
      <c r="BF2079" s="200">
        <f>IF(N2079="snížená",J2079,0)</f>
        <v>0</v>
      </c>
      <c r="BG2079" s="200">
        <f>IF(N2079="zákl. přenesená",J2079,0)</f>
        <v>0</v>
      </c>
      <c r="BH2079" s="200">
        <f>IF(N2079="sníž. přenesená",J2079,0)</f>
        <v>0</v>
      </c>
      <c r="BI2079" s="200">
        <f>IF(N2079="nulová",J2079,0)</f>
        <v>0</v>
      </c>
      <c r="BJ2079" s="19" t="s">
        <v>26</v>
      </c>
      <c r="BK2079" s="200">
        <f>ROUND(I2079*H2079,2)</f>
        <v>0</v>
      </c>
      <c r="BL2079" s="19" t="s">
        <v>258</v>
      </c>
      <c r="BM2079" s="199" t="s">
        <v>3024</v>
      </c>
    </row>
    <row r="2080" spans="1:65" s="2" customFormat="1" ht="10.199999999999999">
      <c r="A2080" s="36"/>
      <c r="B2080" s="37"/>
      <c r="C2080" s="38"/>
      <c r="D2080" s="201" t="s">
        <v>152</v>
      </c>
      <c r="E2080" s="38"/>
      <c r="F2080" s="202" t="s">
        <v>2984</v>
      </c>
      <c r="G2080" s="38"/>
      <c r="H2080" s="38"/>
      <c r="I2080" s="110"/>
      <c r="J2080" s="38"/>
      <c r="K2080" s="38"/>
      <c r="L2080" s="41"/>
      <c r="M2080" s="203"/>
      <c r="N2080" s="204"/>
      <c r="O2080" s="66"/>
      <c r="P2080" s="66"/>
      <c r="Q2080" s="66"/>
      <c r="R2080" s="66"/>
      <c r="S2080" s="66"/>
      <c r="T2080" s="67"/>
      <c r="U2080" s="36"/>
      <c r="V2080" s="36"/>
      <c r="W2080" s="36"/>
      <c r="X2080" s="36"/>
      <c r="Y2080" s="36"/>
      <c r="Z2080" s="36"/>
      <c r="AA2080" s="36"/>
      <c r="AB2080" s="36"/>
      <c r="AC2080" s="36"/>
      <c r="AD2080" s="36"/>
      <c r="AE2080" s="36"/>
      <c r="AT2080" s="19" t="s">
        <v>152</v>
      </c>
      <c r="AU2080" s="19" t="s">
        <v>80</v>
      </c>
    </row>
    <row r="2081" spans="1:65" s="2" customFormat="1" ht="16.5" customHeight="1">
      <c r="A2081" s="36"/>
      <c r="B2081" s="37"/>
      <c r="C2081" s="189" t="s">
        <v>3025</v>
      </c>
      <c r="D2081" s="189" t="s">
        <v>146</v>
      </c>
      <c r="E2081" s="190" t="s">
        <v>2987</v>
      </c>
      <c r="F2081" s="191" t="s">
        <v>2988</v>
      </c>
      <c r="G2081" s="192" t="s">
        <v>443</v>
      </c>
      <c r="H2081" s="193">
        <v>1</v>
      </c>
      <c r="I2081" s="194"/>
      <c r="J2081" s="193">
        <f>ROUND(I2081*H2081,2)</f>
        <v>0</v>
      </c>
      <c r="K2081" s="191" t="s">
        <v>19</v>
      </c>
      <c r="L2081" s="41"/>
      <c r="M2081" s="195" t="s">
        <v>19</v>
      </c>
      <c r="N2081" s="196" t="s">
        <v>42</v>
      </c>
      <c r="O2081" s="66"/>
      <c r="P2081" s="197">
        <f>O2081*H2081</f>
        <v>0</v>
      </c>
      <c r="Q2081" s="197">
        <v>0</v>
      </c>
      <c r="R2081" s="197">
        <f>Q2081*H2081</f>
        <v>0</v>
      </c>
      <c r="S2081" s="197">
        <v>0</v>
      </c>
      <c r="T2081" s="198">
        <f>S2081*H2081</f>
        <v>0</v>
      </c>
      <c r="U2081" s="36"/>
      <c r="V2081" s="36"/>
      <c r="W2081" s="36"/>
      <c r="X2081" s="36"/>
      <c r="Y2081" s="36"/>
      <c r="Z2081" s="36"/>
      <c r="AA2081" s="36"/>
      <c r="AB2081" s="36"/>
      <c r="AC2081" s="36"/>
      <c r="AD2081" s="36"/>
      <c r="AE2081" s="36"/>
      <c r="AR2081" s="199" t="s">
        <v>258</v>
      </c>
      <c r="AT2081" s="199" t="s">
        <v>146</v>
      </c>
      <c r="AU2081" s="199" t="s">
        <v>80</v>
      </c>
      <c r="AY2081" s="19" t="s">
        <v>144</v>
      </c>
      <c r="BE2081" s="200">
        <f>IF(N2081="základní",J2081,0)</f>
        <v>0</v>
      </c>
      <c r="BF2081" s="200">
        <f>IF(N2081="snížená",J2081,0)</f>
        <v>0</v>
      </c>
      <c r="BG2081" s="200">
        <f>IF(N2081="zákl. přenesená",J2081,0)</f>
        <v>0</v>
      </c>
      <c r="BH2081" s="200">
        <f>IF(N2081="sníž. přenesená",J2081,0)</f>
        <v>0</v>
      </c>
      <c r="BI2081" s="200">
        <f>IF(N2081="nulová",J2081,0)</f>
        <v>0</v>
      </c>
      <c r="BJ2081" s="19" t="s">
        <v>26</v>
      </c>
      <c r="BK2081" s="200">
        <f>ROUND(I2081*H2081,2)</f>
        <v>0</v>
      </c>
      <c r="BL2081" s="19" t="s">
        <v>258</v>
      </c>
      <c r="BM2081" s="199" t="s">
        <v>3026</v>
      </c>
    </row>
    <row r="2082" spans="1:65" s="2" customFormat="1" ht="10.199999999999999">
      <c r="A2082" s="36"/>
      <c r="B2082" s="37"/>
      <c r="C2082" s="38"/>
      <c r="D2082" s="201" t="s">
        <v>152</v>
      </c>
      <c r="E2082" s="38"/>
      <c r="F2082" s="202" t="s">
        <v>2990</v>
      </c>
      <c r="G2082" s="38"/>
      <c r="H2082" s="38"/>
      <c r="I2082" s="110"/>
      <c r="J2082" s="38"/>
      <c r="K2082" s="38"/>
      <c r="L2082" s="41"/>
      <c r="M2082" s="203"/>
      <c r="N2082" s="204"/>
      <c r="O2082" s="66"/>
      <c r="P2082" s="66"/>
      <c r="Q2082" s="66"/>
      <c r="R2082" s="66"/>
      <c r="S2082" s="66"/>
      <c r="T2082" s="67"/>
      <c r="U2082" s="36"/>
      <c r="V2082" s="36"/>
      <c r="W2082" s="36"/>
      <c r="X2082" s="36"/>
      <c r="Y2082" s="36"/>
      <c r="Z2082" s="36"/>
      <c r="AA2082" s="36"/>
      <c r="AB2082" s="36"/>
      <c r="AC2082" s="36"/>
      <c r="AD2082" s="36"/>
      <c r="AE2082" s="36"/>
      <c r="AT2082" s="19" t="s">
        <v>152</v>
      </c>
      <c r="AU2082" s="19" t="s">
        <v>80</v>
      </c>
    </row>
    <row r="2083" spans="1:65" s="2" customFormat="1" ht="16.5" customHeight="1">
      <c r="A2083" s="36"/>
      <c r="B2083" s="37"/>
      <c r="C2083" s="189" t="s">
        <v>3027</v>
      </c>
      <c r="D2083" s="189" t="s">
        <v>146</v>
      </c>
      <c r="E2083" s="190" t="s">
        <v>2992</v>
      </c>
      <c r="F2083" s="191" t="s">
        <v>2993</v>
      </c>
      <c r="G2083" s="192" t="s">
        <v>2180</v>
      </c>
      <c r="H2083" s="193">
        <v>0.9</v>
      </c>
      <c r="I2083" s="194"/>
      <c r="J2083" s="193">
        <f>ROUND(I2083*H2083,2)</f>
        <v>0</v>
      </c>
      <c r="K2083" s="191" t="s">
        <v>19</v>
      </c>
      <c r="L2083" s="41"/>
      <c r="M2083" s="195" t="s">
        <v>19</v>
      </c>
      <c r="N2083" s="196" t="s">
        <v>42</v>
      </c>
      <c r="O2083" s="66"/>
      <c r="P2083" s="197">
        <f>O2083*H2083</f>
        <v>0</v>
      </c>
      <c r="Q2083" s="197">
        <v>0</v>
      </c>
      <c r="R2083" s="197">
        <f>Q2083*H2083</f>
        <v>0</v>
      </c>
      <c r="S2083" s="197">
        <v>0</v>
      </c>
      <c r="T2083" s="198">
        <f>S2083*H2083</f>
        <v>0</v>
      </c>
      <c r="U2083" s="36"/>
      <c r="V2083" s="36"/>
      <c r="W2083" s="36"/>
      <c r="X2083" s="36"/>
      <c r="Y2083" s="36"/>
      <c r="Z2083" s="36"/>
      <c r="AA2083" s="36"/>
      <c r="AB2083" s="36"/>
      <c r="AC2083" s="36"/>
      <c r="AD2083" s="36"/>
      <c r="AE2083" s="36"/>
      <c r="AR2083" s="199" t="s">
        <v>258</v>
      </c>
      <c r="AT2083" s="199" t="s">
        <v>146</v>
      </c>
      <c r="AU2083" s="199" t="s">
        <v>80</v>
      </c>
      <c r="AY2083" s="19" t="s">
        <v>144</v>
      </c>
      <c r="BE2083" s="200">
        <f>IF(N2083="základní",J2083,0)</f>
        <v>0</v>
      </c>
      <c r="BF2083" s="200">
        <f>IF(N2083="snížená",J2083,0)</f>
        <v>0</v>
      </c>
      <c r="BG2083" s="200">
        <f>IF(N2083="zákl. přenesená",J2083,0)</f>
        <v>0</v>
      </c>
      <c r="BH2083" s="200">
        <f>IF(N2083="sníž. přenesená",J2083,0)</f>
        <v>0</v>
      </c>
      <c r="BI2083" s="200">
        <f>IF(N2083="nulová",J2083,0)</f>
        <v>0</v>
      </c>
      <c r="BJ2083" s="19" t="s">
        <v>26</v>
      </c>
      <c r="BK2083" s="200">
        <f>ROUND(I2083*H2083,2)</f>
        <v>0</v>
      </c>
      <c r="BL2083" s="19" t="s">
        <v>258</v>
      </c>
      <c r="BM2083" s="199" t="s">
        <v>3028</v>
      </c>
    </row>
    <row r="2084" spans="1:65" s="2" customFormat="1" ht="10.199999999999999">
      <c r="A2084" s="36"/>
      <c r="B2084" s="37"/>
      <c r="C2084" s="38"/>
      <c r="D2084" s="201" t="s">
        <v>152</v>
      </c>
      <c r="E2084" s="38"/>
      <c r="F2084" s="202" t="s">
        <v>2995</v>
      </c>
      <c r="G2084" s="38"/>
      <c r="H2084" s="38"/>
      <c r="I2084" s="110"/>
      <c r="J2084" s="38"/>
      <c r="K2084" s="38"/>
      <c r="L2084" s="41"/>
      <c r="M2084" s="203"/>
      <c r="N2084" s="204"/>
      <c r="O2084" s="66"/>
      <c r="P2084" s="66"/>
      <c r="Q2084" s="66"/>
      <c r="R2084" s="66"/>
      <c r="S2084" s="66"/>
      <c r="T2084" s="67"/>
      <c r="U2084" s="36"/>
      <c r="V2084" s="36"/>
      <c r="W2084" s="36"/>
      <c r="X2084" s="36"/>
      <c r="Y2084" s="36"/>
      <c r="Z2084" s="36"/>
      <c r="AA2084" s="36"/>
      <c r="AB2084" s="36"/>
      <c r="AC2084" s="36"/>
      <c r="AD2084" s="36"/>
      <c r="AE2084" s="36"/>
      <c r="AT2084" s="19" t="s">
        <v>152</v>
      </c>
      <c r="AU2084" s="19" t="s">
        <v>80</v>
      </c>
    </row>
    <row r="2085" spans="1:65" s="2" customFormat="1" ht="16.5" customHeight="1">
      <c r="A2085" s="36"/>
      <c r="B2085" s="37"/>
      <c r="C2085" s="189" t="s">
        <v>3029</v>
      </c>
      <c r="D2085" s="189" t="s">
        <v>146</v>
      </c>
      <c r="E2085" s="190" t="s">
        <v>2997</v>
      </c>
      <c r="F2085" s="191" t="s">
        <v>2998</v>
      </c>
      <c r="G2085" s="192" t="s">
        <v>443</v>
      </c>
      <c r="H2085" s="193">
        <v>3</v>
      </c>
      <c r="I2085" s="194"/>
      <c r="J2085" s="193">
        <f>ROUND(I2085*H2085,2)</f>
        <v>0</v>
      </c>
      <c r="K2085" s="191" t="s">
        <v>19</v>
      </c>
      <c r="L2085" s="41"/>
      <c r="M2085" s="195" t="s">
        <v>19</v>
      </c>
      <c r="N2085" s="196" t="s">
        <v>42</v>
      </c>
      <c r="O2085" s="66"/>
      <c r="P2085" s="197">
        <f>O2085*H2085</f>
        <v>0</v>
      </c>
      <c r="Q2085" s="197">
        <v>0</v>
      </c>
      <c r="R2085" s="197">
        <f>Q2085*H2085</f>
        <v>0</v>
      </c>
      <c r="S2085" s="197">
        <v>0</v>
      </c>
      <c r="T2085" s="198">
        <f>S2085*H2085</f>
        <v>0</v>
      </c>
      <c r="U2085" s="36"/>
      <c r="V2085" s="36"/>
      <c r="W2085" s="36"/>
      <c r="X2085" s="36"/>
      <c r="Y2085" s="36"/>
      <c r="Z2085" s="36"/>
      <c r="AA2085" s="36"/>
      <c r="AB2085" s="36"/>
      <c r="AC2085" s="36"/>
      <c r="AD2085" s="36"/>
      <c r="AE2085" s="36"/>
      <c r="AR2085" s="199" t="s">
        <v>258</v>
      </c>
      <c r="AT2085" s="199" t="s">
        <v>146</v>
      </c>
      <c r="AU2085" s="199" t="s">
        <v>80</v>
      </c>
      <c r="AY2085" s="19" t="s">
        <v>144</v>
      </c>
      <c r="BE2085" s="200">
        <f>IF(N2085="základní",J2085,0)</f>
        <v>0</v>
      </c>
      <c r="BF2085" s="200">
        <f>IF(N2085="snížená",J2085,0)</f>
        <v>0</v>
      </c>
      <c r="BG2085" s="200">
        <f>IF(N2085="zákl. přenesená",J2085,0)</f>
        <v>0</v>
      </c>
      <c r="BH2085" s="200">
        <f>IF(N2085="sníž. přenesená",J2085,0)</f>
        <v>0</v>
      </c>
      <c r="BI2085" s="200">
        <f>IF(N2085="nulová",J2085,0)</f>
        <v>0</v>
      </c>
      <c r="BJ2085" s="19" t="s">
        <v>26</v>
      </c>
      <c r="BK2085" s="200">
        <f>ROUND(I2085*H2085,2)</f>
        <v>0</v>
      </c>
      <c r="BL2085" s="19" t="s">
        <v>258</v>
      </c>
      <c r="BM2085" s="199" t="s">
        <v>3030</v>
      </c>
    </row>
    <row r="2086" spans="1:65" s="2" customFormat="1" ht="10.199999999999999">
      <c r="A2086" s="36"/>
      <c r="B2086" s="37"/>
      <c r="C2086" s="38"/>
      <c r="D2086" s="201" t="s">
        <v>152</v>
      </c>
      <c r="E2086" s="38"/>
      <c r="F2086" s="202" t="s">
        <v>2998</v>
      </c>
      <c r="G2086" s="38"/>
      <c r="H2086" s="38"/>
      <c r="I2086" s="110"/>
      <c r="J2086" s="38"/>
      <c r="K2086" s="38"/>
      <c r="L2086" s="41"/>
      <c r="M2086" s="203"/>
      <c r="N2086" s="204"/>
      <c r="O2086" s="66"/>
      <c r="P2086" s="66"/>
      <c r="Q2086" s="66"/>
      <c r="R2086" s="66"/>
      <c r="S2086" s="66"/>
      <c r="T2086" s="67"/>
      <c r="U2086" s="36"/>
      <c r="V2086" s="36"/>
      <c r="W2086" s="36"/>
      <c r="X2086" s="36"/>
      <c r="Y2086" s="36"/>
      <c r="Z2086" s="36"/>
      <c r="AA2086" s="36"/>
      <c r="AB2086" s="36"/>
      <c r="AC2086" s="36"/>
      <c r="AD2086" s="36"/>
      <c r="AE2086" s="36"/>
      <c r="AT2086" s="19" t="s">
        <v>152</v>
      </c>
      <c r="AU2086" s="19" t="s">
        <v>80</v>
      </c>
    </row>
    <row r="2087" spans="1:65" s="2" customFormat="1" ht="16.5" customHeight="1">
      <c r="A2087" s="36"/>
      <c r="B2087" s="37"/>
      <c r="C2087" s="189" t="s">
        <v>3031</v>
      </c>
      <c r="D2087" s="189" t="s">
        <v>146</v>
      </c>
      <c r="E2087" s="190" t="s">
        <v>3001</v>
      </c>
      <c r="F2087" s="191" t="s">
        <v>3002</v>
      </c>
      <c r="G2087" s="192" t="s">
        <v>443</v>
      </c>
      <c r="H2087" s="193">
        <v>7</v>
      </c>
      <c r="I2087" s="194"/>
      <c r="J2087" s="193">
        <f>ROUND(I2087*H2087,2)</f>
        <v>0</v>
      </c>
      <c r="K2087" s="191" t="s">
        <v>19</v>
      </c>
      <c r="L2087" s="41"/>
      <c r="M2087" s="195" t="s">
        <v>19</v>
      </c>
      <c r="N2087" s="196" t="s">
        <v>42</v>
      </c>
      <c r="O2087" s="66"/>
      <c r="P2087" s="197">
        <f>O2087*H2087</f>
        <v>0</v>
      </c>
      <c r="Q2087" s="197">
        <v>0</v>
      </c>
      <c r="R2087" s="197">
        <f>Q2087*H2087</f>
        <v>0</v>
      </c>
      <c r="S2087" s="197">
        <v>0</v>
      </c>
      <c r="T2087" s="198">
        <f>S2087*H2087</f>
        <v>0</v>
      </c>
      <c r="U2087" s="36"/>
      <c r="V2087" s="36"/>
      <c r="W2087" s="36"/>
      <c r="X2087" s="36"/>
      <c r="Y2087" s="36"/>
      <c r="Z2087" s="36"/>
      <c r="AA2087" s="36"/>
      <c r="AB2087" s="36"/>
      <c r="AC2087" s="36"/>
      <c r="AD2087" s="36"/>
      <c r="AE2087" s="36"/>
      <c r="AR2087" s="199" t="s">
        <v>258</v>
      </c>
      <c r="AT2087" s="199" t="s">
        <v>146</v>
      </c>
      <c r="AU2087" s="199" t="s">
        <v>80</v>
      </c>
      <c r="AY2087" s="19" t="s">
        <v>144</v>
      </c>
      <c r="BE2087" s="200">
        <f>IF(N2087="základní",J2087,0)</f>
        <v>0</v>
      </c>
      <c r="BF2087" s="200">
        <f>IF(N2087="snížená",J2087,0)</f>
        <v>0</v>
      </c>
      <c r="BG2087" s="200">
        <f>IF(N2087="zákl. přenesená",J2087,0)</f>
        <v>0</v>
      </c>
      <c r="BH2087" s="200">
        <f>IF(N2087="sníž. přenesená",J2087,0)</f>
        <v>0</v>
      </c>
      <c r="BI2087" s="200">
        <f>IF(N2087="nulová",J2087,0)</f>
        <v>0</v>
      </c>
      <c r="BJ2087" s="19" t="s">
        <v>26</v>
      </c>
      <c r="BK2087" s="200">
        <f>ROUND(I2087*H2087,2)</f>
        <v>0</v>
      </c>
      <c r="BL2087" s="19" t="s">
        <v>258</v>
      </c>
      <c r="BM2087" s="199" t="s">
        <v>3032</v>
      </c>
    </row>
    <row r="2088" spans="1:65" s="2" customFormat="1" ht="10.199999999999999">
      <c r="A2088" s="36"/>
      <c r="B2088" s="37"/>
      <c r="C2088" s="38"/>
      <c r="D2088" s="201" t="s">
        <v>152</v>
      </c>
      <c r="E2088" s="38"/>
      <c r="F2088" s="202" t="s">
        <v>3004</v>
      </c>
      <c r="G2088" s="38"/>
      <c r="H2088" s="38"/>
      <c r="I2088" s="110"/>
      <c r="J2088" s="38"/>
      <c r="K2088" s="38"/>
      <c r="L2088" s="41"/>
      <c r="M2088" s="203"/>
      <c r="N2088" s="204"/>
      <c r="O2088" s="66"/>
      <c r="P2088" s="66"/>
      <c r="Q2088" s="66"/>
      <c r="R2088" s="66"/>
      <c r="S2088" s="66"/>
      <c r="T2088" s="67"/>
      <c r="U2088" s="36"/>
      <c r="V2088" s="36"/>
      <c r="W2088" s="36"/>
      <c r="X2088" s="36"/>
      <c r="Y2088" s="36"/>
      <c r="Z2088" s="36"/>
      <c r="AA2088" s="36"/>
      <c r="AB2088" s="36"/>
      <c r="AC2088" s="36"/>
      <c r="AD2088" s="36"/>
      <c r="AE2088" s="36"/>
      <c r="AT2088" s="19" t="s">
        <v>152</v>
      </c>
      <c r="AU2088" s="19" t="s">
        <v>80</v>
      </c>
    </row>
    <row r="2089" spans="1:65" s="2" customFormat="1" ht="16.5" customHeight="1">
      <c r="A2089" s="36"/>
      <c r="B2089" s="37"/>
      <c r="C2089" s="189" t="s">
        <v>3033</v>
      </c>
      <c r="D2089" s="189" t="s">
        <v>146</v>
      </c>
      <c r="E2089" s="190" t="s">
        <v>3006</v>
      </c>
      <c r="F2089" s="191" t="s">
        <v>3007</v>
      </c>
      <c r="G2089" s="192" t="s">
        <v>443</v>
      </c>
      <c r="H2089" s="193">
        <v>1</v>
      </c>
      <c r="I2089" s="194"/>
      <c r="J2089" s="193">
        <f>ROUND(I2089*H2089,2)</f>
        <v>0</v>
      </c>
      <c r="K2089" s="191" t="s">
        <v>19</v>
      </c>
      <c r="L2089" s="41"/>
      <c r="M2089" s="195" t="s">
        <v>19</v>
      </c>
      <c r="N2089" s="196" t="s">
        <v>42</v>
      </c>
      <c r="O2089" s="66"/>
      <c r="P2089" s="197">
        <f>O2089*H2089</f>
        <v>0</v>
      </c>
      <c r="Q2089" s="197">
        <v>0</v>
      </c>
      <c r="R2089" s="197">
        <f>Q2089*H2089</f>
        <v>0</v>
      </c>
      <c r="S2089" s="197">
        <v>0</v>
      </c>
      <c r="T2089" s="198">
        <f>S2089*H2089</f>
        <v>0</v>
      </c>
      <c r="U2089" s="36"/>
      <c r="V2089" s="36"/>
      <c r="W2089" s="36"/>
      <c r="X2089" s="36"/>
      <c r="Y2089" s="36"/>
      <c r="Z2089" s="36"/>
      <c r="AA2089" s="36"/>
      <c r="AB2089" s="36"/>
      <c r="AC2089" s="36"/>
      <c r="AD2089" s="36"/>
      <c r="AE2089" s="36"/>
      <c r="AR2089" s="199" t="s">
        <v>258</v>
      </c>
      <c r="AT2089" s="199" t="s">
        <v>146</v>
      </c>
      <c r="AU2089" s="199" t="s">
        <v>80</v>
      </c>
      <c r="AY2089" s="19" t="s">
        <v>144</v>
      </c>
      <c r="BE2089" s="200">
        <f>IF(N2089="základní",J2089,0)</f>
        <v>0</v>
      </c>
      <c r="BF2089" s="200">
        <f>IF(N2089="snížená",J2089,0)</f>
        <v>0</v>
      </c>
      <c r="BG2089" s="200">
        <f>IF(N2089="zákl. přenesená",J2089,0)</f>
        <v>0</v>
      </c>
      <c r="BH2089" s="200">
        <f>IF(N2089="sníž. přenesená",J2089,0)</f>
        <v>0</v>
      </c>
      <c r="BI2089" s="200">
        <f>IF(N2089="nulová",J2089,0)</f>
        <v>0</v>
      </c>
      <c r="BJ2089" s="19" t="s">
        <v>26</v>
      </c>
      <c r="BK2089" s="200">
        <f>ROUND(I2089*H2089,2)</f>
        <v>0</v>
      </c>
      <c r="BL2089" s="19" t="s">
        <v>258</v>
      </c>
      <c r="BM2089" s="199" t="s">
        <v>3034</v>
      </c>
    </row>
    <row r="2090" spans="1:65" s="2" customFormat="1" ht="10.199999999999999">
      <c r="A2090" s="36"/>
      <c r="B2090" s="37"/>
      <c r="C2090" s="38"/>
      <c r="D2090" s="201" t="s">
        <v>152</v>
      </c>
      <c r="E2090" s="38"/>
      <c r="F2090" s="202" t="s">
        <v>3007</v>
      </c>
      <c r="G2090" s="38"/>
      <c r="H2090" s="38"/>
      <c r="I2090" s="110"/>
      <c r="J2090" s="38"/>
      <c r="K2090" s="38"/>
      <c r="L2090" s="41"/>
      <c r="M2090" s="203"/>
      <c r="N2090" s="204"/>
      <c r="O2090" s="66"/>
      <c r="P2090" s="66"/>
      <c r="Q2090" s="66"/>
      <c r="R2090" s="66"/>
      <c r="S2090" s="66"/>
      <c r="T2090" s="67"/>
      <c r="U2090" s="36"/>
      <c r="V2090" s="36"/>
      <c r="W2090" s="36"/>
      <c r="X2090" s="36"/>
      <c r="Y2090" s="36"/>
      <c r="Z2090" s="36"/>
      <c r="AA2090" s="36"/>
      <c r="AB2090" s="36"/>
      <c r="AC2090" s="36"/>
      <c r="AD2090" s="36"/>
      <c r="AE2090" s="36"/>
      <c r="AT2090" s="19" t="s">
        <v>152</v>
      </c>
      <c r="AU2090" s="19" t="s">
        <v>80</v>
      </c>
    </row>
    <row r="2091" spans="1:65" s="2" customFormat="1" ht="16.5" customHeight="1">
      <c r="A2091" s="36"/>
      <c r="B2091" s="37"/>
      <c r="C2091" s="189" t="s">
        <v>3035</v>
      </c>
      <c r="D2091" s="189" t="s">
        <v>146</v>
      </c>
      <c r="E2091" s="190" t="s">
        <v>3010</v>
      </c>
      <c r="F2091" s="191" t="s">
        <v>3011</v>
      </c>
      <c r="G2091" s="192" t="s">
        <v>2180</v>
      </c>
      <c r="H2091" s="193">
        <v>0.3</v>
      </c>
      <c r="I2091" s="194"/>
      <c r="J2091" s="193">
        <f>ROUND(I2091*H2091,2)</f>
        <v>0</v>
      </c>
      <c r="K2091" s="191" t="s">
        <v>19</v>
      </c>
      <c r="L2091" s="41"/>
      <c r="M2091" s="195" t="s">
        <v>19</v>
      </c>
      <c r="N2091" s="196" t="s">
        <v>42</v>
      </c>
      <c r="O2091" s="66"/>
      <c r="P2091" s="197">
        <f>O2091*H2091</f>
        <v>0</v>
      </c>
      <c r="Q2091" s="197">
        <v>0</v>
      </c>
      <c r="R2091" s="197">
        <f>Q2091*H2091</f>
        <v>0</v>
      </c>
      <c r="S2091" s="197">
        <v>0</v>
      </c>
      <c r="T2091" s="198">
        <f>S2091*H2091</f>
        <v>0</v>
      </c>
      <c r="U2091" s="36"/>
      <c r="V2091" s="36"/>
      <c r="W2091" s="36"/>
      <c r="X2091" s="36"/>
      <c r="Y2091" s="36"/>
      <c r="Z2091" s="36"/>
      <c r="AA2091" s="36"/>
      <c r="AB2091" s="36"/>
      <c r="AC2091" s="36"/>
      <c r="AD2091" s="36"/>
      <c r="AE2091" s="36"/>
      <c r="AR2091" s="199" t="s">
        <v>258</v>
      </c>
      <c r="AT2091" s="199" t="s">
        <v>146</v>
      </c>
      <c r="AU2091" s="199" t="s">
        <v>80</v>
      </c>
      <c r="AY2091" s="19" t="s">
        <v>144</v>
      </c>
      <c r="BE2091" s="200">
        <f>IF(N2091="základní",J2091,0)</f>
        <v>0</v>
      </c>
      <c r="BF2091" s="200">
        <f>IF(N2091="snížená",J2091,0)</f>
        <v>0</v>
      </c>
      <c r="BG2091" s="200">
        <f>IF(N2091="zákl. přenesená",J2091,0)</f>
        <v>0</v>
      </c>
      <c r="BH2091" s="200">
        <f>IF(N2091="sníž. přenesená",J2091,0)</f>
        <v>0</v>
      </c>
      <c r="BI2091" s="200">
        <f>IF(N2091="nulová",J2091,0)</f>
        <v>0</v>
      </c>
      <c r="BJ2091" s="19" t="s">
        <v>26</v>
      </c>
      <c r="BK2091" s="200">
        <f>ROUND(I2091*H2091,2)</f>
        <v>0</v>
      </c>
      <c r="BL2091" s="19" t="s">
        <v>258</v>
      </c>
      <c r="BM2091" s="199" t="s">
        <v>3036</v>
      </c>
    </row>
    <row r="2092" spans="1:65" s="2" customFormat="1" ht="10.199999999999999">
      <c r="A2092" s="36"/>
      <c r="B2092" s="37"/>
      <c r="C2092" s="38"/>
      <c r="D2092" s="201" t="s">
        <v>152</v>
      </c>
      <c r="E2092" s="38"/>
      <c r="F2092" s="202" t="s">
        <v>3011</v>
      </c>
      <c r="G2092" s="38"/>
      <c r="H2092" s="38"/>
      <c r="I2092" s="110"/>
      <c r="J2092" s="38"/>
      <c r="K2092" s="38"/>
      <c r="L2092" s="41"/>
      <c r="M2092" s="203"/>
      <c r="N2092" s="204"/>
      <c r="O2092" s="66"/>
      <c r="P2092" s="66"/>
      <c r="Q2092" s="66"/>
      <c r="R2092" s="66"/>
      <c r="S2092" s="66"/>
      <c r="T2092" s="67"/>
      <c r="U2092" s="36"/>
      <c r="V2092" s="36"/>
      <c r="W2092" s="36"/>
      <c r="X2092" s="36"/>
      <c r="Y2092" s="36"/>
      <c r="Z2092" s="36"/>
      <c r="AA2092" s="36"/>
      <c r="AB2092" s="36"/>
      <c r="AC2092" s="36"/>
      <c r="AD2092" s="36"/>
      <c r="AE2092" s="36"/>
      <c r="AT2092" s="19" t="s">
        <v>152</v>
      </c>
      <c r="AU2092" s="19" t="s">
        <v>80</v>
      </c>
    </row>
    <row r="2093" spans="1:65" s="2" customFormat="1" ht="16.5" customHeight="1">
      <c r="A2093" s="36"/>
      <c r="B2093" s="37"/>
      <c r="C2093" s="189" t="s">
        <v>3037</v>
      </c>
      <c r="D2093" s="189" t="s">
        <v>146</v>
      </c>
      <c r="E2093" s="190" t="s">
        <v>3014</v>
      </c>
      <c r="F2093" s="191" t="s">
        <v>3015</v>
      </c>
      <c r="G2093" s="192" t="s">
        <v>2180</v>
      </c>
      <c r="H2093" s="193">
        <v>0.3</v>
      </c>
      <c r="I2093" s="194"/>
      <c r="J2093" s="193">
        <f>ROUND(I2093*H2093,2)</f>
        <v>0</v>
      </c>
      <c r="K2093" s="191" t="s">
        <v>19</v>
      </c>
      <c r="L2093" s="41"/>
      <c r="M2093" s="195" t="s">
        <v>19</v>
      </c>
      <c r="N2093" s="196" t="s">
        <v>42</v>
      </c>
      <c r="O2093" s="66"/>
      <c r="P2093" s="197">
        <f>O2093*H2093</f>
        <v>0</v>
      </c>
      <c r="Q2093" s="197">
        <v>0</v>
      </c>
      <c r="R2093" s="197">
        <f>Q2093*H2093</f>
        <v>0</v>
      </c>
      <c r="S2093" s="197">
        <v>0</v>
      </c>
      <c r="T2093" s="198">
        <f>S2093*H2093</f>
        <v>0</v>
      </c>
      <c r="U2093" s="36"/>
      <c r="V2093" s="36"/>
      <c r="W2093" s="36"/>
      <c r="X2093" s="36"/>
      <c r="Y2093" s="36"/>
      <c r="Z2093" s="36"/>
      <c r="AA2093" s="36"/>
      <c r="AB2093" s="36"/>
      <c r="AC2093" s="36"/>
      <c r="AD2093" s="36"/>
      <c r="AE2093" s="36"/>
      <c r="AR2093" s="199" t="s">
        <v>258</v>
      </c>
      <c r="AT2093" s="199" t="s">
        <v>146</v>
      </c>
      <c r="AU2093" s="199" t="s">
        <v>80</v>
      </c>
      <c r="AY2093" s="19" t="s">
        <v>144</v>
      </c>
      <c r="BE2093" s="200">
        <f>IF(N2093="základní",J2093,0)</f>
        <v>0</v>
      </c>
      <c r="BF2093" s="200">
        <f>IF(N2093="snížená",J2093,0)</f>
        <v>0</v>
      </c>
      <c r="BG2093" s="200">
        <f>IF(N2093="zákl. přenesená",J2093,0)</f>
        <v>0</v>
      </c>
      <c r="BH2093" s="200">
        <f>IF(N2093="sníž. přenesená",J2093,0)</f>
        <v>0</v>
      </c>
      <c r="BI2093" s="200">
        <f>IF(N2093="nulová",J2093,0)</f>
        <v>0</v>
      </c>
      <c r="BJ2093" s="19" t="s">
        <v>26</v>
      </c>
      <c r="BK2093" s="200">
        <f>ROUND(I2093*H2093,2)</f>
        <v>0</v>
      </c>
      <c r="BL2093" s="19" t="s">
        <v>258</v>
      </c>
      <c r="BM2093" s="199" t="s">
        <v>3038</v>
      </c>
    </row>
    <row r="2094" spans="1:65" s="2" customFormat="1" ht="10.199999999999999">
      <c r="A2094" s="36"/>
      <c r="B2094" s="37"/>
      <c r="C2094" s="38"/>
      <c r="D2094" s="201" t="s">
        <v>152</v>
      </c>
      <c r="E2094" s="38"/>
      <c r="F2094" s="202" t="s">
        <v>3015</v>
      </c>
      <c r="G2094" s="38"/>
      <c r="H2094" s="38"/>
      <c r="I2094" s="110"/>
      <c r="J2094" s="38"/>
      <c r="K2094" s="38"/>
      <c r="L2094" s="41"/>
      <c r="M2094" s="203"/>
      <c r="N2094" s="204"/>
      <c r="O2094" s="66"/>
      <c r="P2094" s="66"/>
      <c r="Q2094" s="66"/>
      <c r="R2094" s="66"/>
      <c r="S2094" s="66"/>
      <c r="T2094" s="67"/>
      <c r="U2094" s="36"/>
      <c r="V2094" s="36"/>
      <c r="W2094" s="36"/>
      <c r="X2094" s="36"/>
      <c r="Y2094" s="36"/>
      <c r="Z2094" s="36"/>
      <c r="AA2094" s="36"/>
      <c r="AB2094" s="36"/>
      <c r="AC2094" s="36"/>
      <c r="AD2094" s="36"/>
      <c r="AE2094" s="36"/>
      <c r="AT2094" s="19" t="s">
        <v>152</v>
      </c>
      <c r="AU2094" s="19" t="s">
        <v>80</v>
      </c>
    </row>
    <row r="2095" spans="1:65" s="2" customFormat="1" ht="16.5" customHeight="1">
      <c r="A2095" s="36"/>
      <c r="B2095" s="37"/>
      <c r="C2095" s="189" t="s">
        <v>3039</v>
      </c>
      <c r="D2095" s="189" t="s">
        <v>146</v>
      </c>
      <c r="E2095" s="190" t="s">
        <v>3018</v>
      </c>
      <c r="F2095" s="191" t="s">
        <v>3019</v>
      </c>
      <c r="G2095" s="192" t="s">
        <v>2180</v>
      </c>
      <c r="H2095" s="193">
        <v>0.5</v>
      </c>
      <c r="I2095" s="194"/>
      <c r="J2095" s="193">
        <f>ROUND(I2095*H2095,2)</f>
        <v>0</v>
      </c>
      <c r="K2095" s="191" t="s">
        <v>19</v>
      </c>
      <c r="L2095" s="41"/>
      <c r="M2095" s="195" t="s">
        <v>19</v>
      </c>
      <c r="N2095" s="196" t="s">
        <v>42</v>
      </c>
      <c r="O2095" s="66"/>
      <c r="P2095" s="197">
        <f>O2095*H2095</f>
        <v>0</v>
      </c>
      <c r="Q2095" s="197">
        <v>0</v>
      </c>
      <c r="R2095" s="197">
        <f>Q2095*H2095</f>
        <v>0</v>
      </c>
      <c r="S2095" s="197">
        <v>0</v>
      </c>
      <c r="T2095" s="198">
        <f>S2095*H2095</f>
        <v>0</v>
      </c>
      <c r="U2095" s="36"/>
      <c r="V2095" s="36"/>
      <c r="W2095" s="36"/>
      <c r="X2095" s="36"/>
      <c r="Y2095" s="36"/>
      <c r="Z2095" s="36"/>
      <c r="AA2095" s="36"/>
      <c r="AB2095" s="36"/>
      <c r="AC2095" s="36"/>
      <c r="AD2095" s="36"/>
      <c r="AE2095" s="36"/>
      <c r="AR2095" s="199" t="s">
        <v>258</v>
      </c>
      <c r="AT2095" s="199" t="s">
        <v>146</v>
      </c>
      <c r="AU2095" s="199" t="s">
        <v>80</v>
      </c>
      <c r="AY2095" s="19" t="s">
        <v>144</v>
      </c>
      <c r="BE2095" s="200">
        <f>IF(N2095="základní",J2095,0)</f>
        <v>0</v>
      </c>
      <c r="BF2095" s="200">
        <f>IF(N2095="snížená",J2095,0)</f>
        <v>0</v>
      </c>
      <c r="BG2095" s="200">
        <f>IF(N2095="zákl. přenesená",J2095,0)</f>
        <v>0</v>
      </c>
      <c r="BH2095" s="200">
        <f>IF(N2095="sníž. přenesená",J2095,0)</f>
        <v>0</v>
      </c>
      <c r="BI2095" s="200">
        <f>IF(N2095="nulová",J2095,0)</f>
        <v>0</v>
      </c>
      <c r="BJ2095" s="19" t="s">
        <v>26</v>
      </c>
      <c r="BK2095" s="200">
        <f>ROUND(I2095*H2095,2)</f>
        <v>0</v>
      </c>
      <c r="BL2095" s="19" t="s">
        <v>258</v>
      </c>
      <c r="BM2095" s="199" t="s">
        <v>3040</v>
      </c>
    </row>
    <row r="2096" spans="1:65" s="2" customFormat="1" ht="10.199999999999999">
      <c r="A2096" s="36"/>
      <c r="B2096" s="37"/>
      <c r="C2096" s="38"/>
      <c r="D2096" s="201" t="s">
        <v>152</v>
      </c>
      <c r="E2096" s="38"/>
      <c r="F2096" s="202" t="s">
        <v>3019</v>
      </c>
      <c r="G2096" s="38"/>
      <c r="H2096" s="38"/>
      <c r="I2096" s="110"/>
      <c r="J2096" s="38"/>
      <c r="K2096" s="38"/>
      <c r="L2096" s="41"/>
      <c r="M2096" s="203"/>
      <c r="N2096" s="204"/>
      <c r="O2096" s="66"/>
      <c r="P2096" s="66"/>
      <c r="Q2096" s="66"/>
      <c r="R2096" s="66"/>
      <c r="S2096" s="66"/>
      <c r="T2096" s="67"/>
      <c r="U2096" s="36"/>
      <c r="V2096" s="36"/>
      <c r="W2096" s="36"/>
      <c r="X2096" s="36"/>
      <c r="Y2096" s="36"/>
      <c r="Z2096" s="36"/>
      <c r="AA2096" s="36"/>
      <c r="AB2096" s="36"/>
      <c r="AC2096" s="36"/>
      <c r="AD2096" s="36"/>
      <c r="AE2096" s="36"/>
      <c r="AT2096" s="19" t="s">
        <v>152</v>
      </c>
      <c r="AU2096" s="19" t="s">
        <v>80</v>
      </c>
    </row>
    <row r="2097" spans="1:65" s="2" customFormat="1" ht="21.75" customHeight="1">
      <c r="A2097" s="36"/>
      <c r="B2097" s="37"/>
      <c r="C2097" s="189" t="s">
        <v>3041</v>
      </c>
      <c r="D2097" s="189" t="s">
        <v>146</v>
      </c>
      <c r="E2097" s="190" t="s">
        <v>2978</v>
      </c>
      <c r="F2097" s="191" t="s">
        <v>2979</v>
      </c>
      <c r="G2097" s="192" t="s">
        <v>443</v>
      </c>
      <c r="H2097" s="193">
        <v>1</v>
      </c>
      <c r="I2097" s="194"/>
      <c r="J2097" s="193">
        <f>ROUND(I2097*H2097,2)</f>
        <v>0</v>
      </c>
      <c r="K2097" s="191" t="s">
        <v>19</v>
      </c>
      <c r="L2097" s="41"/>
      <c r="M2097" s="195" t="s">
        <v>19</v>
      </c>
      <c r="N2097" s="196" t="s">
        <v>42</v>
      </c>
      <c r="O2097" s="66"/>
      <c r="P2097" s="197">
        <f>O2097*H2097</f>
        <v>0</v>
      </c>
      <c r="Q2097" s="197">
        <v>0</v>
      </c>
      <c r="R2097" s="197">
        <f>Q2097*H2097</f>
        <v>0</v>
      </c>
      <c r="S2097" s="197">
        <v>0</v>
      </c>
      <c r="T2097" s="198">
        <f>S2097*H2097</f>
        <v>0</v>
      </c>
      <c r="U2097" s="36"/>
      <c r="V2097" s="36"/>
      <c r="W2097" s="36"/>
      <c r="X2097" s="36"/>
      <c r="Y2097" s="36"/>
      <c r="Z2097" s="36"/>
      <c r="AA2097" s="36"/>
      <c r="AB2097" s="36"/>
      <c r="AC2097" s="36"/>
      <c r="AD2097" s="36"/>
      <c r="AE2097" s="36"/>
      <c r="AR2097" s="199" t="s">
        <v>258</v>
      </c>
      <c r="AT2097" s="199" t="s">
        <v>146</v>
      </c>
      <c r="AU2097" s="199" t="s">
        <v>80</v>
      </c>
      <c r="AY2097" s="19" t="s">
        <v>144</v>
      </c>
      <c r="BE2097" s="200">
        <f>IF(N2097="základní",J2097,0)</f>
        <v>0</v>
      </c>
      <c r="BF2097" s="200">
        <f>IF(N2097="snížená",J2097,0)</f>
        <v>0</v>
      </c>
      <c r="BG2097" s="200">
        <f>IF(N2097="zákl. přenesená",J2097,0)</f>
        <v>0</v>
      </c>
      <c r="BH2097" s="200">
        <f>IF(N2097="sníž. přenesená",J2097,0)</f>
        <v>0</v>
      </c>
      <c r="BI2097" s="200">
        <f>IF(N2097="nulová",J2097,0)</f>
        <v>0</v>
      </c>
      <c r="BJ2097" s="19" t="s">
        <v>26</v>
      </c>
      <c r="BK2097" s="200">
        <f>ROUND(I2097*H2097,2)</f>
        <v>0</v>
      </c>
      <c r="BL2097" s="19" t="s">
        <v>258</v>
      </c>
      <c r="BM2097" s="199" t="s">
        <v>3042</v>
      </c>
    </row>
    <row r="2098" spans="1:65" s="2" customFormat="1" ht="10.199999999999999">
      <c r="A2098" s="36"/>
      <c r="B2098" s="37"/>
      <c r="C2098" s="38"/>
      <c r="D2098" s="201" t="s">
        <v>152</v>
      </c>
      <c r="E2098" s="38"/>
      <c r="F2098" s="202" t="s">
        <v>2981</v>
      </c>
      <c r="G2098" s="38"/>
      <c r="H2098" s="38"/>
      <c r="I2098" s="110"/>
      <c r="J2098" s="38"/>
      <c r="K2098" s="38"/>
      <c r="L2098" s="41"/>
      <c r="M2098" s="203"/>
      <c r="N2098" s="204"/>
      <c r="O2098" s="66"/>
      <c r="P2098" s="66"/>
      <c r="Q2098" s="66"/>
      <c r="R2098" s="66"/>
      <c r="S2098" s="66"/>
      <c r="T2098" s="67"/>
      <c r="U2098" s="36"/>
      <c r="V2098" s="36"/>
      <c r="W2098" s="36"/>
      <c r="X2098" s="36"/>
      <c r="Y2098" s="36"/>
      <c r="Z2098" s="36"/>
      <c r="AA2098" s="36"/>
      <c r="AB2098" s="36"/>
      <c r="AC2098" s="36"/>
      <c r="AD2098" s="36"/>
      <c r="AE2098" s="36"/>
      <c r="AT2098" s="19" t="s">
        <v>152</v>
      </c>
      <c r="AU2098" s="19" t="s">
        <v>80</v>
      </c>
    </row>
    <row r="2099" spans="1:65" s="2" customFormat="1" ht="16.5" customHeight="1">
      <c r="A2099" s="36"/>
      <c r="B2099" s="37"/>
      <c r="C2099" s="189" t="s">
        <v>3043</v>
      </c>
      <c r="D2099" s="189" t="s">
        <v>146</v>
      </c>
      <c r="E2099" s="190" t="s">
        <v>2983</v>
      </c>
      <c r="F2099" s="191" t="s">
        <v>2984</v>
      </c>
      <c r="G2099" s="192" t="s">
        <v>2180</v>
      </c>
      <c r="H2099" s="193">
        <v>0.8</v>
      </c>
      <c r="I2099" s="194"/>
      <c r="J2099" s="193">
        <f>ROUND(I2099*H2099,2)</f>
        <v>0</v>
      </c>
      <c r="K2099" s="191" t="s">
        <v>19</v>
      </c>
      <c r="L2099" s="41"/>
      <c r="M2099" s="195" t="s">
        <v>19</v>
      </c>
      <c r="N2099" s="196" t="s">
        <v>42</v>
      </c>
      <c r="O2099" s="66"/>
      <c r="P2099" s="197">
        <f>O2099*H2099</f>
        <v>0</v>
      </c>
      <c r="Q2099" s="197">
        <v>0</v>
      </c>
      <c r="R2099" s="197">
        <f>Q2099*H2099</f>
        <v>0</v>
      </c>
      <c r="S2099" s="197">
        <v>0</v>
      </c>
      <c r="T2099" s="198">
        <f>S2099*H2099</f>
        <v>0</v>
      </c>
      <c r="U2099" s="36"/>
      <c r="V2099" s="36"/>
      <c r="W2099" s="36"/>
      <c r="X2099" s="36"/>
      <c r="Y2099" s="36"/>
      <c r="Z2099" s="36"/>
      <c r="AA2099" s="36"/>
      <c r="AB2099" s="36"/>
      <c r="AC2099" s="36"/>
      <c r="AD2099" s="36"/>
      <c r="AE2099" s="36"/>
      <c r="AR2099" s="199" t="s">
        <v>258</v>
      </c>
      <c r="AT2099" s="199" t="s">
        <v>146</v>
      </c>
      <c r="AU2099" s="199" t="s">
        <v>80</v>
      </c>
      <c r="AY2099" s="19" t="s">
        <v>144</v>
      </c>
      <c r="BE2099" s="200">
        <f>IF(N2099="základní",J2099,0)</f>
        <v>0</v>
      </c>
      <c r="BF2099" s="200">
        <f>IF(N2099="snížená",J2099,0)</f>
        <v>0</v>
      </c>
      <c r="BG2099" s="200">
        <f>IF(N2099="zákl. přenesená",J2099,0)</f>
        <v>0</v>
      </c>
      <c r="BH2099" s="200">
        <f>IF(N2099="sníž. přenesená",J2099,0)</f>
        <v>0</v>
      </c>
      <c r="BI2099" s="200">
        <f>IF(N2099="nulová",J2099,0)</f>
        <v>0</v>
      </c>
      <c r="BJ2099" s="19" t="s">
        <v>26</v>
      </c>
      <c r="BK2099" s="200">
        <f>ROUND(I2099*H2099,2)</f>
        <v>0</v>
      </c>
      <c r="BL2099" s="19" t="s">
        <v>258</v>
      </c>
      <c r="BM2099" s="199" t="s">
        <v>3044</v>
      </c>
    </row>
    <row r="2100" spans="1:65" s="2" customFormat="1" ht="10.199999999999999">
      <c r="A2100" s="36"/>
      <c r="B2100" s="37"/>
      <c r="C2100" s="38"/>
      <c r="D2100" s="201" t="s">
        <v>152</v>
      </c>
      <c r="E2100" s="38"/>
      <c r="F2100" s="202" t="s">
        <v>2984</v>
      </c>
      <c r="G2100" s="38"/>
      <c r="H2100" s="38"/>
      <c r="I2100" s="110"/>
      <c r="J2100" s="38"/>
      <c r="K2100" s="38"/>
      <c r="L2100" s="41"/>
      <c r="M2100" s="203"/>
      <c r="N2100" s="204"/>
      <c r="O2100" s="66"/>
      <c r="P2100" s="66"/>
      <c r="Q2100" s="66"/>
      <c r="R2100" s="66"/>
      <c r="S2100" s="66"/>
      <c r="T2100" s="67"/>
      <c r="U2100" s="36"/>
      <c r="V2100" s="36"/>
      <c r="W2100" s="36"/>
      <c r="X2100" s="36"/>
      <c r="Y2100" s="36"/>
      <c r="Z2100" s="36"/>
      <c r="AA2100" s="36"/>
      <c r="AB2100" s="36"/>
      <c r="AC2100" s="36"/>
      <c r="AD2100" s="36"/>
      <c r="AE2100" s="36"/>
      <c r="AT2100" s="19" t="s">
        <v>152</v>
      </c>
      <c r="AU2100" s="19" t="s">
        <v>80</v>
      </c>
    </row>
    <row r="2101" spans="1:65" s="2" customFormat="1" ht="16.5" customHeight="1">
      <c r="A2101" s="36"/>
      <c r="B2101" s="37"/>
      <c r="C2101" s="189" t="s">
        <v>3045</v>
      </c>
      <c r="D2101" s="189" t="s">
        <v>146</v>
      </c>
      <c r="E2101" s="190" t="s">
        <v>2987</v>
      </c>
      <c r="F2101" s="191" t="s">
        <v>2988</v>
      </c>
      <c r="G2101" s="192" t="s">
        <v>443</v>
      </c>
      <c r="H2101" s="193">
        <v>1</v>
      </c>
      <c r="I2101" s="194"/>
      <c r="J2101" s="193">
        <f>ROUND(I2101*H2101,2)</f>
        <v>0</v>
      </c>
      <c r="K2101" s="191" t="s">
        <v>19</v>
      </c>
      <c r="L2101" s="41"/>
      <c r="M2101" s="195" t="s">
        <v>19</v>
      </c>
      <c r="N2101" s="196" t="s">
        <v>42</v>
      </c>
      <c r="O2101" s="66"/>
      <c r="P2101" s="197">
        <f>O2101*H2101</f>
        <v>0</v>
      </c>
      <c r="Q2101" s="197">
        <v>0</v>
      </c>
      <c r="R2101" s="197">
        <f>Q2101*H2101</f>
        <v>0</v>
      </c>
      <c r="S2101" s="197">
        <v>0</v>
      </c>
      <c r="T2101" s="198">
        <f>S2101*H2101</f>
        <v>0</v>
      </c>
      <c r="U2101" s="36"/>
      <c r="V2101" s="36"/>
      <c r="W2101" s="36"/>
      <c r="X2101" s="36"/>
      <c r="Y2101" s="36"/>
      <c r="Z2101" s="36"/>
      <c r="AA2101" s="36"/>
      <c r="AB2101" s="36"/>
      <c r="AC2101" s="36"/>
      <c r="AD2101" s="36"/>
      <c r="AE2101" s="36"/>
      <c r="AR2101" s="199" t="s">
        <v>258</v>
      </c>
      <c r="AT2101" s="199" t="s">
        <v>146</v>
      </c>
      <c r="AU2101" s="199" t="s">
        <v>80</v>
      </c>
      <c r="AY2101" s="19" t="s">
        <v>144</v>
      </c>
      <c r="BE2101" s="200">
        <f>IF(N2101="základní",J2101,0)</f>
        <v>0</v>
      </c>
      <c r="BF2101" s="200">
        <f>IF(N2101="snížená",J2101,0)</f>
        <v>0</v>
      </c>
      <c r="BG2101" s="200">
        <f>IF(N2101="zákl. přenesená",J2101,0)</f>
        <v>0</v>
      </c>
      <c r="BH2101" s="200">
        <f>IF(N2101="sníž. přenesená",J2101,0)</f>
        <v>0</v>
      </c>
      <c r="BI2101" s="200">
        <f>IF(N2101="nulová",J2101,0)</f>
        <v>0</v>
      </c>
      <c r="BJ2101" s="19" t="s">
        <v>26</v>
      </c>
      <c r="BK2101" s="200">
        <f>ROUND(I2101*H2101,2)</f>
        <v>0</v>
      </c>
      <c r="BL2101" s="19" t="s">
        <v>258</v>
      </c>
      <c r="BM2101" s="199" t="s">
        <v>3046</v>
      </c>
    </row>
    <row r="2102" spans="1:65" s="2" customFormat="1" ht="10.199999999999999">
      <c r="A2102" s="36"/>
      <c r="B2102" s="37"/>
      <c r="C2102" s="38"/>
      <c r="D2102" s="201" t="s">
        <v>152</v>
      </c>
      <c r="E2102" s="38"/>
      <c r="F2102" s="202" t="s">
        <v>2990</v>
      </c>
      <c r="G2102" s="38"/>
      <c r="H2102" s="38"/>
      <c r="I2102" s="110"/>
      <c r="J2102" s="38"/>
      <c r="K2102" s="38"/>
      <c r="L2102" s="41"/>
      <c r="M2102" s="203"/>
      <c r="N2102" s="204"/>
      <c r="O2102" s="66"/>
      <c r="P2102" s="66"/>
      <c r="Q2102" s="66"/>
      <c r="R2102" s="66"/>
      <c r="S2102" s="66"/>
      <c r="T2102" s="67"/>
      <c r="U2102" s="36"/>
      <c r="V2102" s="36"/>
      <c r="W2102" s="36"/>
      <c r="X2102" s="36"/>
      <c r="Y2102" s="36"/>
      <c r="Z2102" s="36"/>
      <c r="AA2102" s="36"/>
      <c r="AB2102" s="36"/>
      <c r="AC2102" s="36"/>
      <c r="AD2102" s="36"/>
      <c r="AE2102" s="36"/>
      <c r="AT2102" s="19" t="s">
        <v>152</v>
      </c>
      <c r="AU2102" s="19" t="s">
        <v>80</v>
      </c>
    </row>
    <row r="2103" spans="1:65" s="2" customFormat="1" ht="16.5" customHeight="1">
      <c r="A2103" s="36"/>
      <c r="B2103" s="37"/>
      <c r="C2103" s="189" t="s">
        <v>3047</v>
      </c>
      <c r="D2103" s="189" t="s">
        <v>146</v>
      </c>
      <c r="E2103" s="190" t="s">
        <v>2992</v>
      </c>
      <c r="F2103" s="191" t="s">
        <v>2993</v>
      </c>
      <c r="G2103" s="192" t="s">
        <v>2180</v>
      </c>
      <c r="H2103" s="193">
        <v>0.9</v>
      </c>
      <c r="I2103" s="194"/>
      <c r="J2103" s="193">
        <f>ROUND(I2103*H2103,2)</f>
        <v>0</v>
      </c>
      <c r="K2103" s="191" t="s">
        <v>19</v>
      </c>
      <c r="L2103" s="41"/>
      <c r="M2103" s="195" t="s">
        <v>19</v>
      </c>
      <c r="N2103" s="196" t="s">
        <v>42</v>
      </c>
      <c r="O2103" s="66"/>
      <c r="P2103" s="197">
        <f>O2103*H2103</f>
        <v>0</v>
      </c>
      <c r="Q2103" s="197">
        <v>0</v>
      </c>
      <c r="R2103" s="197">
        <f>Q2103*H2103</f>
        <v>0</v>
      </c>
      <c r="S2103" s="197">
        <v>0</v>
      </c>
      <c r="T2103" s="198">
        <f>S2103*H2103</f>
        <v>0</v>
      </c>
      <c r="U2103" s="36"/>
      <c r="V2103" s="36"/>
      <c r="W2103" s="36"/>
      <c r="X2103" s="36"/>
      <c r="Y2103" s="36"/>
      <c r="Z2103" s="36"/>
      <c r="AA2103" s="36"/>
      <c r="AB2103" s="36"/>
      <c r="AC2103" s="36"/>
      <c r="AD2103" s="36"/>
      <c r="AE2103" s="36"/>
      <c r="AR2103" s="199" t="s">
        <v>258</v>
      </c>
      <c r="AT2103" s="199" t="s">
        <v>146</v>
      </c>
      <c r="AU2103" s="199" t="s">
        <v>80</v>
      </c>
      <c r="AY2103" s="19" t="s">
        <v>144</v>
      </c>
      <c r="BE2103" s="200">
        <f>IF(N2103="základní",J2103,0)</f>
        <v>0</v>
      </c>
      <c r="BF2103" s="200">
        <f>IF(N2103="snížená",J2103,0)</f>
        <v>0</v>
      </c>
      <c r="BG2103" s="200">
        <f>IF(N2103="zákl. přenesená",J2103,0)</f>
        <v>0</v>
      </c>
      <c r="BH2103" s="200">
        <f>IF(N2103="sníž. přenesená",J2103,0)</f>
        <v>0</v>
      </c>
      <c r="BI2103" s="200">
        <f>IF(N2103="nulová",J2103,0)</f>
        <v>0</v>
      </c>
      <c r="BJ2103" s="19" t="s">
        <v>26</v>
      </c>
      <c r="BK2103" s="200">
        <f>ROUND(I2103*H2103,2)</f>
        <v>0</v>
      </c>
      <c r="BL2103" s="19" t="s">
        <v>258</v>
      </c>
      <c r="BM2103" s="199" t="s">
        <v>3048</v>
      </c>
    </row>
    <row r="2104" spans="1:65" s="2" customFormat="1" ht="10.199999999999999">
      <c r="A2104" s="36"/>
      <c r="B2104" s="37"/>
      <c r="C2104" s="38"/>
      <c r="D2104" s="201" t="s">
        <v>152</v>
      </c>
      <c r="E2104" s="38"/>
      <c r="F2104" s="202" t="s">
        <v>2995</v>
      </c>
      <c r="G2104" s="38"/>
      <c r="H2104" s="38"/>
      <c r="I2104" s="110"/>
      <c r="J2104" s="38"/>
      <c r="K2104" s="38"/>
      <c r="L2104" s="41"/>
      <c r="M2104" s="203"/>
      <c r="N2104" s="204"/>
      <c r="O2104" s="66"/>
      <c r="P2104" s="66"/>
      <c r="Q2104" s="66"/>
      <c r="R2104" s="66"/>
      <c r="S2104" s="66"/>
      <c r="T2104" s="67"/>
      <c r="U2104" s="36"/>
      <c r="V2104" s="36"/>
      <c r="W2104" s="36"/>
      <c r="X2104" s="36"/>
      <c r="Y2104" s="36"/>
      <c r="Z2104" s="36"/>
      <c r="AA2104" s="36"/>
      <c r="AB2104" s="36"/>
      <c r="AC2104" s="36"/>
      <c r="AD2104" s="36"/>
      <c r="AE2104" s="36"/>
      <c r="AT2104" s="19" t="s">
        <v>152</v>
      </c>
      <c r="AU2104" s="19" t="s">
        <v>80</v>
      </c>
    </row>
    <row r="2105" spans="1:65" s="2" customFormat="1" ht="16.5" customHeight="1">
      <c r="A2105" s="36"/>
      <c r="B2105" s="37"/>
      <c r="C2105" s="189" t="s">
        <v>3049</v>
      </c>
      <c r="D2105" s="189" t="s">
        <v>146</v>
      </c>
      <c r="E2105" s="190" t="s">
        <v>2997</v>
      </c>
      <c r="F2105" s="191" t="s">
        <v>2998</v>
      </c>
      <c r="G2105" s="192" t="s">
        <v>443</v>
      </c>
      <c r="H2105" s="193">
        <v>3</v>
      </c>
      <c r="I2105" s="194"/>
      <c r="J2105" s="193">
        <f>ROUND(I2105*H2105,2)</f>
        <v>0</v>
      </c>
      <c r="K2105" s="191" t="s">
        <v>19</v>
      </c>
      <c r="L2105" s="41"/>
      <c r="M2105" s="195" t="s">
        <v>19</v>
      </c>
      <c r="N2105" s="196" t="s">
        <v>42</v>
      </c>
      <c r="O2105" s="66"/>
      <c r="P2105" s="197">
        <f>O2105*H2105</f>
        <v>0</v>
      </c>
      <c r="Q2105" s="197">
        <v>0</v>
      </c>
      <c r="R2105" s="197">
        <f>Q2105*H2105</f>
        <v>0</v>
      </c>
      <c r="S2105" s="197">
        <v>0</v>
      </c>
      <c r="T2105" s="198">
        <f>S2105*H2105</f>
        <v>0</v>
      </c>
      <c r="U2105" s="36"/>
      <c r="V2105" s="36"/>
      <c r="W2105" s="36"/>
      <c r="X2105" s="36"/>
      <c r="Y2105" s="36"/>
      <c r="Z2105" s="36"/>
      <c r="AA2105" s="36"/>
      <c r="AB2105" s="36"/>
      <c r="AC2105" s="36"/>
      <c r="AD2105" s="36"/>
      <c r="AE2105" s="36"/>
      <c r="AR2105" s="199" t="s">
        <v>258</v>
      </c>
      <c r="AT2105" s="199" t="s">
        <v>146</v>
      </c>
      <c r="AU2105" s="199" t="s">
        <v>80</v>
      </c>
      <c r="AY2105" s="19" t="s">
        <v>144</v>
      </c>
      <c r="BE2105" s="200">
        <f>IF(N2105="základní",J2105,0)</f>
        <v>0</v>
      </c>
      <c r="BF2105" s="200">
        <f>IF(N2105="snížená",J2105,0)</f>
        <v>0</v>
      </c>
      <c r="BG2105" s="200">
        <f>IF(N2105="zákl. přenesená",J2105,0)</f>
        <v>0</v>
      </c>
      <c r="BH2105" s="200">
        <f>IF(N2105="sníž. přenesená",J2105,0)</f>
        <v>0</v>
      </c>
      <c r="BI2105" s="200">
        <f>IF(N2105="nulová",J2105,0)</f>
        <v>0</v>
      </c>
      <c r="BJ2105" s="19" t="s">
        <v>26</v>
      </c>
      <c r="BK2105" s="200">
        <f>ROUND(I2105*H2105,2)</f>
        <v>0</v>
      </c>
      <c r="BL2105" s="19" t="s">
        <v>258</v>
      </c>
      <c r="BM2105" s="199" t="s">
        <v>3050</v>
      </c>
    </row>
    <row r="2106" spans="1:65" s="2" customFormat="1" ht="10.199999999999999">
      <c r="A2106" s="36"/>
      <c r="B2106" s="37"/>
      <c r="C2106" s="38"/>
      <c r="D2106" s="201" t="s">
        <v>152</v>
      </c>
      <c r="E2106" s="38"/>
      <c r="F2106" s="202" t="s">
        <v>2998</v>
      </c>
      <c r="G2106" s="38"/>
      <c r="H2106" s="38"/>
      <c r="I2106" s="110"/>
      <c r="J2106" s="38"/>
      <c r="K2106" s="38"/>
      <c r="L2106" s="41"/>
      <c r="M2106" s="203"/>
      <c r="N2106" s="204"/>
      <c r="O2106" s="66"/>
      <c r="P2106" s="66"/>
      <c r="Q2106" s="66"/>
      <c r="R2106" s="66"/>
      <c r="S2106" s="66"/>
      <c r="T2106" s="67"/>
      <c r="U2106" s="36"/>
      <c r="V2106" s="36"/>
      <c r="W2106" s="36"/>
      <c r="X2106" s="36"/>
      <c r="Y2106" s="36"/>
      <c r="Z2106" s="36"/>
      <c r="AA2106" s="36"/>
      <c r="AB2106" s="36"/>
      <c r="AC2106" s="36"/>
      <c r="AD2106" s="36"/>
      <c r="AE2106" s="36"/>
      <c r="AT2106" s="19" t="s">
        <v>152</v>
      </c>
      <c r="AU2106" s="19" t="s">
        <v>80</v>
      </c>
    </row>
    <row r="2107" spans="1:65" s="2" customFormat="1" ht="16.5" customHeight="1">
      <c r="A2107" s="36"/>
      <c r="B2107" s="37"/>
      <c r="C2107" s="189" t="s">
        <v>3051</v>
      </c>
      <c r="D2107" s="189" t="s">
        <v>146</v>
      </c>
      <c r="E2107" s="190" t="s">
        <v>3001</v>
      </c>
      <c r="F2107" s="191" t="s">
        <v>3002</v>
      </c>
      <c r="G2107" s="192" t="s">
        <v>443</v>
      </c>
      <c r="H2107" s="193">
        <v>7</v>
      </c>
      <c r="I2107" s="194"/>
      <c r="J2107" s="193">
        <f>ROUND(I2107*H2107,2)</f>
        <v>0</v>
      </c>
      <c r="K2107" s="191" t="s">
        <v>19</v>
      </c>
      <c r="L2107" s="41"/>
      <c r="M2107" s="195" t="s">
        <v>19</v>
      </c>
      <c r="N2107" s="196" t="s">
        <v>42</v>
      </c>
      <c r="O2107" s="66"/>
      <c r="P2107" s="197">
        <f>O2107*H2107</f>
        <v>0</v>
      </c>
      <c r="Q2107" s="197">
        <v>0</v>
      </c>
      <c r="R2107" s="197">
        <f>Q2107*H2107</f>
        <v>0</v>
      </c>
      <c r="S2107" s="197">
        <v>0</v>
      </c>
      <c r="T2107" s="198">
        <f>S2107*H2107</f>
        <v>0</v>
      </c>
      <c r="U2107" s="36"/>
      <c r="V2107" s="36"/>
      <c r="W2107" s="36"/>
      <c r="X2107" s="36"/>
      <c r="Y2107" s="36"/>
      <c r="Z2107" s="36"/>
      <c r="AA2107" s="36"/>
      <c r="AB2107" s="36"/>
      <c r="AC2107" s="36"/>
      <c r="AD2107" s="36"/>
      <c r="AE2107" s="36"/>
      <c r="AR2107" s="199" t="s">
        <v>258</v>
      </c>
      <c r="AT2107" s="199" t="s">
        <v>146</v>
      </c>
      <c r="AU2107" s="199" t="s">
        <v>80</v>
      </c>
      <c r="AY2107" s="19" t="s">
        <v>144</v>
      </c>
      <c r="BE2107" s="200">
        <f>IF(N2107="základní",J2107,0)</f>
        <v>0</v>
      </c>
      <c r="BF2107" s="200">
        <f>IF(N2107="snížená",J2107,0)</f>
        <v>0</v>
      </c>
      <c r="BG2107" s="200">
        <f>IF(N2107="zákl. přenesená",J2107,0)</f>
        <v>0</v>
      </c>
      <c r="BH2107" s="200">
        <f>IF(N2107="sníž. přenesená",J2107,0)</f>
        <v>0</v>
      </c>
      <c r="BI2107" s="200">
        <f>IF(N2107="nulová",J2107,0)</f>
        <v>0</v>
      </c>
      <c r="BJ2107" s="19" t="s">
        <v>26</v>
      </c>
      <c r="BK2107" s="200">
        <f>ROUND(I2107*H2107,2)</f>
        <v>0</v>
      </c>
      <c r="BL2107" s="19" t="s">
        <v>258</v>
      </c>
      <c r="BM2107" s="199" t="s">
        <v>3052</v>
      </c>
    </row>
    <row r="2108" spans="1:65" s="2" customFormat="1" ht="10.199999999999999">
      <c r="A2108" s="36"/>
      <c r="B2108" s="37"/>
      <c r="C2108" s="38"/>
      <c r="D2108" s="201" t="s">
        <v>152</v>
      </c>
      <c r="E2108" s="38"/>
      <c r="F2108" s="202" t="s">
        <v>3004</v>
      </c>
      <c r="G2108" s="38"/>
      <c r="H2108" s="38"/>
      <c r="I2108" s="110"/>
      <c r="J2108" s="38"/>
      <c r="K2108" s="38"/>
      <c r="L2108" s="41"/>
      <c r="M2108" s="203"/>
      <c r="N2108" s="204"/>
      <c r="O2108" s="66"/>
      <c r="P2108" s="66"/>
      <c r="Q2108" s="66"/>
      <c r="R2108" s="66"/>
      <c r="S2108" s="66"/>
      <c r="T2108" s="67"/>
      <c r="U2108" s="36"/>
      <c r="V2108" s="36"/>
      <c r="W2108" s="36"/>
      <c r="X2108" s="36"/>
      <c r="Y2108" s="36"/>
      <c r="Z2108" s="36"/>
      <c r="AA2108" s="36"/>
      <c r="AB2108" s="36"/>
      <c r="AC2108" s="36"/>
      <c r="AD2108" s="36"/>
      <c r="AE2108" s="36"/>
      <c r="AT2108" s="19" t="s">
        <v>152</v>
      </c>
      <c r="AU2108" s="19" t="s">
        <v>80</v>
      </c>
    </row>
    <row r="2109" spans="1:65" s="2" customFormat="1" ht="16.5" customHeight="1">
      <c r="A2109" s="36"/>
      <c r="B2109" s="37"/>
      <c r="C2109" s="189" t="s">
        <v>3053</v>
      </c>
      <c r="D2109" s="189" t="s">
        <v>146</v>
      </c>
      <c r="E2109" s="190" t="s">
        <v>3006</v>
      </c>
      <c r="F2109" s="191" t="s">
        <v>3007</v>
      </c>
      <c r="G2109" s="192" t="s">
        <v>443</v>
      </c>
      <c r="H2109" s="193">
        <v>1</v>
      </c>
      <c r="I2109" s="194"/>
      <c r="J2109" s="193">
        <f>ROUND(I2109*H2109,2)</f>
        <v>0</v>
      </c>
      <c r="K2109" s="191" t="s">
        <v>19</v>
      </c>
      <c r="L2109" s="41"/>
      <c r="M2109" s="195" t="s">
        <v>19</v>
      </c>
      <c r="N2109" s="196" t="s">
        <v>42</v>
      </c>
      <c r="O2109" s="66"/>
      <c r="P2109" s="197">
        <f>O2109*H2109</f>
        <v>0</v>
      </c>
      <c r="Q2109" s="197">
        <v>0</v>
      </c>
      <c r="R2109" s="197">
        <f>Q2109*H2109</f>
        <v>0</v>
      </c>
      <c r="S2109" s="197">
        <v>0</v>
      </c>
      <c r="T2109" s="198">
        <f>S2109*H2109</f>
        <v>0</v>
      </c>
      <c r="U2109" s="36"/>
      <c r="V2109" s="36"/>
      <c r="W2109" s="36"/>
      <c r="X2109" s="36"/>
      <c r="Y2109" s="36"/>
      <c r="Z2109" s="36"/>
      <c r="AA2109" s="36"/>
      <c r="AB2109" s="36"/>
      <c r="AC2109" s="36"/>
      <c r="AD2109" s="36"/>
      <c r="AE2109" s="36"/>
      <c r="AR2109" s="199" t="s">
        <v>258</v>
      </c>
      <c r="AT2109" s="199" t="s">
        <v>146</v>
      </c>
      <c r="AU2109" s="199" t="s">
        <v>80</v>
      </c>
      <c r="AY2109" s="19" t="s">
        <v>144</v>
      </c>
      <c r="BE2109" s="200">
        <f>IF(N2109="základní",J2109,0)</f>
        <v>0</v>
      </c>
      <c r="BF2109" s="200">
        <f>IF(N2109="snížená",J2109,0)</f>
        <v>0</v>
      </c>
      <c r="BG2109" s="200">
        <f>IF(N2109="zákl. přenesená",J2109,0)</f>
        <v>0</v>
      </c>
      <c r="BH2109" s="200">
        <f>IF(N2109="sníž. přenesená",J2109,0)</f>
        <v>0</v>
      </c>
      <c r="BI2109" s="200">
        <f>IF(N2109="nulová",J2109,0)</f>
        <v>0</v>
      </c>
      <c r="BJ2109" s="19" t="s">
        <v>26</v>
      </c>
      <c r="BK2109" s="200">
        <f>ROUND(I2109*H2109,2)</f>
        <v>0</v>
      </c>
      <c r="BL2109" s="19" t="s">
        <v>258</v>
      </c>
      <c r="BM2109" s="199" t="s">
        <v>3054</v>
      </c>
    </row>
    <row r="2110" spans="1:65" s="2" customFormat="1" ht="10.199999999999999">
      <c r="A2110" s="36"/>
      <c r="B2110" s="37"/>
      <c r="C2110" s="38"/>
      <c r="D2110" s="201" t="s">
        <v>152</v>
      </c>
      <c r="E2110" s="38"/>
      <c r="F2110" s="202" t="s">
        <v>3007</v>
      </c>
      <c r="G2110" s="38"/>
      <c r="H2110" s="38"/>
      <c r="I2110" s="110"/>
      <c r="J2110" s="38"/>
      <c r="K2110" s="38"/>
      <c r="L2110" s="41"/>
      <c r="M2110" s="203"/>
      <c r="N2110" s="204"/>
      <c r="O2110" s="66"/>
      <c r="P2110" s="66"/>
      <c r="Q2110" s="66"/>
      <c r="R2110" s="66"/>
      <c r="S2110" s="66"/>
      <c r="T2110" s="67"/>
      <c r="U2110" s="36"/>
      <c r="V2110" s="36"/>
      <c r="W2110" s="36"/>
      <c r="X2110" s="36"/>
      <c r="Y2110" s="36"/>
      <c r="Z2110" s="36"/>
      <c r="AA2110" s="36"/>
      <c r="AB2110" s="36"/>
      <c r="AC2110" s="36"/>
      <c r="AD2110" s="36"/>
      <c r="AE2110" s="36"/>
      <c r="AT2110" s="19" t="s">
        <v>152</v>
      </c>
      <c r="AU2110" s="19" t="s">
        <v>80</v>
      </c>
    </row>
    <row r="2111" spans="1:65" s="2" customFormat="1" ht="16.5" customHeight="1">
      <c r="A2111" s="36"/>
      <c r="B2111" s="37"/>
      <c r="C2111" s="189" t="s">
        <v>3055</v>
      </c>
      <c r="D2111" s="189" t="s">
        <v>146</v>
      </c>
      <c r="E2111" s="190" t="s">
        <v>3010</v>
      </c>
      <c r="F2111" s="191" t="s">
        <v>3011</v>
      </c>
      <c r="G2111" s="192" t="s">
        <v>2180</v>
      </c>
      <c r="H2111" s="193">
        <v>0.3</v>
      </c>
      <c r="I2111" s="194"/>
      <c r="J2111" s="193">
        <f>ROUND(I2111*H2111,2)</f>
        <v>0</v>
      </c>
      <c r="K2111" s="191" t="s">
        <v>19</v>
      </c>
      <c r="L2111" s="41"/>
      <c r="M2111" s="195" t="s">
        <v>19</v>
      </c>
      <c r="N2111" s="196" t="s">
        <v>42</v>
      </c>
      <c r="O2111" s="66"/>
      <c r="P2111" s="197">
        <f>O2111*H2111</f>
        <v>0</v>
      </c>
      <c r="Q2111" s="197">
        <v>0</v>
      </c>
      <c r="R2111" s="197">
        <f>Q2111*H2111</f>
        <v>0</v>
      </c>
      <c r="S2111" s="197">
        <v>0</v>
      </c>
      <c r="T2111" s="198">
        <f>S2111*H2111</f>
        <v>0</v>
      </c>
      <c r="U2111" s="36"/>
      <c r="V2111" s="36"/>
      <c r="W2111" s="36"/>
      <c r="X2111" s="36"/>
      <c r="Y2111" s="36"/>
      <c r="Z2111" s="36"/>
      <c r="AA2111" s="36"/>
      <c r="AB2111" s="36"/>
      <c r="AC2111" s="36"/>
      <c r="AD2111" s="36"/>
      <c r="AE2111" s="36"/>
      <c r="AR2111" s="199" t="s">
        <v>258</v>
      </c>
      <c r="AT2111" s="199" t="s">
        <v>146</v>
      </c>
      <c r="AU2111" s="199" t="s">
        <v>80</v>
      </c>
      <c r="AY2111" s="19" t="s">
        <v>144</v>
      </c>
      <c r="BE2111" s="200">
        <f>IF(N2111="základní",J2111,0)</f>
        <v>0</v>
      </c>
      <c r="BF2111" s="200">
        <f>IF(N2111="snížená",J2111,0)</f>
        <v>0</v>
      </c>
      <c r="BG2111" s="200">
        <f>IF(N2111="zákl. přenesená",J2111,0)</f>
        <v>0</v>
      </c>
      <c r="BH2111" s="200">
        <f>IF(N2111="sníž. přenesená",J2111,0)</f>
        <v>0</v>
      </c>
      <c r="BI2111" s="200">
        <f>IF(N2111="nulová",J2111,0)</f>
        <v>0</v>
      </c>
      <c r="BJ2111" s="19" t="s">
        <v>26</v>
      </c>
      <c r="BK2111" s="200">
        <f>ROUND(I2111*H2111,2)</f>
        <v>0</v>
      </c>
      <c r="BL2111" s="19" t="s">
        <v>258</v>
      </c>
      <c r="BM2111" s="199" t="s">
        <v>3056</v>
      </c>
    </row>
    <row r="2112" spans="1:65" s="2" customFormat="1" ht="10.199999999999999">
      <c r="A2112" s="36"/>
      <c r="B2112" s="37"/>
      <c r="C2112" s="38"/>
      <c r="D2112" s="201" t="s">
        <v>152</v>
      </c>
      <c r="E2112" s="38"/>
      <c r="F2112" s="202" t="s">
        <v>3011</v>
      </c>
      <c r="G2112" s="38"/>
      <c r="H2112" s="38"/>
      <c r="I2112" s="110"/>
      <c r="J2112" s="38"/>
      <c r="K2112" s="38"/>
      <c r="L2112" s="41"/>
      <c r="M2112" s="203"/>
      <c r="N2112" s="204"/>
      <c r="O2112" s="66"/>
      <c r="P2112" s="66"/>
      <c r="Q2112" s="66"/>
      <c r="R2112" s="66"/>
      <c r="S2112" s="66"/>
      <c r="T2112" s="67"/>
      <c r="U2112" s="36"/>
      <c r="V2112" s="36"/>
      <c r="W2112" s="36"/>
      <c r="X2112" s="36"/>
      <c r="Y2112" s="36"/>
      <c r="Z2112" s="36"/>
      <c r="AA2112" s="36"/>
      <c r="AB2112" s="36"/>
      <c r="AC2112" s="36"/>
      <c r="AD2112" s="36"/>
      <c r="AE2112" s="36"/>
      <c r="AT2112" s="19" t="s">
        <v>152</v>
      </c>
      <c r="AU2112" s="19" t="s">
        <v>80</v>
      </c>
    </row>
    <row r="2113" spans="1:65" s="2" customFormat="1" ht="16.5" customHeight="1">
      <c r="A2113" s="36"/>
      <c r="B2113" s="37"/>
      <c r="C2113" s="189" t="s">
        <v>3057</v>
      </c>
      <c r="D2113" s="189" t="s">
        <v>146</v>
      </c>
      <c r="E2113" s="190" t="s">
        <v>3014</v>
      </c>
      <c r="F2113" s="191" t="s">
        <v>3015</v>
      </c>
      <c r="G2113" s="192" t="s">
        <v>2180</v>
      </c>
      <c r="H2113" s="193">
        <v>0.3</v>
      </c>
      <c r="I2113" s="194"/>
      <c r="J2113" s="193">
        <f>ROUND(I2113*H2113,2)</f>
        <v>0</v>
      </c>
      <c r="K2113" s="191" t="s">
        <v>19</v>
      </c>
      <c r="L2113" s="41"/>
      <c r="M2113" s="195" t="s">
        <v>19</v>
      </c>
      <c r="N2113" s="196" t="s">
        <v>42</v>
      </c>
      <c r="O2113" s="66"/>
      <c r="P2113" s="197">
        <f>O2113*H2113</f>
        <v>0</v>
      </c>
      <c r="Q2113" s="197">
        <v>0</v>
      </c>
      <c r="R2113" s="197">
        <f>Q2113*H2113</f>
        <v>0</v>
      </c>
      <c r="S2113" s="197">
        <v>0</v>
      </c>
      <c r="T2113" s="198">
        <f>S2113*H2113</f>
        <v>0</v>
      </c>
      <c r="U2113" s="36"/>
      <c r="V2113" s="36"/>
      <c r="W2113" s="36"/>
      <c r="X2113" s="36"/>
      <c r="Y2113" s="36"/>
      <c r="Z2113" s="36"/>
      <c r="AA2113" s="36"/>
      <c r="AB2113" s="36"/>
      <c r="AC2113" s="36"/>
      <c r="AD2113" s="36"/>
      <c r="AE2113" s="36"/>
      <c r="AR2113" s="199" t="s">
        <v>258</v>
      </c>
      <c r="AT2113" s="199" t="s">
        <v>146</v>
      </c>
      <c r="AU2113" s="199" t="s">
        <v>80</v>
      </c>
      <c r="AY2113" s="19" t="s">
        <v>144</v>
      </c>
      <c r="BE2113" s="200">
        <f>IF(N2113="základní",J2113,0)</f>
        <v>0</v>
      </c>
      <c r="BF2113" s="200">
        <f>IF(N2113="snížená",J2113,0)</f>
        <v>0</v>
      </c>
      <c r="BG2113" s="200">
        <f>IF(N2113="zákl. přenesená",J2113,0)</f>
        <v>0</v>
      </c>
      <c r="BH2113" s="200">
        <f>IF(N2113="sníž. přenesená",J2113,0)</f>
        <v>0</v>
      </c>
      <c r="BI2113" s="200">
        <f>IF(N2113="nulová",J2113,0)</f>
        <v>0</v>
      </c>
      <c r="BJ2113" s="19" t="s">
        <v>26</v>
      </c>
      <c r="BK2113" s="200">
        <f>ROUND(I2113*H2113,2)</f>
        <v>0</v>
      </c>
      <c r="BL2113" s="19" t="s">
        <v>258</v>
      </c>
      <c r="BM2113" s="199" t="s">
        <v>3058</v>
      </c>
    </row>
    <row r="2114" spans="1:65" s="2" customFormat="1" ht="10.199999999999999">
      <c r="A2114" s="36"/>
      <c r="B2114" s="37"/>
      <c r="C2114" s="38"/>
      <c r="D2114" s="201" t="s">
        <v>152</v>
      </c>
      <c r="E2114" s="38"/>
      <c r="F2114" s="202" t="s">
        <v>3015</v>
      </c>
      <c r="G2114" s="38"/>
      <c r="H2114" s="38"/>
      <c r="I2114" s="110"/>
      <c r="J2114" s="38"/>
      <c r="K2114" s="38"/>
      <c r="L2114" s="41"/>
      <c r="M2114" s="203"/>
      <c r="N2114" s="204"/>
      <c r="O2114" s="66"/>
      <c r="P2114" s="66"/>
      <c r="Q2114" s="66"/>
      <c r="R2114" s="66"/>
      <c r="S2114" s="66"/>
      <c r="T2114" s="67"/>
      <c r="U2114" s="36"/>
      <c r="V2114" s="36"/>
      <c r="W2114" s="36"/>
      <c r="X2114" s="36"/>
      <c r="Y2114" s="36"/>
      <c r="Z2114" s="36"/>
      <c r="AA2114" s="36"/>
      <c r="AB2114" s="36"/>
      <c r="AC2114" s="36"/>
      <c r="AD2114" s="36"/>
      <c r="AE2114" s="36"/>
      <c r="AT2114" s="19" t="s">
        <v>152</v>
      </c>
      <c r="AU2114" s="19" t="s">
        <v>80</v>
      </c>
    </row>
    <row r="2115" spans="1:65" s="2" customFormat="1" ht="16.5" customHeight="1">
      <c r="A2115" s="36"/>
      <c r="B2115" s="37"/>
      <c r="C2115" s="189" t="s">
        <v>3059</v>
      </c>
      <c r="D2115" s="189" t="s">
        <v>146</v>
      </c>
      <c r="E2115" s="190" t="s">
        <v>3018</v>
      </c>
      <c r="F2115" s="191" t="s">
        <v>3019</v>
      </c>
      <c r="G2115" s="192" t="s">
        <v>2180</v>
      </c>
      <c r="H2115" s="193">
        <v>0.5</v>
      </c>
      <c r="I2115" s="194"/>
      <c r="J2115" s="193">
        <f>ROUND(I2115*H2115,2)</f>
        <v>0</v>
      </c>
      <c r="K2115" s="191" t="s">
        <v>19</v>
      </c>
      <c r="L2115" s="41"/>
      <c r="M2115" s="195" t="s">
        <v>19</v>
      </c>
      <c r="N2115" s="196" t="s">
        <v>42</v>
      </c>
      <c r="O2115" s="66"/>
      <c r="P2115" s="197">
        <f>O2115*H2115</f>
        <v>0</v>
      </c>
      <c r="Q2115" s="197">
        <v>0</v>
      </c>
      <c r="R2115" s="197">
        <f>Q2115*H2115</f>
        <v>0</v>
      </c>
      <c r="S2115" s="197">
        <v>0</v>
      </c>
      <c r="T2115" s="198">
        <f>S2115*H2115</f>
        <v>0</v>
      </c>
      <c r="U2115" s="36"/>
      <c r="V2115" s="36"/>
      <c r="W2115" s="36"/>
      <c r="X2115" s="36"/>
      <c r="Y2115" s="36"/>
      <c r="Z2115" s="36"/>
      <c r="AA2115" s="36"/>
      <c r="AB2115" s="36"/>
      <c r="AC2115" s="36"/>
      <c r="AD2115" s="36"/>
      <c r="AE2115" s="36"/>
      <c r="AR2115" s="199" t="s">
        <v>258</v>
      </c>
      <c r="AT2115" s="199" t="s">
        <v>146</v>
      </c>
      <c r="AU2115" s="199" t="s">
        <v>80</v>
      </c>
      <c r="AY2115" s="19" t="s">
        <v>144</v>
      </c>
      <c r="BE2115" s="200">
        <f>IF(N2115="základní",J2115,0)</f>
        <v>0</v>
      </c>
      <c r="BF2115" s="200">
        <f>IF(N2115="snížená",J2115,0)</f>
        <v>0</v>
      </c>
      <c r="BG2115" s="200">
        <f>IF(N2115="zákl. přenesená",J2115,0)</f>
        <v>0</v>
      </c>
      <c r="BH2115" s="200">
        <f>IF(N2115="sníž. přenesená",J2115,0)</f>
        <v>0</v>
      </c>
      <c r="BI2115" s="200">
        <f>IF(N2115="nulová",J2115,0)</f>
        <v>0</v>
      </c>
      <c r="BJ2115" s="19" t="s">
        <v>26</v>
      </c>
      <c r="BK2115" s="200">
        <f>ROUND(I2115*H2115,2)</f>
        <v>0</v>
      </c>
      <c r="BL2115" s="19" t="s">
        <v>258</v>
      </c>
      <c r="BM2115" s="199" t="s">
        <v>3060</v>
      </c>
    </row>
    <row r="2116" spans="1:65" s="2" customFormat="1" ht="10.199999999999999">
      <c r="A2116" s="36"/>
      <c r="B2116" s="37"/>
      <c r="C2116" s="38"/>
      <c r="D2116" s="201" t="s">
        <v>152</v>
      </c>
      <c r="E2116" s="38"/>
      <c r="F2116" s="202" t="s">
        <v>3019</v>
      </c>
      <c r="G2116" s="38"/>
      <c r="H2116" s="38"/>
      <c r="I2116" s="110"/>
      <c r="J2116" s="38"/>
      <c r="K2116" s="38"/>
      <c r="L2116" s="41"/>
      <c r="M2116" s="203"/>
      <c r="N2116" s="204"/>
      <c r="O2116" s="66"/>
      <c r="P2116" s="66"/>
      <c r="Q2116" s="66"/>
      <c r="R2116" s="66"/>
      <c r="S2116" s="66"/>
      <c r="T2116" s="67"/>
      <c r="U2116" s="36"/>
      <c r="V2116" s="36"/>
      <c r="W2116" s="36"/>
      <c r="X2116" s="36"/>
      <c r="Y2116" s="36"/>
      <c r="Z2116" s="36"/>
      <c r="AA2116" s="36"/>
      <c r="AB2116" s="36"/>
      <c r="AC2116" s="36"/>
      <c r="AD2116" s="36"/>
      <c r="AE2116" s="36"/>
      <c r="AT2116" s="19" t="s">
        <v>152</v>
      </c>
      <c r="AU2116" s="19" t="s">
        <v>80</v>
      </c>
    </row>
    <row r="2117" spans="1:65" s="2" customFormat="1" ht="21.75" customHeight="1">
      <c r="A2117" s="36"/>
      <c r="B2117" s="37"/>
      <c r="C2117" s="189" t="s">
        <v>3061</v>
      </c>
      <c r="D2117" s="189" t="s">
        <v>146</v>
      </c>
      <c r="E2117" s="190" t="s">
        <v>2978</v>
      </c>
      <c r="F2117" s="191" t="s">
        <v>2979</v>
      </c>
      <c r="G2117" s="192" t="s">
        <v>443</v>
      </c>
      <c r="H2117" s="193">
        <v>1</v>
      </c>
      <c r="I2117" s="194"/>
      <c r="J2117" s="193">
        <f>ROUND(I2117*H2117,2)</f>
        <v>0</v>
      </c>
      <c r="K2117" s="191" t="s">
        <v>19</v>
      </c>
      <c r="L2117" s="41"/>
      <c r="M2117" s="195" t="s">
        <v>19</v>
      </c>
      <c r="N2117" s="196" t="s">
        <v>42</v>
      </c>
      <c r="O2117" s="66"/>
      <c r="P2117" s="197">
        <f>O2117*H2117</f>
        <v>0</v>
      </c>
      <c r="Q2117" s="197">
        <v>0</v>
      </c>
      <c r="R2117" s="197">
        <f>Q2117*H2117</f>
        <v>0</v>
      </c>
      <c r="S2117" s="197">
        <v>0</v>
      </c>
      <c r="T2117" s="198">
        <f>S2117*H2117</f>
        <v>0</v>
      </c>
      <c r="U2117" s="36"/>
      <c r="V2117" s="36"/>
      <c r="W2117" s="36"/>
      <c r="X2117" s="36"/>
      <c r="Y2117" s="36"/>
      <c r="Z2117" s="36"/>
      <c r="AA2117" s="36"/>
      <c r="AB2117" s="36"/>
      <c r="AC2117" s="36"/>
      <c r="AD2117" s="36"/>
      <c r="AE2117" s="36"/>
      <c r="AR2117" s="199" t="s">
        <v>258</v>
      </c>
      <c r="AT2117" s="199" t="s">
        <v>146</v>
      </c>
      <c r="AU2117" s="199" t="s">
        <v>80</v>
      </c>
      <c r="AY2117" s="19" t="s">
        <v>144</v>
      </c>
      <c r="BE2117" s="200">
        <f>IF(N2117="základní",J2117,0)</f>
        <v>0</v>
      </c>
      <c r="BF2117" s="200">
        <f>IF(N2117="snížená",J2117,0)</f>
        <v>0</v>
      </c>
      <c r="BG2117" s="200">
        <f>IF(N2117="zákl. přenesená",J2117,0)</f>
        <v>0</v>
      </c>
      <c r="BH2117" s="200">
        <f>IF(N2117="sníž. přenesená",J2117,0)</f>
        <v>0</v>
      </c>
      <c r="BI2117" s="200">
        <f>IF(N2117="nulová",J2117,0)</f>
        <v>0</v>
      </c>
      <c r="BJ2117" s="19" t="s">
        <v>26</v>
      </c>
      <c r="BK2117" s="200">
        <f>ROUND(I2117*H2117,2)</f>
        <v>0</v>
      </c>
      <c r="BL2117" s="19" t="s">
        <v>258</v>
      </c>
      <c r="BM2117" s="199" t="s">
        <v>3062</v>
      </c>
    </row>
    <row r="2118" spans="1:65" s="2" customFormat="1" ht="10.199999999999999">
      <c r="A2118" s="36"/>
      <c r="B2118" s="37"/>
      <c r="C2118" s="38"/>
      <c r="D2118" s="201" t="s">
        <v>152</v>
      </c>
      <c r="E2118" s="38"/>
      <c r="F2118" s="202" t="s">
        <v>2981</v>
      </c>
      <c r="G2118" s="38"/>
      <c r="H2118" s="38"/>
      <c r="I2118" s="110"/>
      <c r="J2118" s="38"/>
      <c r="K2118" s="38"/>
      <c r="L2118" s="41"/>
      <c r="M2118" s="203"/>
      <c r="N2118" s="204"/>
      <c r="O2118" s="66"/>
      <c r="P2118" s="66"/>
      <c r="Q2118" s="66"/>
      <c r="R2118" s="66"/>
      <c r="S2118" s="66"/>
      <c r="T2118" s="67"/>
      <c r="U2118" s="36"/>
      <c r="V2118" s="36"/>
      <c r="W2118" s="36"/>
      <c r="X2118" s="36"/>
      <c r="Y2118" s="36"/>
      <c r="Z2118" s="36"/>
      <c r="AA2118" s="36"/>
      <c r="AB2118" s="36"/>
      <c r="AC2118" s="36"/>
      <c r="AD2118" s="36"/>
      <c r="AE2118" s="36"/>
      <c r="AT2118" s="19" t="s">
        <v>152</v>
      </c>
      <c r="AU2118" s="19" t="s">
        <v>80</v>
      </c>
    </row>
    <row r="2119" spans="1:65" s="2" customFormat="1" ht="16.5" customHeight="1">
      <c r="A2119" s="36"/>
      <c r="B2119" s="37"/>
      <c r="C2119" s="189" t="s">
        <v>3063</v>
      </c>
      <c r="D2119" s="189" t="s">
        <v>146</v>
      </c>
      <c r="E2119" s="190" t="s">
        <v>2983</v>
      </c>
      <c r="F2119" s="191" t="s">
        <v>2984</v>
      </c>
      <c r="G2119" s="192" t="s">
        <v>2180</v>
      </c>
      <c r="H2119" s="193">
        <v>0.8</v>
      </c>
      <c r="I2119" s="194"/>
      <c r="J2119" s="193">
        <f>ROUND(I2119*H2119,2)</f>
        <v>0</v>
      </c>
      <c r="K2119" s="191" t="s">
        <v>19</v>
      </c>
      <c r="L2119" s="41"/>
      <c r="M2119" s="195" t="s">
        <v>19</v>
      </c>
      <c r="N2119" s="196" t="s">
        <v>42</v>
      </c>
      <c r="O2119" s="66"/>
      <c r="P2119" s="197">
        <f>O2119*H2119</f>
        <v>0</v>
      </c>
      <c r="Q2119" s="197">
        <v>0</v>
      </c>
      <c r="R2119" s="197">
        <f>Q2119*H2119</f>
        <v>0</v>
      </c>
      <c r="S2119" s="197">
        <v>0</v>
      </c>
      <c r="T2119" s="198">
        <f>S2119*H2119</f>
        <v>0</v>
      </c>
      <c r="U2119" s="36"/>
      <c r="V2119" s="36"/>
      <c r="W2119" s="36"/>
      <c r="X2119" s="36"/>
      <c r="Y2119" s="36"/>
      <c r="Z2119" s="36"/>
      <c r="AA2119" s="36"/>
      <c r="AB2119" s="36"/>
      <c r="AC2119" s="36"/>
      <c r="AD2119" s="36"/>
      <c r="AE2119" s="36"/>
      <c r="AR2119" s="199" t="s">
        <v>258</v>
      </c>
      <c r="AT2119" s="199" t="s">
        <v>146</v>
      </c>
      <c r="AU2119" s="199" t="s">
        <v>80</v>
      </c>
      <c r="AY2119" s="19" t="s">
        <v>144</v>
      </c>
      <c r="BE2119" s="200">
        <f>IF(N2119="základní",J2119,0)</f>
        <v>0</v>
      </c>
      <c r="BF2119" s="200">
        <f>IF(N2119="snížená",J2119,0)</f>
        <v>0</v>
      </c>
      <c r="BG2119" s="200">
        <f>IF(N2119="zákl. přenesená",J2119,0)</f>
        <v>0</v>
      </c>
      <c r="BH2119" s="200">
        <f>IF(N2119="sníž. přenesená",J2119,0)</f>
        <v>0</v>
      </c>
      <c r="BI2119" s="200">
        <f>IF(N2119="nulová",J2119,0)</f>
        <v>0</v>
      </c>
      <c r="BJ2119" s="19" t="s">
        <v>26</v>
      </c>
      <c r="BK2119" s="200">
        <f>ROUND(I2119*H2119,2)</f>
        <v>0</v>
      </c>
      <c r="BL2119" s="19" t="s">
        <v>258</v>
      </c>
      <c r="BM2119" s="199" t="s">
        <v>3064</v>
      </c>
    </row>
    <row r="2120" spans="1:65" s="2" customFormat="1" ht="10.199999999999999">
      <c r="A2120" s="36"/>
      <c r="B2120" s="37"/>
      <c r="C2120" s="38"/>
      <c r="D2120" s="201" t="s">
        <v>152</v>
      </c>
      <c r="E2120" s="38"/>
      <c r="F2120" s="202" t="s">
        <v>2984</v>
      </c>
      <c r="G2120" s="38"/>
      <c r="H2120" s="38"/>
      <c r="I2120" s="110"/>
      <c r="J2120" s="38"/>
      <c r="K2120" s="38"/>
      <c r="L2120" s="41"/>
      <c r="M2120" s="203"/>
      <c r="N2120" s="204"/>
      <c r="O2120" s="66"/>
      <c r="P2120" s="66"/>
      <c r="Q2120" s="66"/>
      <c r="R2120" s="66"/>
      <c r="S2120" s="66"/>
      <c r="T2120" s="67"/>
      <c r="U2120" s="36"/>
      <c r="V2120" s="36"/>
      <c r="W2120" s="36"/>
      <c r="X2120" s="36"/>
      <c r="Y2120" s="36"/>
      <c r="Z2120" s="36"/>
      <c r="AA2120" s="36"/>
      <c r="AB2120" s="36"/>
      <c r="AC2120" s="36"/>
      <c r="AD2120" s="36"/>
      <c r="AE2120" s="36"/>
      <c r="AT2120" s="19" t="s">
        <v>152</v>
      </c>
      <c r="AU2120" s="19" t="s">
        <v>80</v>
      </c>
    </row>
    <row r="2121" spans="1:65" s="2" customFormat="1" ht="16.5" customHeight="1">
      <c r="A2121" s="36"/>
      <c r="B2121" s="37"/>
      <c r="C2121" s="189" t="s">
        <v>3065</v>
      </c>
      <c r="D2121" s="189" t="s">
        <v>146</v>
      </c>
      <c r="E2121" s="190" t="s">
        <v>2987</v>
      </c>
      <c r="F2121" s="191" t="s">
        <v>2988</v>
      </c>
      <c r="G2121" s="192" t="s">
        <v>443</v>
      </c>
      <c r="H2121" s="193">
        <v>1</v>
      </c>
      <c r="I2121" s="194"/>
      <c r="J2121" s="193">
        <f>ROUND(I2121*H2121,2)</f>
        <v>0</v>
      </c>
      <c r="K2121" s="191" t="s">
        <v>19</v>
      </c>
      <c r="L2121" s="41"/>
      <c r="M2121" s="195" t="s">
        <v>19</v>
      </c>
      <c r="N2121" s="196" t="s">
        <v>42</v>
      </c>
      <c r="O2121" s="66"/>
      <c r="P2121" s="197">
        <f>O2121*H2121</f>
        <v>0</v>
      </c>
      <c r="Q2121" s="197">
        <v>0</v>
      </c>
      <c r="R2121" s="197">
        <f>Q2121*H2121</f>
        <v>0</v>
      </c>
      <c r="S2121" s="197">
        <v>0</v>
      </c>
      <c r="T2121" s="198">
        <f>S2121*H2121</f>
        <v>0</v>
      </c>
      <c r="U2121" s="36"/>
      <c r="V2121" s="36"/>
      <c r="W2121" s="36"/>
      <c r="X2121" s="36"/>
      <c r="Y2121" s="36"/>
      <c r="Z2121" s="36"/>
      <c r="AA2121" s="36"/>
      <c r="AB2121" s="36"/>
      <c r="AC2121" s="36"/>
      <c r="AD2121" s="36"/>
      <c r="AE2121" s="36"/>
      <c r="AR2121" s="199" t="s">
        <v>258</v>
      </c>
      <c r="AT2121" s="199" t="s">
        <v>146</v>
      </c>
      <c r="AU2121" s="199" t="s">
        <v>80</v>
      </c>
      <c r="AY2121" s="19" t="s">
        <v>144</v>
      </c>
      <c r="BE2121" s="200">
        <f>IF(N2121="základní",J2121,0)</f>
        <v>0</v>
      </c>
      <c r="BF2121" s="200">
        <f>IF(N2121="snížená",J2121,0)</f>
        <v>0</v>
      </c>
      <c r="BG2121" s="200">
        <f>IF(N2121="zákl. přenesená",J2121,0)</f>
        <v>0</v>
      </c>
      <c r="BH2121" s="200">
        <f>IF(N2121="sníž. přenesená",J2121,0)</f>
        <v>0</v>
      </c>
      <c r="BI2121" s="200">
        <f>IF(N2121="nulová",J2121,0)</f>
        <v>0</v>
      </c>
      <c r="BJ2121" s="19" t="s">
        <v>26</v>
      </c>
      <c r="BK2121" s="200">
        <f>ROUND(I2121*H2121,2)</f>
        <v>0</v>
      </c>
      <c r="BL2121" s="19" t="s">
        <v>258</v>
      </c>
      <c r="BM2121" s="199" t="s">
        <v>3066</v>
      </c>
    </row>
    <row r="2122" spans="1:65" s="2" customFormat="1" ht="10.199999999999999">
      <c r="A2122" s="36"/>
      <c r="B2122" s="37"/>
      <c r="C2122" s="38"/>
      <c r="D2122" s="201" t="s">
        <v>152</v>
      </c>
      <c r="E2122" s="38"/>
      <c r="F2122" s="202" t="s">
        <v>2990</v>
      </c>
      <c r="G2122" s="38"/>
      <c r="H2122" s="38"/>
      <c r="I2122" s="110"/>
      <c r="J2122" s="38"/>
      <c r="K2122" s="38"/>
      <c r="L2122" s="41"/>
      <c r="M2122" s="203"/>
      <c r="N2122" s="204"/>
      <c r="O2122" s="66"/>
      <c r="P2122" s="66"/>
      <c r="Q2122" s="66"/>
      <c r="R2122" s="66"/>
      <c r="S2122" s="66"/>
      <c r="T2122" s="67"/>
      <c r="U2122" s="36"/>
      <c r="V2122" s="36"/>
      <c r="W2122" s="36"/>
      <c r="X2122" s="36"/>
      <c r="Y2122" s="36"/>
      <c r="Z2122" s="36"/>
      <c r="AA2122" s="36"/>
      <c r="AB2122" s="36"/>
      <c r="AC2122" s="36"/>
      <c r="AD2122" s="36"/>
      <c r="AE2122" s="36"/>
      <c r="AT2122" s="19" t="s">
        <v>152</v>
      </c>
      <c r="AU2122" s="19" t="s">
        <v>80</v>
      </c>
    </row>
    <row r="2123" spans="1:65" s="2" customFormat="1" ht="16.5" customHeight="1">
      <c r="A2123" s="36"/>
      <c r="B2123" s="37"/>
      <c r="C2123" s="189" t="s">
        <v>3067</v>
      </c>
      <c r="D2123" s="189" t="s">
        <v>146</v>
      </c>
      <c r="E2123" s="190" t="s">
        <v>2992</v>
      </c>
      <c r="F2123" s="191" t="s">
        <v>2993</v>
      </c>
      <c r="G2123" s="192" t="s">
        <v>2180</v>
      </c>
      <c r="H2123" s="193">
        <v>0.9</v>
      </c>
      <c r="I2123" s="194"/>
      <c r="J2123" s="193">
        <f>ROUND(I2123*H2123,2)</f>
        <v>0</v>
      </c>
      <c r="K2123" s="191" t="s">
        <v>19</v>
      </c>
      <c r="L2123" s="41"/>
      <c r="M2123" s="195" t="s">
        <v>19</v>
      </c>
      <c r="N2123" s="196" t="s">
        <v>42</v>
      </c>
      <c r="O2123" s="66"/>
      <c r="P2123" s="197">
        <f>O2123*H2123</f>
        <v>0</v>
      </c>
      <c r="Q2123" s="197">
        <v>0</v>
      </c>
      <c r="R2123" s="197">
        <f>Q2123*H2123</f>
        <v>0</v>
      </c>
      <c r="S2123" s="197">
        <v>0</v>
      </c>
      <c r="T2123" s="198">
        <f>S2123*H2123</f>
        <v>0</v>
      </c>
      <c r="U2123" s="36"/>
      <c r="V2123" s="36"/>
      <c r="W2123" s="36"/>
      <c r="X2123" s="36"/>
      <c r="Y2123" s="36"/>
      <c r="Z2123" s="36"/>
      <c r="AA2123" s="36"/>
      <c r="AB2123" s="36"/>
      <c r="AC2123" s="36"/>
      <c r="AD2123" s="36"/>
      <c r="AE2123" s="36"/>
      <c r="AR2123" s="199" t="s">
        <v>258</v>
      </c>
      <c r="AT2123" s="199" t="s">
        <v>146</v>
      </c>
      <c r="AU2123" s="199" t="s">
        <v>80</v>
      </c>
      <c r="AY2123" s="19" t="s">
        <v>144</v>
      </c>
      <c r="BE2123" s="200">
        <f>IF(N2123="základní",J2123,0)</f>
        <v>0</v>
      </c>
      <c r="BF2123" s="200">
        <f>IF(N2123="snížená",J2123,0)</f>
        <v>0</v>
      </c>
      <c r="BG2123" s="200">
        <f>IF(N2123="zákl. přenesená",J2123,0)</f>
        <v>0</v>
      </c>
      <c r="BH2123" s="200">
        <f>IF(N2123="sníž. přenesená",J2123,0)</f>
        <v>0</v>
      </c>
      <c r="BI2123" s="200">
        <f>IF(N2123="nulová",J2123,0)</f>
        <v>0</v>
      </c>
      <c r="BJ2123" s="19" t="s">
        <v>26</v>
      </c>
      <c r="BK2123" s="200">
        <f>ROUND(I2123*H2123,2)</f>
        <v>0</v>
      </c>
      <c r="BL2123" s="19" t="s">
        <v>258</v>
      </c>
      <c r="BM2123" s="199" t="s">
        <v>3068</v>
      </c>
    </row>
    <row r="2124" spans="1:65" s="2" customFormat="1" ht="10.199999999999999">
      <c r="A2124" s="36"/>
      <c r="B2124" s="37"/>
      <c r="C2124" s="38"/>
      <c r="D2124" s="201" t="s">
        <v>152</v>
      </c>
      <c r="E2124" s="38"/>
      <c r="F2124" s="202" t="s">
        <v>2995</v>
      </c>
      <c r="G2124" s="38"/>
      <c r="H2124" s="38"/>
      <c r="I2124" s="110"/>
      <c r="J2124" s="38"/>
      <c r="K2124" s="38"/>
      <c r="L2124" s="41"/>
      <c r="M2124" s="203"/>
      <c r="N2124" s="204"/>
      <c r="O2124" s="66"/>
      <c r="P2124" s="66"/>
      <c r="Q2124" s="66"/>
      <c r="R2124" s="66"/>
      <c r="S2124" s="66"/>
      <c r="T2124" s="67"/>
      <c r="U2124" s="36"/>
      <c r="V2124" s="36"/>
      <c r="W2124" s="36"/>
      <c r="X2124" s="36"/>
      <c r="Y2124" s="36"/>
      <c r="Z2124" s="36"/>
      <c r="AA2124" s="36"/>
      <c r="AB2124" s="36"/>
      <c r="AC2124" s="36"/>
      <c r="AD2124" s="36"/>
      <c r="AE2124" s="36"/>
      <c r="AT2124" s="19" t="s">
        <v>152</v>
      </c>
      <c r="AU2124" s="19" t="s">
        <v>80</v>
      </c>
    </row>
    <row r="2125" spans="1:65" s="2" customFormat="1" ht="16.5" customHeight="1">
      <c r="A2125" s="36"/>
      <c r="B2125" s="37"/>
      <c r="C2125" s="189" t="s">
        <v>3069</v>
      </c>
      <c r="D2125" s="189" t="s">
        <v>146</v>
      </c>
      <c r="E2125" s="190" t="s">
        <v>2997</v>
      </c>
      <c r="F2125" s="191" t="s">
        <v>2998</v>
      </c>
      <c r="G2125" s="192" t="s">
        <v>443</v>
      </c>
      <c r="H2125" s="193">
        <v>3</v>
      </c>
      <c r="I2125" s="194"/>
      <c r="J2125" s="193">
        <f>ROUND(I2125*H2125,2)</f>
        <v>0</v>
      </c>
      <c r="K2125" s="191" t="s">
        <v>19</v>
      </c>
      <c r="L2125" s="41"/>
      <c r="M2125" s="195" t="s">
        <v>19</v>
      </c>
      <c r="N2125" s="196" t="s">
        <v>42</v>
      </c>
      <c r="O2125" s="66"/>
      <c r="P2125" s="197">
        <f>O2125*H2125</f>
        <v>0</v>
      </c>
      <c r="Q2125" s="197">
        <v>0</v>
      </c>
      <c r="R2125" s="197">
        <f>Q2125*H2125</f>
        <v>0</v>
      </c>
      <c r="S2125" s="197">
        <v>0</v>
      </c>
      <c r="T2125" s="198">
        <f>S2125*H2125</f>
        <v>0</v>
      </c>
      <c r="U2125" s="36"/>
      <c r="V2125" s="36"/>
      <c r="W2125" s="36"/>
      <c r="X2125" s="36"/>
      <c r="Y2125" s="36"/>
      <c r="Z2125" s="36"/>
      <c r="AA2125" s="36"/>
      <c r="AB2125" s="36"/>
      <c r="AC2125" s="36"/>
      <c r="AD2125" s="36"/>
      <c r="AE2125" s="36"/>
      <c r="AR2125" s="199" t="s">
        <v>258</v>
      </c>
      <c r="AT2125" s="199" t="s">
        <v>146</v>
      </c>
      <c r="AU2125" s="199" t="s">
        <v>80</v>
      </c>
      <c r="AY2125" s="19" t="s">
        <v>144</v>
      </c>
      <c r="BE2125" s="200">
        <f>IF(N2125="základní",J2125,0)</f>
        <v>0</v>
      </c>
      <c r="BF2125" s="200">
        <f>IF(N2125="snížená",J2125,0)</f>
        <v>0</v>
      </c>
      <c r="BG2125" s="200">
        <f>IF(N2125="zákl. přenesená",J2125,0)</f>
        <v>0</v>
      </c>
      <c r="BH2125" s="200">
        <f>IF(N2125="sníž. přenesená",J2125,0)</f>
        <v>0</v>
      </c>
      <c r="BI2125" s="200">
        <f>IF(N2125="nulová",J2125,0)</f>
        <v>0</v>
      </c>
      <c r="BJ2125" s="19" t="s">
        <v>26</v>
      </c>
      <c r="BK2125" s="200">
        <f>ROUND(I2125*H2125,2)</f>
        <v>0</v>
      </c>
      <c r="BL2125" s="19" t="s">
        <v>258</v>
      </c>
      <c r="BM2125" s="199" t="s">
        <v>3070</v>
      </c>
    </row>
    <row r="2126" spans="1:65" s="2" customFormat="1" ht="10.199999999999999">
      <c r="A2126" s="36"/>
      <c r="B2126" s="37"/>
      <c r="C2126" s="38"/>
      <c r="D2126" s="201" t="s">
        <v>152</v>
      </c>
      <c r="E2126" s="38"/>
      <c r="F2126" s="202" t="s">
        <v>2998</v>
      </c>
      <c r="G2126" s="38"/>
      <c r="H2126" s="38"/>
      <c r="I2126" s="110"/>
      <c r="J2126" s="38"/>
      <c r="K2126" s="38"/>
      <c r="L2126" s="41"/>
      <c r="M2126" s="203"/>
      <c r="N2126" s="204"/>
      <c r="O2126" s="66"/>
      <c r="P2126" s="66"/>
      <c r="Q2126" s="66"/>
      <c r="R2126" s="66"/>
      <c r="S2126" s="66"/>
      <c r="T2126" s="67"/>
      <c r="U2126" s="36"/>
      <c r="V2126" s="36"/>
      <c r="W2126" s="36"/>
      <c r="X2126" s="36"/>
      <c r="Y2126" s="36"/>
      <c r="Z2126" s="36"/>
      <c r="AA2126" s="36"/>
      <c r="AB2126" s="36"/>
      <c r="AC2126" s="36"/>
      <c r="AD2126" s="36"/>
      <c r="AE2126" s="36"/>
      <c r="AT2126" s="19" t="s">
        <v>152</v>
      </c>
      <c r="AU2126" s="19" t="s">
        <v>80</v>
      </c>
    </row>
    <row r="2127" spans="1:65" s="2" customFormat="1" ht="16.5" customHeight="1">
      <c r="A2127" s="36"/>
      <c r="B2127" s="37"/>
      <c r="C2127" s="189" t="s">
        <v>3071</v>
      </c>
      <c r="D2127" s="189" t="s">
        <v>146</v>
      </c>
      <c r="E2127" s="190" t="s">
        <v>3001</v>
      </c>
      <c r="F2127" s="191" t="s">
        <v>3002</v>
      </c>
      <c r="G2127" s="192" t="s">
        <v>443</v>
      </c>
      <c r="H2127" s="193">
        <v>7</v>
      </c>
      <c r="I2127" s="194"/>
      <c r="J2127" s="193">
        <f>ROUND(I2127*H2127,2)</f>
        <v>0</v>
      </c>
      <c r="K2127" s="191" t="s">
        <v>19</v>
      </c>
      <c r="L2127" s="41"/>
      <c r="M2127" s="195" t="s">
        <v>19</v>
      </c>
      <c r="N2127" s="196" t="s">
        <v>42</v>
      </c>
      <c r="O2127" s="66"/>
      <c r="P2127" s="197">
        <f>O2127*H2127</f>
        <v>0</v>
      </c>
      <c r="Q2127" s="197">
        <v>0</v>
      </c>
      <c r="R2127" s="197">
        <f>Q2127*H2127</f>
        <v>0</v>
      </c>
      <c r="S2127" s="197">
        <v>0</v>
      </c>
      <c r="T2127" s="198">
        <f>S2127*H2127</f>
        <v>0</v>
      </c>
      <c r="U2127" s="36"/>
      <c r="V2127" s="36"/>
      <c r="W2127" s="36"/>
      <c r="X2127" s="36"/>
      <c r="Y2127" s="36"/>
      <c r="Z2127" s="36"/>
      <c r="AA2127" s="36"/>
      <c r="AB2127" s="36"/>
      <c r="AC2127" s="36"/>
      <c r="AD2127" s="36"/>
      <c r="AE2127" s="36"/>
      <c r="AR2127" s="199" t="s">
        <v>258</v>
      </c>
      <c r="AT2127" s="199" t="s">
        <v>146</v>
      </c>
      <c r="AU2127" s="199" t="s">
        <v>80</v>
      </c>
      <c r="AY2127" s="19" t="s">
        <v>144</v>
      </c>
      <c r="BE2127" s="200">
        <f>IF(N2127="základní",J2127,0)</f>
        <v>0</v>
      </c>
      <c r="BF2127" s="200">
        <f>IF(N2127="snížená",J2127,0)</f>
        <v>0</v>
      </c>
      <c r="BG2127" s="200">
        <f>IF(N2127="zákl. přenesená",J2127,0)</f>
        <v>0</v>
      </c>
      <c r="BH2127" s="200">
        <f>IF(N2127="sníž. přenesená",J2127,0)</f>
        <v>0</v>
      </c>
      <c r="BI2127" s="200">
        <f>IF(N2127="nulová",J2127,0)</f>
        <v>0</v>
      </c>
      <c r="BJ2127" s="19" t="s">
        <v>26</v>
      </c>
      <c r="BK2127" s="200">
        <f>ROUND(I2127*H2127,2)</f>
        <v>0</v>
      </c>
      <c r="BL2127" s="19" t="s">
        <v>258</v>
      </c>
      <c r="BM2127" s="199" t="s">
        <v>3072</v>
      </c>
    </row>
    <row r="2128" spans="1:65" s="2" customFormat="1" ht="10.199999999999999">
      <c r="A2128" s="36"/>
      <c r="B2128" s="37"/>
      <c r="C2128" s="38"/>
      <c r="D2128" s="201" t="s">
        <v>152</v>
      </c>
      <c r="E2128" s="38"/>
      <c r="F2128" s="202" t="s">
        <v>3004</v>
      </c>
      <c r="G2128" s="38"/>
      <c r="H2128" s="38"/>
      <c r="I2128" s="110"/>
      <c r="J2128" s="38"/>
      <c r="K2128" s="38"/>
      <c r="L2128" s="41"/>
      <c r="M2128" s="203"/>
      <c r="N2128" s="204"/>
      <c r="O2128" s="66"/>
      <c r="P2128" s="66"/>
      <c r="Q2128" s="66"/>
      <c r="R2128" s="66"/>
      <c r="S2128" s="66"/>
      <c r="T2128" s="67"/>
      <c r="U2128" s="36"/>
      <c r="V2128" s="36"/>
      <c r="W2128" s="36"/>
      <c r="X2128" s="36"/>
      <c r="Y2128" s="36"/>
      <c r="Z2128" s="36"/>
      <c r="AA2128" s="36"/>
      <c r="AB2128" s="36"/>
      <c r="AC2128" s="36"/>
      <c r="AD2128" s="36"/>
      <c r="AE2128" s="36"/>
      <c r="AT2128" s="19" t="s">
        <v>152</v>
      </c>
      <c r="AU2128" s="19" t="s">
        <v>80</v>
      </c>
    </row>
    <row r="2129" spans="1:65" s="2" customFormat="1" ht="16.5" customHeight="1">
      <c r="A2129" s="36"/>
      <c r="B2129" s="37"/>
      <c r="C2129" s="189" t="s">
        <v>3073</v>
      </c>
      <c r="D2129" s="189" t="s">
        <v>146</v>
      </c>
      <c r="E2129" s="190" t="s">
        <v>3006</v>
      </c>
      <c r="F2129" s="191" t="s">
        <v>3007</v>
      </c>
      <c r="G2129" s="192" t="s">
        <v>443</v>
      </c>
      <c r="H2129" s="193">
        <v>1</v>
      </c>
      <c r="I2129" s="194"/>
      <c r="J2129" s="193">
        <f>ROUND(I2129*H2129,2)</f>
        <v>0</v>
      </c>
      <c r="K2129" s="191" t="s">
        <v>19</v>
      </c>
      <c r="L2129" s="41"/>
      <c r="M2129" s="195" t="s">
        <v>19</v>
      </c>
      <c r="N2129" s="196" t="s">
        <v>42</v>
      </c>
      <c r="O2129" s="66"/>
      <c r="P2129" s="197">
        <f>O2129*H2129</f>
        <v>0</v>
      </c>
      <c r="Q2129" s="197">
        <v>0</v>
      </c>
      <c r="R2129" s="197">
        <f>Q2129*H2129</f>
        <v>0</v>
      </c>
      <c r="S2129" s="197">
        <v>0</v>
      </c>
      <c r="T2129" s="198">
        <f>S2129*H2129</f>
        <v>0</v>
      </c>
      <c r="U2129" s="36"/>
      <c r="V2129" s="36"/>
      <c r="W2129" s="36"/>
      <c r="X2129" s="36"/>
      <c r="Y2129" s="36"/>
      <c r="Z2129" s="36"/>
      <c r="AA2129" s="36"/>
      <c r="AB2129" s="36"/>
      <c r="AC2129" s="36"/>
      <c r="AD2129" s="36"/>
      <c r="AE2129" s="36"/>
      <c r="AR2129" s="199" t="s">
        <v>258</v>
      </c>
      <c r="AT2129" s="199" t="s">
        <v>146</v>
      </c>
      <c r="AU2129" s="199" t="s">
        <v>80</v>
      </c>
      <c r="AY2129" s="19" t="s">
        <v>144</v>
      </c>
      <c r="BE2129" s="200">
        <f>IF(N2129="základní",J2129,0)</f>
        <v>0</v>
      </c>
      <c r="BF2129" s="200">
        <f>IF(N2129="snížená",J2129,0)</f>
        <v>0</v>
      </c>
      <c r="BG2129" s="200">
        <f>IF(N2129="zákl. přenesená",J2129,0)</f>
        <v>0</v>
      </c>
      <c r="BH2129" s="200">
        <f>IF(N2129="sníž. přenesená",J2129,0)</f>
        <v>0</v>
      </c>
      <c r="BI2129" s="200">
        <f>IF(N2129="nulová",J2129,0)</f>
        <v>0</v>
      </c>
      <c r="BJ2129" s="19" t="s">
        <v>26</v>
      </c>
      <c r="BK2129" s="200">
        <f>ROUND(I2129*H2129,2)</f>
        <v>0</v>
      </c>
      <c r="BL2129" s="19" t="s">
        <v>258</v>
      </c>
      <c r="BM2129" s="199" t="s">
        <v>3074</v>
      </c>
    </row>
    <row r="2130" spans="1:65" s="2" customFormat="1" ht="10.199999999999999">
      <c r="A2130" s="36"/>
      <c r="B2130" s="37"/>
      <c r="C2130" s="38"/>
      <c r="D2130" s="201" t="s">
        <v>152</v>
      </c>
      <c r="E2130" s="38"/>
      <c r="F2130" s="202" t="s">
        <v>3007</v>
      </c>
      <c r="G2130" s="38"/>
      <c r="H2130" s="38"/>
      <c r="I2130" s="110"/>
      <c r="J2130" s="38"/>
      <c r="K2130" s="38"/>
      <c r="L2130" s="41"/>
      <c r="M2130" s="203"/>
      <c r="N2130" s="204"/>
      <c r="O2130" s="66"/>
      <c r="P2130" s="66"/>
      <c r="Q2130" s="66"/>
      <c r="R2130" s="66"/>
      <c r="S2130" s="66"/>
      <c r="T2130" s="67"/>
      <c r="U2130" s="36"/>
      <c r="V2130" s="36"/>
      <c r="W2130" s="36"/>
      <c r="X2130" s="36"/>
      <c r="Y2130" s="36"/>
      <c r="Z2130" s="36"/>
      <c r="AA2130" s="36"/>
      <c r="AB2130" s="36"/>
      <c r="AC2130" s="36"/>
      <c r="AD2130" s="36"/>
      <c r="AE2130" s="36"/>
      <c r="AT2130" s="19" t="s">
        <v>152</v>
      </c>
      <c r="AU2130" s="19" t="s">
        <v>80</v>
      </c>
    </row>
    <row r="2131" spans="1:65" s="2" customFormat="1" ht="16.5" customHeight="1">
      <c r="A2131" s="36"/>
      <c r="B2131" s="37"/>
      <c r="C2131" s="189" t="s">
        <v>3075</v>
      </c>
      <c r="D2131" s="189" t="s">
        <v>146</v>
      </c>
      <c r="E2131" s="190" t="s">
        <v>3010</v>
      </c>
      <c r="F2131" s="191" t="s">
        <v>3011</v>
      </c>
      <c r="G2131" s="192" t="s">
        <v>2180</v>
      </c>
      <c r="H2131" s="193">
        <v>0.3</v>
      </c>
      <c r="I2131" s="194"/>
      <c r="J2131" s="193">
        <f>ROUND(I2131*H2131,2)</f>
        <v>0</v>
      </c>
      <c r="K2131" s="191" t="s">
        <v>19</v>
      </c>
      <c r="L2131" s="41"/>
      <c r="M2131" s="195" t="s">
        <v>19</v>
      </c>
      <c r="N2131" s="196" t="s">
        <v>42</v>
      </c>
      <c r="O2131" s="66"/>
      <c r="P2131" s="197">
        <f>O2131*H2131</f>
        <v>0</v>
      </c>
      <c r="Q2131" s="197">
        <v>0</v>
      </c>
      <c r="R2131" s="197">
        <f>Q2131*H2131</f>
        <v>0</v>
      </c>
      <c r="S2131" s="197">
        <v>0</v>
      </c>
      <c r="T2131" s="198">
        <f>S2131*H2131</f>
        <v>0</v>
      </c>
      <c r="U2131" s="36"/>
      <c r="V2131" s="36"/>
      <c r="W2131" s="36"/>
      <c r="X2131" s="36"/>
      <c r="Y2131" s="36"/>
      <c r="Z2131" s="36"/>
      <c r="AA2131" s="36"/>
      <c r="AB2131" s="36"/>
      <c r="AC2131" s="36"/>
      <c r="AD2131" s="36"/>
      <c r="AE2131" s="36"/>
      <c r="AR2131" s="199" t="s">
        <v>258</v>
      </c>
      <c r="AT2131" s="199" t="s">
        <v>146</v>
      </c>
      <c r="AU2131" s="199" t="s">
        <v>80</v>
      </c>
      <c r="AY2131" s="19" t="s">
        <v>144</v>
      </c>
      <c r="BE2131" s="200">
        <f>IF(N2131="základní",J2131,0)</f>
        <v>0</v>
      </c>
      <c r="BF2131" s="200">
        <f>IF(N2131="snížená",J2131,0)</f>
        <v>0</v>
      </c>
      <c r="BG2131" s="200">
        <f>IF(N2131="zákl. přenesená",J2131,0)</f>
        <v>0</v>
      </c>
      <c r="BH2131" s="200">
        <f>IF(N2131="sníž. přenesená",J2131,0)</f>
        <v>0</v>
      </c>
      <c r="BI2131" s="200">
        <f>IF(N2131="nulová",J2131,0)</f>
        <v>0</v>
      </c>
      <c r="BJ2131" s="19" t="s">
        <v>26</v>
      </c>
      <c r="BK2131" s="200">
        <f>ROUND(I2131*H2131,2)</f>
        <v>0</v>
      </c>
      <c r="BL2131" s="19" t="s">
        <v>258</v>
      </c>
      <c r="BM2131" s="199" t="s">
        <v>3076</v>
      </c>
    </row>
    <row r="2132" spans="1:65" s="2" customFormat="1" ht="10.199999999999999">
      <c r="A2132" s="36"/>
      <c r="B2132" s="37"/>
      <c r="C2132" s="38"/>
      <c r="D2132" s="201" t="s">
        <v>152</v>
      </c>
      <c r="E2132" s="38"/>
      <c r="F2132" s="202" t="s">
        <v>3011</v>
      </c>
      <c r="G2132" s="38"/>
      <c r="H2132" s="38"/>
      <c r="I2132" s="110"/>
      <c r="J2132" s="38"/>
      <c r="K2132" s="38"/>
      <c r="L2132" s="41"/>
      <c r="M2132" s="203"/>
      <c r="N2132" s="204"/>
      <c r="O2132" s="66"/>
      <c r="P2132" s="66"/>
      <c r="Q2132" s="66"/>
      <c r="R2132" s="66"/>
      <c r="S2132" s="66"/>
      <c r="T2132" s="67"/>
      <c r="U2132" s="36"/>
      <c r="V2132" s="36"/>
      <c r="W2132" s="36"/>
      <c r="X2132" s="36"/>
      <c r="Y2132" s="36"/>
      <c r="Z2132" s="36"/>
      <c r="AA2132" s="36"/>
      <c r="AB2132" s="36"/>
      <c r="AC2132" s="36"/>
      <c r="AD2132" s="36"/>
      <c r="AE2132" s="36"/>
      <c r="AT2132" s="19" t="s">
        <v>152</v>
      </c>
      <c r="AU2132" s="19" t="s">
        <v>80</v>
      </c>
    </row>
    <row r="2133" spans="1:65" s="2" customFormat="1" ht="16.5" customHeight="1">
      <c r="A2133" s="36"/>
      <c r="B2133" s="37"/>
      <c r="C2133" s="189" t="s">
        <v>3077</v>
      </c>
      <c r="D2133" s="189" t="s">
        <v>146</v>
      </c>
      <c r="E2133" s="190" t="s">
        <v>3014</v>
      </c>
      <c r="F2133" s="191" t="s">
        <v>3015</v>
      </c>
      <c r="G2133" s="192" t="s">
        <v>2180</v>
      </c>
      <c r="H2133" s="193">
        <v>0.3</v>
      </c>
      <c r="I2133" s="194"/>
      <c r="J2133" s="193">
        <f>ROUND(I2133*H2133,2)</f>
        <v>0</v>
      </c>
      <c r="K2133" s="191" t="s">
        <v>19</v>
      </c>
      <c r="L2133" s="41"/>
      <c r="M2133" s="195" t="s">
        <v>19</v>
      </c>
      <c r="N2133" s="196" t="s">
        <v>42</v>
      </c>
      <c r="O2133" s="66"/>
      <c r="P2133" s="197">
        <f>O2133*H2133</f>
        <v>0</v>
      </c>
      <c r="Q2133" s="197">
        <v>0</v>
      </c>
      <c r="R2133" s="197">
        <f>Q2133*H2133</f>
        <v>0</v>
      </c>
      <c r="S2133" s="197">
        <v>0</v>
      </c>
      <c r="T2133" s="198">
        <f>S2133*H2133</f>
        <v>0</v>
      </c>
      <c r="U2133" s="36"/>
      <c r="V2133" s="36"/>
      <c r="W2133" s="36"/>
      <c r="X2133" s="36"/>
      <c r="Y2133" s="36"/>
      <c r="Z2133" s="36"/>
      <c r="AA2133" s="36"/>
      <c r="AB2133" s="36"/>
      <c r="AC2133" s="36"/>
      <c r="AD2133" s="36"/>
      <c r="AE2133" s="36"/>
      <c r="AR2133" s="199" t="s">
        <v>258</v>
      </c>
      <c r="AT2133" s="199" t="s">
        <v>146</v>
      </c>
      <c r="AU2133" s="199" t="s">
        <v>80</v>
      </c>
      <c r="AY2133" s="19" t="s">
        <v>144</v>
      </c>
      <c r="BE2133" s="200">
        <f>IF(N2133="základní",J2133,0)</f>
        <v>0</v>
      </c>
      <c r="BF2133" s="200">
        <f>IF(N2133="snížená",J2133,0)</f>
        <v>0</v>
      </c>
      <c r="BG2133" s="200">
        <f>IF(N2133="zákl. přenesená",J2133,0)</f>
        <v>0</v>
      </c>
      <c r="BH2133" s="200">
        <f>IF(N2133="sníž. přenesená",J2133,0)</f>
        <v>0</v>
      </c>
      <c r="BI2133" s="200">
        <f>IF(N2133="nulová",J2133,0)</f>
        <v>0</v>
      </c>
      <c r="BJ2133" s="19" t="s">
        <v>26</v>
      </c>
      <c r="BK2133" s="200">
        <f>ROUND(I2133*H2133,2)</f>
        <v>0</v>
      </c>
      <c r="BL2133" s="19" t="s">
        <v>258</v>
      </c>
      <c r="BM2133" s="199" t="s">
        <v>3078</v>
      </c>
    </row>
    <row r="2134" spans="1:65" s="2" customFormat="1" ht="10.199999999999999">
      <c r="A2134" s="36"/>
      <c r="B2134" s="37"/>
      <c r="C2134" s="38"/>
      <c r="D2134" s="201" t="s">
        <v>152</v>
      </c>
      <c r="E2134" s="38"/>
      <c r="F2134" s="202" t="s">
        <v>3015</v>
      </c>
      <c r="G2134" s="38"/>
      <c r="H2134" s="38"/>
      <c r="I2134" s="110"/>
      <c r="J2134" s="38"/>
      <c r="K2134" s="38"/>
      <c r="L2134" s="41"/>
      <c r="M2134" s="203"/>
      <c r="N2134" s="204"/>
      <c r="O2134" s="66"/>
      <c r="P2134" s="66"/>
      <c r="Q2134" s="66"/>
      <c r="R2134" s="66"/>
      <c r="S2134" s="66"/>
      <c r="T2134" s="67"/>
      <c r="U2134" s="36"/>
      <c r="V2134" s="36"/>
      <c r="W2134" s="36"/>
      <c r="X2134" s="36"/>
      <c r="Y2134" s="36"/>
      <c r="Z2134" s="36"/>
      <c r="AA2134" s="36"/>
      <c r="AB2134" s="36"/>
      <c r="AC2134" s="36"/>
      <c r="AD2134" s="36"/>
      <c r="AE2134" s="36"/>
      <c r="AT2134" s="19" t="s">
        <v>152</v>
      </c>
      <c r="AU2134" s="19" t="s">
        <v>80</v>
      </c>
    </row>
    <row r="2135" spans="1:65" s="2" customFormat="1" ht="16.5" customHeight="1">
      <c r="A2135" s="36"/>
      <c r="B2135" s="37"/>
      <c r="C2135" s="189" t="s">
        <v>3079</v>
      </c>
      <c r="D2135" s="189" t="s">
        <v>146</v>
      </c>
      <c r="E2135" s="190" t="s">
        <v>3018</v>
      </c>
      <c r="F2135" s="191" t="s">
        <v>3019</v>
      </c>
      <c r="G2135" s="192" t="s">
        <v>2180</v>
      </c>
      <c r="H2135" s="193">
        <v>0.5</v>
      </c>
      <c r="I2135" s="194"/>
      <c r="J2135" s="193">
        <f>ROUND(I2135*H2135,2)</f>
        <v>0</v>
      </c>
      <c r="K2135" s="191" t="s">
        <v>19</v>
      </c>
      <c r="L2135" s="41"/>
      <c r="M2135" s="195" t="s">
        <v>19</v>
      </c>
      <c r="N2135" s="196" t="s">
        <v>42</v>
      </c>
      <c r="O2135" s="66"/>
      <c r="P2135" s="197">
        <f>O2135*H2135</f>
        <v>0</v>
      </c>
      <c r="Q2135" s="197">
        <v>0</v>
      </c>
      <c r="R2135" s="197">
        <f>Q2135*H2135</f>
        <v>0</v>
      </c>
      <c r="S2135" s="197">
        <v>0</v>
      </c>
      <c r="T2135" s="198">
        <f>S2135*H2135</f>
        <v>0</v>
      </c>
      <c r="U2135" s="36"/>
      <c r="V2135" s="36"/>
      <c r="W2135" s="36"/>
      <c r="X2135" s="36"/>
      <c r="Y2135" s="36"/>
      <c r="Z2135" s="36"/>
      <c r="AA2135" s="36"/>
      <c r="AB2135" s="36"/>
      <c r="AC2135" s="36"/>
      <c r="AD2135" s="36"/>
      <c r="AE2135" s="36"/>
      <c r="AR2135" s="199" t="s">
        <v>258</v>
      </c>
      <c r="AT2135" s="199" t="s">
        <v>146</v>
      </c>
      <c r="AU2135" s="199" t="s">
        <v>80</v>
      </c>
      <c r="AY2135" s="19" t="s">
        <v>144</v>
      </c>
      <c r="BE2135" s="200">
        <f>IF(N2135="základní",J2135,0)</f>
        <v>0</v>
      </c>
      <c r="BF2135" s="200">
        <f>IF(N2135="snížená",J2135,0)</f>
        <v>0</v>
      </c>
      <c r="BG2135" s="200">
        <f>IF(N2135="zákl. přenesená",J2135,0)</f>
        <v>0</v>
      </c>
      <c r="BH2135" s="200">
        <f>IF(N2135="sníž. přenesená",J2135,0)</f>
        <v>0</v>
      </c>
      <c r="BI2135" s="200">
        <f>IF(N2135="nulová",J2135,0)</f>
        <v>0</v>
      </c>
      <c r="BJ2135" s="19" t="s">
        <v>26</v>
      </c>
      <c r="BK2135" s="200">
        <f>ROUND(I2135*H2135,2)</f>
        <v>0</v>
      </c>
      <c r="BL2135" s="19" t="s">
        <v>258</v>
      </c>
      <c r="BM2135" s="199" t="s">
        <v>3080</v>
      </c>
    </row>
    <row r="2136" spans="1:65" s="2" customFormat="1" ht="10.199999999999999">
      <c r="A2136" s="36"/>
      <c r="B2136" s="37"/>
      <c r="C2136" s="38"/>
      <c r="D2136" s="201" t="s">
        <v>152</v>
      </c>
      <c r="E2136" s="38"/>
      <c r="F2136" s="202" t="s">
        <v>3019</v>
      </c>
      <c r="G2136" s="38"/>
      <c r="H2136" s="38"/>
      <c r="I2136" s="110"/>
      <c r="J2136" s="38"/>
      <c r="K2136" s="38"/>
      <c r="L2136" s="41"/>
      <c r="M2136" s="203"/>
      <c r="N2136" s="204"/>
      <c r="O2136" s="66"/>
      <c r="P2136" s="66"/>
      <c r="Q2136" s="66"/>
      <c r="R2136" s="66"/>
      <c r="S2136" s="66"/>
      <c r="T2136" s="67"/>
      <c r="U2136" s="36"/>
      <c r="V2136" s="36"/>
      <c r="W2136" s="36"/>
      <c r="X2136" s="36"/>
      <c r="Y2136" s="36"/>
      <c r="Z2136" s="36"/>
      <c r="AA2136" s="36"/>
      <c r="AB2136" s="36"/>
      <c r="AC2136" s="36"/>
      <c r="AD2136" s="36"/>
      <c r="AE2136" s="36"/>
      <c r="AT2136" s="19" t="s">
        <v>152</v>
      </c>
      <c r="AU2136" s="19" t="s">
        <v>80</v>
      </c>
    </row>
    <row r="2137" spans="1:65" s="2" customFormat="1" ht="21.75" customHeight="1">
      <c r="A2137" s="36"/>
      <c r="B2137" s="37"/>
      <c r="C2137" s="189" t="s">
        <v>3081</v>
      </c>
      <c r="D2137" s="189" t="s">
        <v>146</v>
      </c>
      <c r="E2137" s="190" t="s">
        <v>2978</v>
      </c>
      <c r="F2137" s="191" t="s">
        <v>2979</v>
      </c>
      <c r="G2137" s="192" t="s">
        <v>443</v>
      </c>
      <c r="H2137" s="193">
        <v>1</v>
      </c>
      <c r="I2137" s="194"/>
      <c r="J2137" s="193">
        <f>ROUND(I2137*H2137,2)</f>
        <v>0</v>
      </c>
      <c r="K2137" s="191" t="s">
        <v>19</v>
      </c>
      <c r="L2137" s="41"/>
      <c r="M2137" s="195" t="s">
        <v>19</v>
      </c>
      <c r="N2137" s="196" t="s">
        <v>42</v>
      </c>
      <c r="O2137" s="66"/>
      <c r="P2137" s="197">
        <f>O2137*H2137</f>
        <v>0</v>
      </c>
      <c r="Q2137" s="197">
        <v>0</v>
      </c>
      <c r="R2137" s="197">
        <f>Q2137*H2137</f>
        <v>0</v>
      </c>
      <c r="S2137" s="197">
        <v>0</v>
      </c>
      <c r="T2137" s="198">
        <f>S2137*H2137</f>
        <v>0</v>
      </c>
      <c r="U2137" s="36"/>
      <c r="V2137" s="36"/>
      <c r="W2137" s="36"/>
      <c r="X2137" s="36"/>
      <c r="Y2137" s="36"/>
      <c r="Z2137" s="36"/>
      <c r="AA2137" s="36"/>
      <c r="AB2137" s="36"/>
      <c r="AC2137" s="36"/>
      <c r="AD2137" s="36"/>
      <c r="AE2137" s="36"/>
      <c r="AR2137" s="199" t="s">
        <v>258</v>
      </c>
      <c r="AT2137" s="199" t="s">
        <v>146</v>
      </c>
      <c r="AU2137" s="199" t="s">
        <v>80</v>
      </c>
      <c r="AY2137" s="19" t="s">
        <v>144</v>
      </c>
      <c r="BE2137" s="200">
        <f>IF(N2137="základní",J2137,0)</f>
        <v>0</v>
      </c>
      <c r="BF2137" s="200">
        <f>IF(N2137="snížená",J2137,0)</f>
        <v>0</v>
      </c>
      <c r="BG2137" s="200">
        <f>IF(N2137="zákl. přenesená",J2137,0)</f>
        <v>0</v>
      </c>
      <c r="BH2137" s="200">
        <f>IF(N2137="sníž. přenesená",J2137,0)</f>
        <v>0</v>
      </c>
      <c r="BI2137" s="200">
        <f>IF(N2137="nulová",J2137,0)</f>
        <v>0</v>
      </c>
      <c r="BJ2137" s="19" t="s">
        <v>26</v>
      </c>
      <c r="BK2137" s="200">
        <f>ROUND(I2137*H2137,2)</f>
        <v>0</v>
      </c>
      <c r="BL2137" s="19" t="s">
        <v>258</v>
      </c>
      <c r="BM2137" s="199" t="s">
        <v>3082</v>
      </c>
    </row>
    <row r="2138" spans="1:65" s="2" customFormat="1" ht="10.199999999999999">
      <c r="A2138" s="36"/>
      <c r="B2138" s="37"/>
      <c r="C2138" s="38"/>
      <c r="D2138" s="201" t="s">
        <v>152</v>
      </c>
      <c r="E2138" s="38"/>
      <c r="F2138" s="202" t="s">
        <v>2981</v>
      </c>
      <c r="G2138" s="38"/>
      <c r="H2138" s="38"/>
      <c r="I2138" s="110"/>
      <c r="J2138" s="38"/>
      <c r="K2138" s="38"/>
      <c r="L2138" s="41"/>
      <c r="M2138" s="203"/>
      <c r="N2138" s="204"/>
      <c r="O2138" s="66"/>
      <c r="P2138" s="66"/>
      <c r="Q2138" s="66"/>
      <c r="R2138" s="66"/>
      <c r="S2138" s="66"/>
      <c r="T2138" s="67"/>
      <c r="U2138" s="36"/>
      <c r="V2138" s="36"/>
      <c r="W2138" s="36"/>
      <c r="X2138" s="36"/>
      <c r="Y2138" s="36"/>
      <c r="Z2138" s="36"/>
      <c r="AA2138" s="36"/>
      <c r="AB2138" s="36"/>
      <c r="AC2138" s="36"/>
      <c r="AD2138" s="36"/>
      <c r="AE2138" s="36"/>
      <c r="AT2138" s="19" t="s">
        <v>152</v>
      </c>
      <c r="AU2138" s="19" t="s">
        <v>80</v>
      </c>
    </row>
    <row r="2139" spans="1:65" s="2" customFormat="1" ht="16.5" customHeight="1">
      <c r="A2139" s="36"/>
      <c r="B2139" s="37"/>
      <c r="C2139" s="189" t="s">
        <v>3083</v>
      </c>
      <c r="D2139" s="189" t="s">
        <v>146</v>
      </c>
      <c r="E2139" s="190" t="s">
        <v>2983</v>
      </c>
      <c r="F2139" s="191" t="s">
        <v>2984</v>
      </c>
      <c r="G2139" s="192" t="s">
        <v>2180</v>
      </c>
      <c r="H2139" s="193">
        <v>0.8</v>
      </c>
      <c r="I2139" s="194"/>
      <c r="J2139" s="193">
        <f>ROUND(I2139*H2139,2)</f>
        <v>0</v>
      </c>
      <c r="K2139" s="191" t="s">
        <v>19</v>
      </c>
      <c r="L2139" s="41"/>
      <c r="M2139" s="195" t="s">
        <v>19</v>
      </c>
      <c r="N2139" s="196" t="s">
        <v>42</v>
      </c>
      <c r="O2139" s="66"/>
      <c r="P2139" s="197">
        <f>O2139*H2139</f>
        <v>0</v>
      </c>
      <c r="Q2139" s="197">
        <v>0</v>
      </c>
      <c r="R2139" s="197">
        <f>Q2139*H2139</f>
        <v>0</v>
      </c>
      <c r="S2139" s="197">
        <v>0</v>
      </c>
      <c r="T2139" s="198">
        <f>S2139*H2139</f>
        <v>0</v>
      </c>
      <c r="U2139" s="36"/>
      <c r="V2139" s="36"/>
      <c r="W2139" s="36"/>
      <c r="X2139" s="36"/>
      <c r="Y2139" s="36"/>
      <c r="Z2139" s="36"/>
      <c r="AA2139" s="36"/>
      <c r="AB2139" s="36"/>
      <c r="AC2139" s="36"/>
      <c r="AD2139" s="36"/>
      <c r="AE2139" s="36"/>
      <c r="AR2139" s="199" t="s">
        <v>258</v>
      </c>
      <c r="AT2139" s="199" t="s">
        <v>146</v>
      </c>
      <c r="AU2139" s="199" t="s">
        <v>80</v>
      </c>
      <c r="AY2139" s="19" t="s">
        <v>144</v>
      </c>
      <c r="BE2139" s="200">
        <f>IF(N2139="základní",J2139,0)</f>
        <v>0</v>
      </c>
      <c r="BF2139" s="200">
        <f>IF(N2139="snížená",J2139,0)</f>
        <v>0</v>
      </c>
      <c r="BG2139" s="200">
        <f>IF(N2139="zákl. přenesená",J2139,0)</f>
        <v>0</v>
      </c>
      <c r="BH2139" s="200">
        <f>IF(N2139="sníž. přenesená",J2139,0)</f>
        <v>0</v>
      </c>
      <c r="BI2139" s="200">
        <f>IF(N2139="nulová",J2139,0)</f>
        <v>0</v>
      </c>
      <c r="BJ2139" s="19" t="s">
        <v>26</v>
      </c>
      <c r="BK2139" s="200">
        <f>ROUND(I2139*H2139,2)</f>
        <v>0</v>
      </c>
      <c r="BL2139" s="19" t="s">
        <v>258</v>
      </c>
      <c r="BM2139" s="199" t="s">
        <v>3084</v>
      </c>
    </row>
    <row r="2140" spans="1:65" s="2" customFormat="1" ht="10.199999999999999">
      <c r="A2140" s="36"/>
      <c r="B2140" s="37"/>
      <c r="C2140" s="38"/>
      <c r="D2140" s="201" t="s">
        <v>152</v>
      </c>
      <c r="E2140" s="38"/>
      <c r="F2140" s="202" t="s">
        <v>2984</v>
      </c>
      <c r="G2140" s="38"/>
      <c r="H2140" s="38"/>
      <c r="I2140" s="110"/>
      <c r="J2140" s="38"/>
      <c r="K2140" s="38"/>
      <c r="L2140" s="41"/>
      <c r="M2140" s="203"/>
      <c r="N2140" s="204"/>
      <c r="O2140" s="66"/>
      <c r="P2140" s="66"/>
      <c r="Q2140" s="66"/>
      <c r="R2140" s="66"/>
      <c r="S2140" s="66"/>
      <c r="T2140" s="67"/>
      <c r="U2140" s="36"/>
      <c r="V2140" s="36"/>
      <c r="W2140" s="36"/>
      <c r="X2140" s="36"/>
      <c r="Y2140" s="36"/>
      <c r="Z2140" s="36"/>
      <c r="AA2140" s="36"/>
      <c r="AB2140" s="36"/>
      <c r="AC2140" s="36"/>
      <c r="AD2140" s="36"/>
      <c r="AE2140" s="36"/>
      <c r="AT2140" s="19" t="s">
        <v>152</v>
      </c>
      <c r="AU2140" s="19" t="s">
        <v>80</v>
      </c>
    </row>
    <row r="2141" spans="1:65" s="2" customFormat="1" ht="16.5" customHeight="1">
      <c r="A2141" s="36"/>
      <c r="B2141" s="37"/>
      <c r="C2141" s="189" t="s">
        <v>3085</v>
      </c>
      <c r="D2141" s="189" t="s">
        <v>146</v>
      </c>
      <c r="E2141" s="190" t="s">
        <v>2987</v>
      </c>
      <c r="F2141" s="191" t="s">
        <v>2988</v>
      </c>
      <c r="G2141" s="192" t="s">
        <v>443</v>
      </c>
      <c r="H2141" s="193">
        <v>1</v>
      </c>
      <c r="I2141" s="194"/>
      <c r="J2141" s="193">
        <f>ROUND(I2141*H2141,2)</f>
        <v>0</v>
      </c>
      <c r="K2141" s="191" t="s">
        <v>19</v>
      </c>
      <c r="L2141" s="41"/>
      <c r="M2141" s="195" t="s">
        <v>19</v>
      </c>
      <c r="N2141" s="196" t="s">
        <v>42</v>
      </c>
      <c r="O2141" s="66"/>
      <c r="P2141" s="197">
        <f>O2141*H2141</f>
        <v>0</v>
      </c>
      <c r="Q2141" s="197">
        <v>0</v>
      </c>
      <c r="R2141" s="197">
        <f>Q2141*H2141</f>
        <v>0</v>
      </c>
      <c r="S2141" s="197">
        <v>0</v>
      </c>
      <c r="T2141" s="198">
        <f>S2141*H2141</f>
        <v>0</v>
      </c>
      <c r="U2141" s="36"/>
      <c r="V2141" s="36"/>
      <c r="W2141" s="36"/>
      <c r="X2141" s="36"/>
      <c r="Y2141" s="36"/>
      <c r="Z2141" s="36"/>
      <c r="AA2141" s="36"/>
      <c r="AB2141" s="36"/>
      <c r="AC2141" s="36"/>
      <c r="AD2141" s="36"/>
      <c r="AE2141" s="36"/>
      <c r="AR2141" s="199" t="s">
        <v>258</v>
      </c>
      <c r="AT2141" s="199" t="s">
        <v>146</v>
      </c>
      <c r="AU2141" s="199" t="s">
        <v>80</v>
      </c>
      <c r="AY2141" s="19" t="s">
        <v>144</v>
      </c>
      <c r="BE2141" s="200">
        <f>IF(N2141="základní",J2141,0)</f>
        <v>0</v>
      </c>
      <c r="BF2141" s="200">
        <f>IF(N2141="snížená",J2141,0)</f>
        <v>0</v>
      </c>
      <c r="BG2141" s="200">
        <f>IF(N2141="zákl. přenesená",J2141,0)</f>
        <v>0</v>
      </c>
      <c r="BH2141" s="200">
        <f>IF(N2141="sníž. přenesená",J2141,0)</f>
        <v>0</v>
      </c>
      <c r="BI2141" s="200">
        <f>IF(N2141="nulová",J2141,0)</f>
        <v>0</v>
      </c>
      <c r="BJ2141" s="19" t="s">
        <v>26</v>
      </c>
      <c r="BK2141" s="200">
        <f>ROUND(I2141*H2141,2)</f>
        <v>0</v>
      </c>
      <c r="BL2141" s="19" t="s">
        <v>258</v>
      </c>
      <c r="BM2141" s="199" t="s">
        <v>3086</v>
      </c>
    </row>
    <row r="2142" spans="1:65" s="2" customFormat="1" ht="10.199999999999999">
      <c r="A2142" s="36"/>
      <c r="B2142" s="37"/>
      <c r="C2142" s="38"/>
      <c r="D2142" s="201" t="s">
        <v>152</v>
      </c>
      <c r="E2142" s="38"/>
      <c r="F2142" s="202" t="s">
        <v>2990</v>
      </c>
      <c r="G2142" s="38"/>
      <c r="H2142" s="38"/>
      <c r="I2142" s="110"/>
      <c r="J2142" s="38"/>
      <c r="K2142" s="38"/>
      <c r="L2142" s="41"/>
      <c r="M2142" s="203"/>
      <c r="N2142" s="204"/>
      <c r="O2142" s="66"/>
      <c r="P2142" s="66"/>
      <c r="Q2142" s="66"/>
      <c r="R2142" s="66"/>
      <c r="S2142" s="66"/>
      <c r="T2142" s="67"/>
      <c r="U2142" s="36"/>
      <c r="V2142" s="36"/>
      <c r="W2142" s="36"/>
      <c r="X2142" s="36"/>
      <c r="Y2142" s="36"/>
      <c r="Z2142" s="36"/>
      <c r="AA2142" s="36"/>
      <c r="AB2142" s="36"/>
      <c r="AC2142" s="36"/>
      <c r="AD2142" s="36"/>
      <c r="AE2142" s="36"/>
      <c r="AT2142" s="19" t="s">
        <v>152</v>
      </c>
      <c r="AU2142" s="19" t="s">
        <v>80</v>
      </c>
    </row>
    <row r="2143" spans="1:65" s="2" customFormat="1" ht="16.5" customHeight="1">
      <c r="A2143" s="36"/>
      <c r="B2143" s="37"/>
      <c r="C2143" s="189" t="s">
        <v>3087</v>
      </c>
      <c r="D2143" s="189" t="s">
        <v>146</v>
      </c>
      <c r="E2143" s="190" t="s">
        <v>2992</v>
      </c>
      <c r="F2143" s="191" t="s">
        <v>2993</v>
      </c>
      <c r="G2143" s="192" t="s">
        <v>2180</v>
      </c>
      <c r="H2143" s="193">
        <v>0.9</v>
      </c>
      <c r="I2143" s="194"/>
      <c r="J2143" s="193">
        <f>ROUND(I2143*H2143,2)</f>
        <v>0</v>
      </c>
      <c r="K2143" s="191" t="s">
        <v>19</v>
      </c>
      <c r="L2143" s="41"/>
      <c r="M2143" s="195" t="s">
        <v>19</v>
      </c>
      <c r="N2143" s="196" t="s">
        <v>42</v>
      </c>
      <c r="O2143" s="66"/>
      <c r="P2143" s="197">
        <f>O2143*H2143</f>
        <v>0</v>
      </c>
      <c r="Q2143" s="197">
        <v>0</v>
      </c>
      <c r="R2143" s="197">
        <f>Q2143*H2143</f>
        <v>0</v>
      </c>
      <c r="S2143" s="197">
        <v>0</v>
      </c>
      <c r="T2143" s="198">
        <f>S2143*H2143</f>
        <v>0</v>
      </c>
      <c r="U2143" s="36"/>
      <c r="V2143" s="36"/>
      <c r="W2143" s="36"/>
      <c r="X2143" s="36"/>
      <c r="Y2143" s="36"/>
      <c r="Z2143" s="36"/>
      <c r="AA2143" s="36"/>
      <c r="AB2143" s="36"/>
      <c r="AC2143" s="36"/>
      <c r="AD2143" s="36"/>
      <c r="AE2143" s="36"/>
      <c r="AR2143" s="199" t="s">
        <v>258</v>
      </c>
      <c r="AT2143" s="199" t="s">
        <v>146</v>
      </c>
      <c r="AU2143" s="199" t="s">
        <v>80</v>
      </c>
      <c r="AY2143" s="19" t="s">
        <v>144</v>
      </c>
      <c r="BE2143" s="200">
        <f>IF(N2143="základní",J2143,0)</f>
        <v>0</v>
      </c>
      <c r="BF2143" s="200">
        <f>IF(N2143="snížená",J2143,0)</f>
        <v>0</v>
      </c>
      <c r="BG2143" s="200">
        <f>IF(N2143="zákl. přenesená",J2143,0)</f>
        <v>0</v>
      </c>
      <c r="BH2143" s="200">
        <f>IF(N2143="sníž. přenesená",J2143,0)</f>
        <v>0</v>
      </c>
      <c r="BI2143" s="200">
        <f>IF(N2143="nulová",J2143,0)</f>
        <v>0</v>
      </c>
      <c r="BJ2143" s="19" t="s">
        <v>26</v>
      </c>
      <c r="BK2143" s="200">
        <f>ROUND(I2143*H2143,2)</f>
        <v>0</v>
      </c>
      <c r="BL2143" s="19" t="s">
        <v>258</v>
      </c>
      <c r="BM2143" s="199" t="s">
        <v>3088</v>
      </c>
    </row>
    <row r="2144" spans="1:65" s="2" customFormat="1" ht="10.199999999999999">
      <c r="A2144" s="36"/>
      <c r="B2144" s="37"/>
      <c r="C2144" s="38"/>
      <c r="D2144" s="201" t="s">
        <v>152</v>
      </c>
      <c r="E2144" s="38"/>
      <c r="F2144" s="202" t="s">
        <v>2995</v>
      </c>
      <c r="G2144" s="38"/>
      <c r="H2144" s="38"/>
      <c r="I2144" s="110"/>
      <c r="J2144" s="38"/>
      <c r="K2144" s="38"/>
      <c r="L2144" s="41"/>
      <c r="M2144" s="203"/>
      <c r="N2144" s="204"/>
      <c r="O2144" s="66"/>
      <c r="P2144" s="66"/>
      <c r="Q2144" s="66"/>
      <c r="R2144" s="66"/>
      <c r="S2144" s="66"/>
      <c r="T2144" s="67"/>
      <c r="U2144" s="36"/>
      <c r="V2144" s="36"/>
      <c r="W2144" s="36"/>
      <c r="X2144" s="36"/>
      <c r="Y2144" s="36"/>
      <c r="Z2144" s="36"/>
      <c r="AA2144" s="36"/>
      <c r="AB2144" s="36"/>
      <c r="AC2144" s="36"/>
      <c r="AD2144" s="36"/>
      <c r="AE2144" s="36"/>
      <c r="AT2144" s="19" t="s">
        <v>152</v>
      </c>
      <c r="AU2144" s="19" t="s">
        <v>80</v>
      </c>
    </row>
    <row r="2145" spans="1:65" s="2" customFormat="1" ht="16.5" customHeight="1">
      <c r="A2145" s="36"/>
      <c r="B2145" s="37"/>
      <c r="C2145" s="189" t="s">
        <v>3089</v>
      </c>
      <c r="D2145" s="189" t="s">
        <v>146</v>
      </c>
      <c r="E2145" s="190" t="s">
        <v>2997</v>
      </c>
      <c r="F2145" s="191" t="s">
        <v>2998</v>
      </c>
      <c r="G2145" s="192" t="s">
        <v>443</v>
      </c>
      <c r="H2145" s="193">
        <v>3</v>
      </c>
      <c r="I2145" s="194"/>
      <c r="J2145" s="193">
        <f>ROUND(I2145*H2145,2)</f>
        <v>0</v>
      </c>
      <c r="K2145" s="191" t="s">
        <v>19</v>
      </c>
      <c r="L2145" s="41"/>
      <c r="M2145" s="195" t="s">
        <v>19</v>
      </c>
      <c r="N2145" s="196" t="s">
        <v>42</v>
      </c>
      <c r="O2145" s="66"/>
      <c r="P2145" s="197">
        <f>O2145*H2145</f>
        <v>0</v>
      </c>
      <c r="Q2145" s="197">
        <v>0</v>
      </c>
      <c r="R2145" s="197">
        <f>Q2145*H2145</f>
        <v>0</v>
      </c>
      <c r="S2145" s="197">
        <v>0</v>
      </c>
      <c r="T2145" s="198">
        <f>S2145*H2145</f>
        <v>0</v>
      </c>
      <c r="U2145" s="36"/>
      <c r="V2145" s="36"/>
      <c r="W2145" s="36"/>
      <c r="X2145" s="36"/>
      <c r="Y2145" s="36"/>
      <c r="Z2145" s="36"/>
      <c r="AA2145" s="36"/>
      <c r="AB2145" s="36"/>
      <c r="AC2145" s="36"/>
      <c r="AD2145" s="36"/>
      <c r="AE2145" s="36"/>
      <c r="AR2145" s="199" t="s">
        <v>258</v>
      </c>
      <c r="AT2145" s="199" t="s">
        <v>146</v>
      </c>
      <c r="AU2145" s="199" t="s">
        <v>80</v>
      </c>
      <c r="AY2145" s="19" t="s">
        <v>144</v>
      </c>
      <c r="BE2145" s="200">
        <f>IF(N2145="základní",J2145,0)</f>
        <v>0</v>
      </c>
      <c r="BF2145" s="200">
        <f>IF(N2145="snížená",J2145,0)</f>
        <v>0</v>
      </c>
      <c r="BG2145" s="200">
        <f>IF(N2145="zákl. přenesená",J2145,0)</f>
        <v>0</v>
      </c>
      <c r="BH2145" s="200">
        <f>IF(N2145="sníž. přenesená",J2145,0)</f>
        <v>0</v>
      </c>
      <c r="BI2145" s="200">
        <f>IF(N2145="nulová",J2145,0)</f>
        <v>0</v>
      </c>
      <c r="BJ2145" s="19" t="s">
        <v>26</v>
      </c>
      <c r="BK2145" s="200">
        <f>ROUND(I2145*H2145,2)</f>
        <v>0</v>
      </c>
      <c r="BL2145" s="19" t="s">
        <v>258</v>
      </c>
      <c r="BM2145" s="199" t="s">
        <v>3090</v>
      </c>
    </row>
    <row r="2146" spans="1:65" s="2" customFormat="1" ht="10.199999999999999">
      <c r="A2146" s="36"/>
      <c r="B2146" s="37"/>
      <c r="C2146" s="38"/>
      <c r="D2146" s="201" t="s">
        <v>152</v>
      </c>
      <c r="E2146" s="38"/>
      <c r="F2146" s="202" t="s">
        <v>2998</v>
      </c>
      <c r="G2146" s="38"/>
      <c r="H2146" s="38"/>
      <c r="I2146" s="110"/>
      <c r="J2146" s="38"/>
      <c r="K2146" s="38"/>
      <c r="L2146" s="41"/>
      <c r="M2146" s="203"/>
      <c r="N2146" s="204"/>
      <c r="O2146" s="66"/>
      <c r="P2146" s="66"/>
      <c r="Q2146" s="66"/>
      <c r="R2146" s="66"/>
      <c r="S2146" s="66"/>
      <c r="T2146" s="67"/>
      <c r="U2146" s="36"/>
      <c r="V2146" s="36"/>
      <c r="W2146" s="36"/>
      <c r="X2146" s="36"/>
      <c r="Y2146" s="36"/>
      <c r="Z2146" s="36"/>
      <c r="AA2146" s="36"/>
      <c r="AB2146" s="36"/>
      <c r="AC2146" s="36"/>
      <c r="AD2146" s="36"/>
      <c r="AE2146" s="36"/>
      <c r="AT2146" s="19" t="s">
        <v>152</v>
      </c>
      <c r="AU2146" s="19" t="s">
        <v>80</v>
      </c>
    </row>
    <row r="2147" spans="1:65" s="2" customFormat="1" ht="16.5" customHeight="1">
      <c r="A2147" s="36"/>
      <c r="B2147" s="37"/>
      <c r="C2147" s="189" t="s">
        <v>3091</v>
      </c>
      <c r="D2147" s="189" t="s">
        <v>146</v>
      </c>
      <c r="E2147" s="190" t="s">
        <v>3001</v>
      </c>
      <c r="F2147" s="191" t="s">
        <v>3002</v>
      </c>
      <c r="G2147" s="192" t="s">
        <v>443</v>
      </c>
      <c r="H2147" s="193">
        <v>18</v>
      </c>
      <c r="I2147" s="194"/>
      <c r="J2147" s="193">
        <f>ROUND(I2147*H2147,2)</f>
        <v>0</v>
      </c>
      <c r="K2147" s="191" t="s">
        <v>19</v>
      </c>
      <c r="L2147" s="41"/>
      <c r="M2147" s="195" t="s">
        <v>19</v>
      </c>
      <c r="N2147" s="196" t="s">
        <v>42</v>
      </c>
      <c r="O2147" s="66"/>
      <c r="P2147" s="197">
        <f>O2147*H2147</f>
        <v>0</v>
      </c>
      <c r="Q2147" s="197">
        <v>0</v>
      </c>
      <c r="R2147" s="197">
        <f>Q2147*H2147</f>
        <v>0</v>
      </c>
      <c r="S2147" s="197">
        <v>0</v>
      </c>
      <c r="T2147" s="198">
        <f>S2147*H2147</f>
        <v>0</v>
      </c>
      <c r="U2147" s="36"/>
      <c r="V2147" s="36"/>
      <c r="W2147" s="36"/>
      <c r="X2147" s="36"/>
      <c r="Y2147" s="36"/>
      <c r="Z2147" s="36"/>
      <c r="AA2147" s="36"/>
      <c r="AB2147" s="36"/>
      <c r="AC2147" s="36"/>
      <c r="AD2147" s="36"/>
      <c r="AE2147" s="36"/>
      <c r="AR2147" s="199" t="s">
        <v>258</v>
      </c>
      <c r="AT2147" s="199" t="s">
        <v>146</v>
      </c>
      <c r="AU2147" s="199" t="s">
        <v>80</v>
      </c>
      <c r="AY2147" s="19" t="s">
        <v>144</v>
      </c>
      <c r="BE2147" s="200">
        <f>IF(N2147="základní",J2147,0)</f>
        <v>0</v>
      </c>
      <c r="BF2147" s="200">
        <f>IF(N2147="snížená",J2147,0)</f>
        <v>0</v>
      </c>
      <c r="BG2147" s="200">
        <f>IF(N2147="zákl. přenesená",J2147,0)</f>
        <v>0</v>
      </c>
      <c r="BH2147" s="200">
        <f>IF(N2147="sníž. přenesená",J2147,0)</f>
        <v>0</v>
      </c>
      <c r="BI2147" s="200">
        <f>IF(N2147="nulová",J2147,0)</f>
        <v>0</v>
      </c>
      <c r="BJ2147" s="19" t="s">
        <v>26</v>
      </c>
      <c r="BK2147" s="200">
        <f>ROUND(I2147*H2147,2)</f>
        <v>0</v>
      </c>
      <c r="BL2147" s="19" t="s">
        <v>258</v>
      </c>
      <c r="BM2147" s="199" t="s">
        <v>3092</v>
      </c>
    </row>
    <row r="2148" spans="1:65" s="2" customFormat="1" ht="10.199999999999999">
      <c r="A2148" s="36"/>
      <c r="B2148" s="37"/>
      <c r="C2148" s="38"/>
      <c r="D2148" s="201" t="s">
        <v>152</v>
      </c>
      <c r="E2148" s="38"/>
      <c r="F2148" s="202" t="s">
        <v>3004</v>
      </c>
      <c r="G2148" s="38"/>
      <c r="H2148" s="38"/>
      <c r="I2148" s="110"/>
      <c r="J2148" s="38"/>
      <c r="K2148" s="38"/>
      <c r="L2148" s="41"/>
      <c r="M2148" s="203"/>
      <c r="N2148" s="204"/>
      <c r="O2148" s="66"/>
      <c r="P2148" s="66"/>
      <c r="Q2148" s="66"/>
      <c r="R2148" s="66"/>
      <c r="S2148" s="66"/>
      <c r="T2148" s="67"/>
      <c r="U2148" s="36"/>
      <c r="V2148" s="36"/>
      <c r="W2148" s="36"/>
      <c r="X2148" s="36"/>
      <c r="Y2148" s="36"/>
      <c r="Z2148" s="36"/>
      <c r="AA2148" s="36"/>
      <c r="AB2148" s="36"/>
      <c r="AC2148" s="36"/>
      <c r="AD2148" s="36"/>
      <c r="AE2148" s="36"/>
      <c r="AT2148" s="19" t="s">
        <v>152</v>
      </c>
      <c r="AU2148" s="19" t="s">
        <v>80</v>
      </c>
    </row>
    <row r="2149" spans="1:65" s="2" customFormat="1" ht="16.5" customHeight="1">
      <c r="A2149" s="36"/>
      <c r="B2149" s="37"/>
      <c r="C2149" s="189" t="s">
        <v>3093</v>
      </c>
      <c r="D2149" s="189" t="s">
        <v>146</v>
      </c>
      <c r="E2149" s="190" t="s">
        <v>3006</v>
      </c>
      <c r="F2149" s="191" t="s">
        <v>3007</v>
      </c>
      <c r="G2149" s="192" t="s">
        <v>443</v>
      </c>
      <c r="H2149" s="193">
        <v>2</v>
      </c>
      <c r="I2149" s="194"/>
      <c r="J2149" s="193">
        <f>ROUND(I2149*H2149,2)</f>
        <v>0</v>
      </c>
      <c r="K2149" s="191" t="s">
        <v>19</v>
      </c>
      <c r="L2149" s="41"/>
      <c r="M2149" s="195" t="s">
        <v>19</v>
      </c>
      <c r="N2149" s="196" t="s">
        <v>42</v>
      </c>
      <c r="O2149" s="66"/>
      <c r="P2149" s="197">
        <f>O2149*H2149</f>
        <v>0</v>
      </c>
      <c r="Q2149" s="197">
        <v>0</v>
      </c>
      <c r="R2149" s="197">
        <f>Q2149*H2149</f>
        <v>0</v>
      </c>
      <c r="S2149" s="197">
        <v>0</v>
      </c>
      <c r="T2149" s="198">
        <f>S2149*H2149</f>
        <v>0</v>
      </c>
      <c r="U2149" s="36"/>
      <c r="V2149" s="36"/>
      <c r="W2149" s="36"/>
      <c r="X2149" s="36"/>
      <c r="Y2149" s="36"/>
      <c r="Z2149" s="36"/>
      <c r="AA2149" s="36"/>
      <c r="AB2149" s="36"/>
      <c r="AC2149" s="36"/>
      <c r="AD2149" s="36"/>
      <c r="AE2149" s="36"/>
      <c r="AR2149" s="199" t="s">
        <v>258</v>
      </c>
      <c r="AT2149" s="199" t="s">
        <v>146</v>
      </c>
      <c r="AU2149" s="199" t="s">
        <v>80</v>
      </c>
      <c r="AY2149" s="19" t="s">
        <v>144</v>
      </c>
      <c r="BE2149" s="200">
        <f>IF(N2149="základní",J2149,0)</f>
        <v>0</v>
      </c>
      <c r="BF2149" s="200">
        <f>IF(N2149="snížená",J2149,0)</f>
        <v>0</v>
      </c>
      <c r="BG2149" s="200">
        <f>IF(N2149="zákl. přenesená",J2149,0)</f>
        <v>0</v>
      </c>
      <c r="BH2149" s="200">
        <f>IF(N2149="sníž. přenesená",J2149,0)</f>
        <v>0</v>
      </c>
      <c r="BI2149" s="200">
        <f>IF(N2149="nulová",J2149,0)</f>
        <v>0</v>
      </c>
      <c r="BJ2149" s="19" t="s">
        <v>26</v>
      </c>
      <c r="BK2149" s="200">
        <f>ROUND(I2149*H2149,2)</f>
        <v>0</v>
      </c>
      <c r="BL2149" s="19" t="s">
        <v>258</v>
      </c>
      <c r="BM2149" s="199" t="s">
        <v>3094</v>
      </c>
    </row>
    <row r="2150" spans="1:65" s="2" customFormat="1" ht="10.199999999999999">
      <c r="A2150" s="36"/>
      <c r="B2150" s="37"/>
      <c r="C2150" s="38"/>
      <c r="D2150" s="201" t="s">
        <v>152</v>
      </c>
      <c r="E2150" s="38"/>
      <c r="F2150" s="202" t="s">
        <v>3007</v>
      </c>
      <c r="G2150" s="38"/>
      <c r="H2150" s="38"/>
      <c r="I2150" s="110"/>
      <c r="J2150" s="38"/>
      <c r="K2150" s="38"/>
      <c r="L2150" s="41"/>
      <c r="M2150" s="203"/>
      <c r="N2150" s="204"/>
      <c r="O2150" s="66"/>
      <c r="P2150" s="66"/>
      <c r="Q2150" s="66"/>
      <c r="R2150" s="66"/>
      <c r="S2150" s="66"/>
      <c r="T2150" s="67"/>
      <c r="U2150" s="36"/>
      <c r="V2150" s="36"/>
      <c r="W2150" s="36"/>
      <c r="X2150" s="36"/>
      <c r="Y2150" s="36"/>
      <c r="Z2150" s="36"/>
      <c r="AA2150" s="36"/>
      <c r="AB2150" s="36"/>
      <c r="AC2150" s="36"/>
      <c r="AD2150" s="36"/>
      <c r="AE2150" s="36"/>
      <c r="AT2150" s="19" t="s">
        <v>152</v>
      </c>
      <c r="AU2150" s="19" t="s">
        <v>80</v>
      </c>
    </row>
    <row r="2151" spans="1:65" s="2" customFormat="1" ht="16.5" customHeight="1">
      <c r="A2151" s="36"/>
      <c r="B2151" s="37"/>
      <c r="C2151" s="189" t="s">
        <v>3095</v>
      </c>
      <c r="D2151" s="189" t="s">
        <v>146</v>
      </c>
      <c r="E2151" s="190" t="s">
        <v>3096</v>
      </c>
      <c r="F2151" s="191" t="s">
        <v>3097</v>
      </c>
      <c r="G2151" s="192" t="s">
        <v>2180</v>
      </c>
      <c r="H2151" s="193">
        <v>1.5</v>
      </c>
      <c r="I2151" s="194"/>
      <c r="J2151" s="193">
        <f>ROUND(I2151*H2151,2)</f>
        <v>0</v>
      </c>
      <c r="K2151" s="191" t="s">
        <v>19</v>
      </c>
      <c r="L2151" s="41"/>
      <c r="M2151" s="195" t="s">
        <v>19</v>
      </c>
      <c r="N2151" s="196" t="s">
        <v>42</v>
      </c>
      <c r="O2151" s="66"/>
      <c r="P2151" s="197">
        <f>O2151*H2151</f>
        <v>0</v>
      </c>
      <c r="Q2151" s="197">
        <v>0</v>
      </c>
      <c r="R2151" s="197">
        <f>Q2151*H2151</f>
        <v>0</v>
      </c>
      <c r="S2151" s="197">
        <v>0</v>
      </c>
      <c r="T2151" s="198">
        <f>S2151*H2151</f>
        <v>0</v>
      </c>
      <c r="U2151" s="36"/>
      <c r="V2151" s="36"/>
      <c r="W2151" s="36"/>
      <c r="X2151" s="36"/>
      <c r="Y2151" s="36"/>
      <c r="Z2151" s="36"/>
      <c r="AA2151" s="36"/>
      <c r="AB2151" s="36"/>
      <c r="AC2151" s="36"/>
      <c r="AD2151" s="36"/>
      <c r="AE2151" s="36"/>
      <c r="AR2151" s="199" t="s">
        <v>258</v>
      </c>
      <c r="AT2151" s="199" t="s">
        <v>146</v>
      </c>
      <c r="AU2151" s="199" t="s">
        <v>80</v>
      </c>
      <c r="AY2151" s="19" t="s">
        <v>144</v>
      </c>
      <c r="BE2151" s="200">
        <f>IF(N2151="základní",J2151,0)</f>
        <v>0</v>
      </c>
      <c r="BF2151" s="200">
        <f>IF(N2151="snížená",J2151,0)</f>
        <v>0</v>
      </c>
      <c r="BG2151" s="200">
        <f>IF(N2151="zákl. přenesená",J2151,0)</f>
        <v>0</v>
      </c>
      <c r="BH2151" s="200">
        <f>IF(N2151="sníž. přenesená",J2151,0)</f>
        <v>0</v>
      </c>
      <c r="BI2151" s="200">
        <f>IF(N2151="nulová",J2151,0)</f>
        <v>0</v>
      </c>
      <c r="BJ2151" s="19" t="s">
        <v>26</v>
      </c>
      <c r="BK2151" s="200">
        <f>ROUND(I2151*H2151,2)</f>
        <v>0</v>
      </c>
      <c r="BL2151" s="19" t="s">
        <v>258</v>
      </c>
      <c r="BM2151" s="199" t="s">
        <v>3098</v>
      </c>
    </row>
    <row r="2152" spans="1:65" s="2" customFormat="1" ht="10.199999999999999">
      <c r="A2152" s="36"/>
      <c r="B2152" s="37"/>
      <c r="C2152" s="38"/>
      <c r="D2152" s="201" t="s">
        <v>152</v>
      </c>
      <c r="E2152" s="38"/>
      <c r="F2152" s="202" t="s">
        <v>3099</v>
      </c>
      <c r="G2152" s="38"/>
      <c r="H2152" s="38"/>
      <c r="I2152" s="110"/>
      <c r="J2152" s="38"/>
      <c r="K2152" s="38"/>
      <c r="L2152" s="41"/>
      <c r="M2152" s="203"/>
      <c r="N2152" s="204"/>
      <c r="O2152" s="66"/>
      <c r="P2152" s="66"/>
      <c r="Q2152" s="66"/>
      <c r="R2152" s="66"/>
      <c r="S2152" s="66"/>
      <c r="T2152" s="67"/>
      <c r="U2152" s="36"/>
      <c r="V2152" s="36"/>
      <c r="W2152" s="36"/>
      <c r="X2152" s="36"/>
      <c r="Y2152" s="36"/>
      <c r="Z2152" s="36"/>
      <c r="AA2152" s="36"/>
      <c r="AB2152" s="36"/>
      <c r="AC2152" s="36"/>
      <c r="AD2152" s="36"/>
      <c r="AE2152" s="36"/>
      <c r="AT2152" s="19" t="s">
        <v>152</v>
      </c>
      <c r="AU2152" s="19" t="s">
        <v>80</v>
      </c>
    </row>
    <row r="2153" spans="1:65" s="2" customFormat="1" ht="16.5" customHeight="1">
      <c r="A2153" s="36"/>
      <c r="B2153" s="37"/>
      <c r="C2153" s="189" t="s">
        <v>3100</v>
      </c>
      <c r="D2153" s="189" t="s">
        <v>146</v>
      </c>
      <c r="E2153" s="190" t="s">
        <v>3101</v>
      </c>
      <c r="F2153" s="191" t="s">
        <v>3102</v>
      </c>
      <c r="G2153" s="192" t="s">
        <v>2180</v>
      </c>
      <c r="H2153" s="193">
        <v>0.6</v>
      </c>
      <c r="I2153" s="194"/>
      <c r="J2153" s="193">
        <f>ROUND(I2153*H2153,2)</f>
        <v>0</v>
      </c>
      <c r="K2153" s="191" t="s">
        <v>19</v>
      </c>
      <c r="L2153" s="41"/>
      <c r="M2153" s="195" t="s">
        <v>19</v>
      </c>
      <c r="N2153" s="196" t="s">
        <v>42</v>
      </c>
      <c r="O2153" s="66"/>
      <c r="P2153" s="197">
        <f>O2153*H2153</f>
        <v>0</v>
      </c>
      <c r="Q2153" s="197">
        <v>0</v>
      </c>
      <c r="R2153" s="197">
        <f>Q2153*H2153</f>
        <v>0</v>
      </c>
      <c r="S2153" s="197">
        <v>0</v>
      </c>
      <c r="T2153" s="198">
        <f>S2153*H2153</f>
        <v>0</v>
      </c>
      <c r="U2153" s="36"/>
      <c r="V2153" s="36"/>
      <c r="W2153" s="36"/>
      <c r="X2153" s="36"/>
      <c r="Y2153" s="36"/>
      <c r="Z2153" s="36"/>
      <c r="AA2153" s="36"/>
      <c r="AB2153" s="36"/>
      <c r="AC2153" s="36"/>
      <c r="AD2153" s="36"/>
      <c r="AE2153" s="36"/>
      <c r="AR2153" s="199" t="s">
        <v>258</v>
      </c>
      <c r="AT2153" s="199" t="s">
        <v>146</v>
      </c>
      <c r="AU2153" s="199" t="s">
        <v>80</v>
      </c>
      <c r="AY2153" s="19" t="s">
        <v>144</v>
      </c>
      <c r="BE2153" s="200">
        <f>IF(N2153="základní",J2153,0)</f>
        <v>0</v>
      </c>
      <c r="BF2153" s="200">
        <f>IF(N2153="snížená",J2153,0)</f>
        <v>0</v>
      </c>
      <c r="BG2153" s="200">
        <f>IF(N2153="zákl. přenesená",J2153,0)</f>
        <v>0</v>
      </c>
      <c r="BH2153" s="200">
        <f>IF(N2153="sníž. přenesená",J2153,0)</f>
        <v>0</v>
      </c>
      <c r="BI2153" s="200">
        <f>IF(N2153="nulová",J2153,0)</f>
        <v>0</v>
      </c>
      <c r="BJ2153" s="19" t="s">
        <v>26</v>
      </c>
      <c r="BK2153" s="200">
        <f>ROUND(I2153*H2153,2)</f>
        <v>0</v>
      </c>
      <c r="BL2153" s="19" t="s">
        <v>258</v>
      </c>
      <c r="BM2153" s="199" t="s">
        <v>3103</v>
      </c>
    </row>
    <row r="2154" spans="1:65" s="2" customFormat="1" ht="10.199999999999999">
      <c r="A2154" s="36"/>
      <c r="B2154" s="37"/>
      <c r="C2154" s="38"/>
      <c r="D2154" s="201" t="s">
        <v>152</v>
      </c>
      <c r="E2154" s="38"/>
      <c r="F2154" s="202" t="s">
        <v>3102</v>
      </c>
      <c r="G2154" s="38"/>
      <c r="H2154" s="38"/>
      <c r="I2154" s="110"/>
      <c r="J2154" s="38"/>
      <c r="K2154" s="38"/>
      <c r="L2154" s="41"/>
      <c r="M2154" s="203"/>
      <c r="N2154" s="204"/>
      <c r="O2154" s="66"/>
      <c r="P2154" s="66"/>
      <c r="Q2154" s="66"/>
      <c r="R2154" s="66"/>
      <c r="S2154" s="66"/>
      <c r="T2154" s="67"/>
      <c r="U2154" s="36"/>
      <c r="V2154" s="36"/>
      <c r="W2154" s="36"/>
      <c r="X2154" s="36"/>
      <c r="Y2154" s="36"/>
      <c r="Z2154" s="36"/>
      <c r="AA2154" s="36"/>
      <c r="AB2154" s="36"/>
      <c r="AC2154" s="36"/>
      <c r="AD2154" s="36"/>
      <c r="AE2154" s="36"/>
      <c r="AT2154" s="19" t="s">
        <v>152</v>
      </c>
      <c r="AU2154" s="19" t="s">
        <v>80</v>
      </c>
    </row>
    <row r="2155" spans="1:65" s="2" customFormat="1" ht="16.5" customHeight="1">
      <c r="A2155" s="36"/>
      <c r="B2155" s="37"/>
      <c r="C2155" s="189" t="s">
        <v>3104</v>
      </c>
      <c r="D2155" s="189" t="s">
        <v>146</v>
      </c>
      <c r="E2155" s="190" t="s">
        <v>3105</v>
      </c>
      <c r="F2155" s="191" t="s">
        <v>3106</v>
      </c>
      <c r="G2155" s="192" t="s">
        <v>2180</v>
      </c>
      <c r="H2155" s="193">
        <v>0.3</v>
      </c>
      <c r="I2155" s="194"/>
      <c r="J2155" s="193">
        <f>ROUND(I2155*H2155,2)</f>
        <v>0</v>
      </c>
      <c r="K2155" s="191" t="s">
        <v>19</v>
      </c>
      <c r="L2155" s="41"/>
      <c r="M2155" s="195" t="s">
        <v>19</v>
      </c>
      <c r="N2155" s="196" t="s">
        <v>42</v>
      </c>
      <c r="O2155" s="66"/>
      <c r="P2155" s="197">
        <f>O2155*H2155</f>
        <v>0</v>
      </c>
      <c r="Q2155" s="197">
        <v>0</v>
      </c>
      <c r="R2155" s="197">
        <f>Q2155*H2155</f>
        <v>0</v>
      </c>
      <c r="S2155" s="197">
        <v>0</v>
      </c>
      <c r="T2155" s="198">
        <f>S2155*H2155</f>
        <v>0</v>
      </c>
      <c r="U2155" s="36"/>
      <c r="V2155" s="36"/>
      <c r="W2155" s="36"/>
      <c r="X2155" s="36"/>
      <c r="Y2155" s="36"/>
      <c r="Z2155" s="36"/>
      <c r="AA2155" s="36"/>
      <c r="AB2155" s="36"/>
      <c r="AC2155" s="36"/>
      <c r="AD2155" s="36"/>
      <c r="AE2155" s="36"/>
      <c r="AR2155" s="199" t="s">
        <v>258</v>
      </c>
      <c r="AT2155" s="199" t="s">
        <v>146</v>
      </c>
      <c r="AU2155" s="199" t="s">
        <v>80</v>
      </c>
      <c r="AY2155" s="19" t="s">
        <v>144</v>
      </c>
      <c r="BE2155" s="200">
        <f>IF(N2155="základní",J2155,0)</f>
        <v>0</v>
      </c>
      <c r="BF2155" s="200">
        <f>IF(N2155="snížená",J2155,0)</f>
        <v>0</v>
      </c>
      <c r="BG2155" s="200">
        <f>IF(N2155="zákl. přenesená",J2155,0)</f>
        <v>0</v>
      </c>
      <c r="BH2155" s="200">
        <f>IF(N2155="sníž. přenesená",J2155,0)</f>
        <v>0</v>
      </c>
      <c r="BI2155" s="200">
        <f>IF(N2155="nulová",J2155,0)</f>
        <v>0</v>
      </c>
      <c r="BJ2155" s="19" t="s">
        <v>26</v>
      </c>
      <c r="BK2155" s="200">
        <f>ROUND(I2155*H2155,2)</f>
        <v>0</v>
      </c>
      <c r="BL2155" s="19" t="s">
        <v>258</v>
      </c>
      <c r="BM2155" s="199" t="s">
        <v>3107</v>
      </c>
    </row>
    <row r="2156" spans="1:65" s="2" customFormat="1" ht="10.199999999999999">
      <c r="A2156" s="36"/>
      <c r="B2156" s="37"/>
      <c r="C2156" s="38"/>
      <c r="D2156" s="201" t="s">
        <v>152</v>
      </c>
      <c r="E2156" s="38"/>
      <c r="F2156" s="202" t="s">
        <v>3106</v>
      </c>
      <c r="G2156" s="38"/>
      <c r="H2156" s="38"/>
      <c r="I2156" s="110"/>
      <c r="J2156" s="38"/>
      <c r="K2156" s="38"/>
      <c r="L2156" s="41"/>
      <c r="M2156" s="203"/>
      <c r="N2156" s="204"/>
      <c r="O2156" s="66"/>
      <c r="P2156" s="66"/>
      <c r="Q2156" s="66"/>
      <c r="R2156" s="66"/>
      <c r="S2156" s="66"/>
      <c r="T2156" s="67"/>
      <c r="U2156" s="36"/>
      <c r="V2156" s="36"/>
      <c r="W2156" s="36"/>
      <c r="X2156" s="36"/>
      <c r="Y2156" s="36"/>
      <c r="Z2156" s="36"/>
      <c r="AA2156" s="36"/>
      <c r="AB2156" s="36"/>
      <c r="AC2156" s="36"/>
      <c r="AD2156" s="36"/>
      <c r="AE2156" s="36"/>
      <c r="AT2156" s="19" t="s">
        <v>152</v>
      </c>
      <c r="AU2156" s="19" t="s">
        <v>80</v>
      </c>
    </row>
    <row r="2157" spans="1:65" s="2" customFormat="1" ht="16.5" customHeight="1">
      <c r="A2157" s="36"/>
      <c r="B2157" s="37"/>
      <c r="C2157" s="189" t="s">
        <v>3108</v>
      </c>
      <c r="D2157" s="189" t="s">
        <v>146</v>
      </c>
      <c r="E2157" s="190" t="s">
        <v>3010</v>
      </c>
      <c r="F2157" s="191" t="s">
        <v>3011</v>
      </c>
      <c r="G2157" s="192" t="s">
        <v>2180</v>
      </c>
      <c r="H2157" s="193">
        <v>0.3</v>
      </c>
      <c r="I2157" s="194"/>
      <c r="J2157" s="193">
        <f>ROUND(I2157*H2157,2)</f>
        <v>0</v>
      </c>
      <c r="K2157" s="191" t="s">
        <v>19</v>
      </c>
      <c r="L2157" s="41"/>
      <c r="M2157" s="195" t="s">
        <v>19</v>
      </c>
      <c r="N2157" s="196" t="s">
        <v>42</v>
      </c>
      <c r="O2157" s="66"/>
      <c r="P2157" s="197">
        <f>O2157*H2157</f>
        <v>0</v>
      </c>
      <c r="Q2157" s="197">
        <v>0</v>
      </c>
      <c r="R2157" s="197">
        <f>Q2157*H2157</f>
        <v>0</v>
      </c>
      <c r="S2157" s="197">
        <v>0</v>
      </c>
      <c r="T2157" s="198">
        <f>S2157*H2157</f>
        <v>0</v>
      </c>
      <c r="U2157" s="36"/>
      <c r="V2157" s="36"/>
      <c r="W2157" s="36"/>
      <c r="X2157" s="36"/>
      <c r="Y2157" s="36"/>
      <c r="Z2157" s="36"/>
      <c r="AA2157" s="36"/>
      <c r="AB2157" s="36"/>
      <c r="AC2157" s="36"/>
      <c r="AD2157" s="36"/>
      <c r="AE2157" s="36"/>
      <c r="AR2157" s="199" t="s">
        <v>258</v>
      </c>
      <c r="AT2157" s="199" t="s">
        <v>146</v>
      </c>
      <c r="AU2157" s="199" t="s">
        <v>80</v>
      </c>
      <c r="AY2157" s="19" t="s">
        <v>144</v>
      </c>
      <c r="BE2157" s="200">
        <f>IF(N2157="základní",J2157,0)</f>
        <v>0</v>
      </c>
      <c r="BF2157" s="200">
        <f>IF(N2157="snížená",J2157,0)</f>
        <v>0</v>
      </c>
      <c r="BG2157" s="200">
        <f>IF(N2157="zákl. přenesená",J2157,0)</f>
        <v>0</v>
      </c>
      <c r="BH2157" s="200">
        <f>IF(N2157="sníž. přenesená",J2157,0)</f>
        <v>0</v>
      </c>
      <c r="BI2157" s="200">
        <f>IF(N2157="nulová",J2157,0)</f>
        <v>0</v>
      </c>
      <c r="BJ2157" s="19" t="s">
        <v>26</v>
      </c>
      <c r="BK2157" s="200">
        <f>ROUND(I2157*H2157,2)</f>
        <v>0</v>
      </c>
      <c r="BL2157" s="19" t="s">
        <v>258</v>
      </c>
      <c r="BM2157" s="199" t="s">
        <v>3109</v>
      </c>
    </row>
    <row r="2158" spans="1:65" s="2" customFormat="1" ht="10.199999999999999">
      <c r="A2158" s="36"/>
      <c r="B2158" s="37"/>
      <c r="C2158" s="38"/>
      <c r="D2158" s="201" t="s">
        <v>152</v>
      </c>
      <c r="E2158" s="38"/>
      <c r="F2158" s="202" t="s">
        <v>3011</v>
      </c>
      <c r="G2158" s="38"/>
      <c r="H2158" s="38"/>
      <c r="I2158" s="110"/>
      <c r="J2158" s="38"/>
      <c r="K2158" s="38"/>
      <c r="L2158" s="41"/>
      <c r="M2158" s="203"/>
      <c r="N2158" s="204"/>
      <c r="O2158" s="66"/>
      <c r="P2158" s="66"/>
      <c r="Q2158" s="66"/>
      <c r="R2158" s="66"/>
      <c r="S2158" s="66"/>
      <c r="T2158" s="67"/>
      <c r="U2158" s="36"/>
      <c r="V2158" s="36"/>
      <c r="W2158" s="36"/>
      <c r="X2158" s="36"/>
      <c r="Y2158" s="36"/>
      <c r="Z2158" s="36"/>
      <c r="AA2158" s="36"/>
      <c r="AB2158" s="36"/>
      <c r="AC2158" s="36"/>
      <c r="AD2158" s="36"/>
      <c r="AE2158" s="36"/>
      <c r="AT2158" s="19" t="s">
        <v>152</v>
      </c>
      <c r="AU2158" s="19" t="s">
        <v>80</v>
      </c>
    </row>
    <row r="2159" spans="1:65" s="2" customFormat="1" ht="16.5" customHeight="1">
      <c r="A2159" s="36"/>
      <c r="B2159" s="37"/>
      <c r="C2159" s="189" t="s">
        <v>3110</v>
      </c>
      <c r="D2159" s="189" t="s">
        <v>146</v>
      </c>
      <c r="E2159" s="190" t="s">
        <v>3014</v>
      </c>
      <c r="F2159" s="191" t="s">
        <v>3015</v>
      </c>
      <c r="G2159" s="192" t="s">
        <v>2180</v>
      </c>
      <c r="H2159" s="193">
        <v>0.3</v>
      </c>
      <c r="I2159" s="194"/>
      <c r="J2159" s="193">
        <f>ROUND(I2159*H2159,2)</f>
        <v>0</v>
      </c>
      <c r="K2159" s="191" t="s">
        <v>19</v>
      </c>
      <c r="L2159" s="41"/>
      <c r="M2159" s="195" t="s">
        <v>19</v>
      </c>
      <c r="N2159" s="196" t="s">
        <v>42</v>
      </c>
      <c r="O2159" s="66"/>
      <c r="P2159" s="197">
        <f>O2159*H2159</f>
        <v>0</v>
      </c>
      <c r="Q2159" s="197">
        <v>0</v>
      </c>
      <c r="R2159" s="197">
        <f>Q2159*H2159</f>
        <v>0</v>
      </c>
      <c r="S2159" s="197">
        <v>0</v>
      </c>
      <c r="T2159" s="198">
        <f>S2159*H2159</f>
        <v>0</v>
      </c>
      <c r="U2159" s="36"/>
      <c r="V2159" s="36"/>
      <c r="W2159" s="36"/>
      <c r="X2159" s="36"/>
      <c r="Y2159" s="36"/>
      <c r="Z2159" s="36"/>
      <c r="AA2159" s="36"/>
      <c r="AB2159" s="36"/>
      <c r="AC2159" s="36"/>
      <c r="AD2159" s="36"/>
      <c r="AE2159" s="36"/>
      <c r="AR2159" s="199" t="s">
        <v>258</v>
      </c>
      <c r="AT2159" s="199" t="s">
        <v>146</v>
      </c>
      <c r="AU2159" s="199" t="s">
        <v>80</v>
      </c>
      <c r="AY2159" s="19" t="s">
        <v>144</v>
      </c>
      <c r="BE2159" s="200">
        <f>IF(N2159="základní",J2159,0)</f>
        <v>0</v>
      </c>
      <c r="BF2159" s="200">
        <f>IF(N2159="snížená",J2159,0)</f>
        <v>0</v>
      </c>
      <c r="BG2159" s="200">
        <f>IF(N2159="zákl. přenesená",J2159,0)</f>
        <v>0</v>
      </c>
      <c r="BH2159" s="200">
        <f>IF(N2159="sníž. přenesená",J2159,0)</f>
        <v>0</v>
      </c>
      <c r="BI2159" s="200">
        <f>IF(N2159="nulová",J2159,0)</f>
        <v>0</v>
      </c>
      <c r="BJ2159" s="19" t="s">
        <v>26</v>
      </c>
      <c r="BK2159" s="200">
        <f>ROUND(I2159*H2159,2)</f>
        <v>0</v>
      </c>
      <c r="BL2159" s="19" t="s">
        <v>258</v>
      </c>
      <c r="BM2159" s="199" t="s">
        <v>3111</v>
      </c>
    </row>
    <row r="2160" spans="1:65" s="2" customFormat="1" ht="10.199999999999999">
      <c r="A2160" s="36"/>
      <c r="B2160" s="37"/>
      <c r="C2160" s="38"/>
      <c r="D2160" s="201" t="s">
        <v>152</v>
      </c>
      <c r="E2160" s="38"/>
      <c r="F2160" s="202" t="s">
        <v>3015</v>
      </c>
      <c r="G2160" s="38"/>
      <c r="H2160" s="38"/>
      <c r="I2160" s="110"/>
      <c r="J2160" s="38"/>
      <c r="K2160" s="38"/>
      <c r="L2160" s="41"/>
      <c r="M2160" s="203"/>
      <c r="N2160" s="204"/>
      <c r="O2160" s="66"/>
      <c r="P2160" s="66"/>
      <c r="Q2160" s="66"/>
      <c r="R2160" s="66"/>
      <c r="S2160" s="66"/>
      <c r="T2160" s="67"/>
      <c r="U2160" s="36"/>
      <c r="V2160" s="36"/>
      <c r="W2160" s="36"/>
      <c r="X2160" s="36"/>
      <c r="Y2160" s="36"/>
      <c r="Z2160" s="36"/>
      <c r="AA2160" s="36"/>
      <c r="AB2160" s="36"/>
      <c r="AC2160" s="36"/>
      <c r="AD2160" s="36"/>
      <c r="AE2160" s="36"/>
      <c r="AT2160" s="19" t="s">
        <v>152</v>
      </c>
      <c r="AU2160" s="19" t="s">
        <v>80</v>
      </c>
    </row>
    <row r="2161" spans="1:65" s="2" customFormat="1" ht="16.5" customHeight="1">
      <c r="A2161" s="36"/>
      <c r="B2161" s="37"/>
      <c r="C2161" s="189" t="s">
        <v>3112</v>
      </c>
      <c r="D2161" s="189" t="s">
        <v>146</v>
      </c>
      <c r="E2161" s="190" t="s">
        <v>3018</v>
      </c>
      <c r="F2161" s="191" t="s">
        <v>3019</v>
      </c>
      <c r="G2161" s="192" t="s">
        <v>2180</v>
      </c>
      <c r="H2161" s="193">
        <v>0.5</v>
      </c>
      <c r="I2161" s="194"/>
      <c r="J2161" s="193">
        <f>ROUND(I2161*H2161,2)</f>
        <v>0</v>
      </c>
      <c r="K2161" s="191" t="s">
        <v>19</v>
      </c>
      <c r="L2161" s="41"/>
      <c r="M2161" s="195" t="s">
        <v>19</v>
      </c>
      <c r="N2161" s="196" t="s">
        <v>42</v>
      </c>
      <c r="O2161" s="66"/>
      <c r="P2161" s="197">
        <f>O2161*H2161</f>
        <v>0</v>
      </c>
      <c r="Q2161" s="197">
        <v>0</v>
      </c>
      <c r="R2161" s="197">
        <f>Q2161*H2161</f>
        <v>0</v>
      </c>
      <c r="S2161" s="197">
        <v>0</v>
      </c>
      <c r="T2161" s="198">
        <f>S2161*H2161</f>
        <v>0</v>
      </c>
      <c r="U2161" s="36"/>
      <c r="V2161" s="36"/>
      <c r="W2161" s="36"/>
      <c r="X2161" s="36"/>
      <c r="Y2161" s="36"/>
      <c r="Z2161" s="36"/>
      <c r="AA2161" s="36"/>
      <c r="AB2161" s="36"/>
      <c r="AC2161" s="36"/>
      <c r="AD2161" s="36"/>
      <c r="AE2161" s="36"/>
      <c r="AR2161" s="199" t="s">
        <v>258</v>
      </c>
      <c r="AT2161" s="199" t="s">
        <v>146</v>
      </c>
      <c r="AU2161" s="199" t="s">
        <v>80</v>
      </c>
      <c r="AY2161" s="19" t="s">
        <v>144</v>
      </c>
      <c r="BE2161" s="200">
        <f>IF(N2161="základní",J2161,0)</f>
        <v>0</v>
      </c>
      <c r="BF2161" s="200">
        <f>IF(N2161="snížená",J2161,0)</f>
        <v>0</v>
      </c>
      <c r="BG2161" s="200">
        <f>IF(N2161="zákl. přenesená",J2161,0)</f>
        <v>0</v>
      </c>
      <c r="BH2161" s="200">
        <f>IF(N2161="sníž. přenesená",J2161,0)</f>
        <v>0</v>
      </c>
      <c r="BI2161" s="200">
        <f>IF(N2161="nulová",J2161,0)</f>
        <v>0</v>
      </c>
      <c r="BJ2161" s="19" t="s">
        <v>26</v>
      </c>
      <c r="BK2161" s="200">
        <f>ROUND(I2161*H2161,2)</f>
        <v>0</v>
      </c>
      <c r="BL2161" s="19" t="s">
        <v>258</v>
      </c>
      <c r="BM2161" s="199" t="s">
        <v>3113</v>
      </c>
    </row>
    <row r="2162" spans="1:65" s="2" customFormat="1" ht="10.199999999999999">
      <c r="A2162" s="36"/>
      <c r="B2162" s="37"/>
      <c r="C2162" s="38"/>
      <c r="D2162" s="201" t="s">
        <v>152</v>
      </c>
      <c r="E2162" s="38"/>
      <c r="F2162" s="202" t="s">
        <v>3019</v>
      </c>
      <c r="G2162" s="38"/>
      <c r="H2162" s="38"/>
      <c r="I2162" s="110"/>
      <c r="J2162" s="38"/>
      <c r="K2162" s="38"/>
      <c r="L2162" s="41"/>
      <c r="M2162" s="203"/>
      <c r="N2162" s="204"/>
      <c r="O2162" s="66"/>
      <c r="P2162" s="66"/>
      <c r="Q2162" s="66"/>
      <c r="R2162" s="66"/>
      <c r="S2162" s="66"/>
      <c r="T2162" s="67"/>
      <c r="U2162" s="36"/>
      <c r="V2162" s="36"/>
      <c r="W2162" s="36"/>
      <c r="X2162" s="36"/>
      <c r="Y2162" s="36"/>
      <c r="Z2162" s="36"/>
      <c r="AA2162" s="36"/>
      <c r="AB2162" s="36"/>
      <c r="AC2162" s="36"/>
      <c r="AD2162" s="36"/>
      <c r="AE2162" s="36"/>
      <c r="AT2162" s="19" t="s">
        <v>152</v>
      </c>
      <c r="AU2162" s="19" t="s">
        <v>80</v>
      </c>
    </row>
    <row r="2163" spans="1:65" s="2" customFormat="1" ht="21.75" customHeight="1">
      <c r="A2163" s="36"/>
      <c r="B2163" s="37"/>
      <c r="C2163" s="189" t="s">
        <v>3114</v>
      </c>
      <c r="D2163" s="189" t="s">
        <v>146</v>
      </c>
      <c r="E2163" s="190" t="s">
        <v>2978</v>
      </c>
      <c r="F2163" s="191" t="s">
        <v>2979</v>
      </c>
      <c r="G2163" s="192" t="s">
        <v>443</v>
      </c>
      <c r="H2163" s="193">
        <v>1</v>
      </c>
      <c r="I2163" s="194"/>
      <c r="J2163" s="193">
        <f>ROUND(I2163*H2163,2)</f>
        <v>0</v>
      </c>
      <c r="K2163" s="191" t="s">
        <v>19</v>
      </c>
      <c r="L2163" s="41"/>
      <c r="M2163" s="195" t="s">
        <v>19</v>
      </c>
      <c r="N2163" s="196" t="s">
        <v>42</v>
      </c>
      <c r="O2163" s="66"/>
      <c r="P2163" s="197">
        <f>O2163*H2163</f>
        <v>0</v>
      </c>
      <c r="Q2163" s="197">
        <v>0</v>
      </c>
      <c r="R2163" s="197">
        <f>Q2163*H2163</f>
        <v>0</v>
      </c>
      <c r="S2163" s="197">
        <v>0</v>
      </c>
      <c r="T2163" s="198">
        <f>S2163*H2163</f>
        <v>0</v>
      </c>
      <c r="U2163" s="36"/>
      <c r="V2163" s="36"/>
      <c r="W2163" s="36"/>
      <c r="X2163" s="36"/>
      <c r="Y2163" s="36"/>
      <c r="Z2163" s="36"/>
      <c r="AA2163" s="36"/>
      <c r="AB2163" s="36"/>
      <c r="AC2163" s="36"/>
      <c r="AD2163" s="36"/>
      <c r="AE2163" s="36"/>
      <c r="AR2163" s="199" t="s">
        <v>258</v>
      </c>
      <c r="AT2163" s="199" t="s">
        <v>146</v>
      </c>
      <c r="AU2163" s="199" t="s">
        <v>80</v>
      </c>
      <c r="AY2163" s="19" t="s">
        <v>144</v>
      </c>
      <c r="BE2163" s="200">
        <f>IF(N2163="základní",J2163,0)</f>
        <v>0</v>
      </c>
      <c r="BF2163" s="200">
        <f>IF(N2163="snížená",J2163,0)</f>
        <v>0</v>
      </c>
      <c r="BG2163" s="200">
        <f>IF(N2163="zákl. přenesená",J2163,0)</f>
        <v>0</v>
      </c>
      <c r="BH2163" s="200">
        <f>IF(N2163="sníž. přenesená",J2163,0)</f>
        <v>0</v>
      </c>
      <c r="BI2163" s="200">
        <f>IF(N2163="nulová",J2163,0)</f>
        <v>0</v>
      </c>
      <c r="BJ2163" s="19" t="s">
        <v>26</v>
      </c>
      <c r="BK2163" s="200">
        <f>ROUND(I2163*H2163,2)</f>
        <v>0</v>
      </c>
      <c r="BL2163" s="19" t="s">
        <v>258</v>
      </c>
      <c r="BM2163" s="199" t="s">
        <v>3115</v>
      </c>
    </row>
    <row r="2164" spans="1:65" s="2" customFormat="1" ht="10.199999999999999">
      <c r="A2164" s="36"/>
      <c r="B2164" s="37"/>
      <c r="C2164" s="38"/>
      <c r="D2164" s="201" t="s">
        <v>152</v>
      </c>
      <c r="E2164" s="38"/>
      <c r="F2164" s="202" t="s">
        <v>2981</v>
      </c>
      <c r="G2164" s="38"/>
      <c r="H2164" s="38"/>
      <c r="I2164" s="110"/>
      <c r="J2164" s="38"/>
      <c r="K2164" s="38"/>
      <c r="L2164" s="41"/>
      <c r="M2164" s="203"/>
      <c r="N2164" s="204"/>
      <c r="O2164" s="66"/>
      <c r="P2164" s="66"/>
      <c r="Q2164" s="66"/>
      <c r="R2164" s="66"/>
      <c r="S2164" s="66"/>
      <c r="T2164" s="67"/>
      <c r="U2164" s="36"/>
      <c r="V2164" s="36"/>
      <c r="W2164" s="36"/>
      <c r="X2164" s="36"/>
      <c r="Y2164" s="36"/>
      <c r="Z2164" s="36"/>
      <c r="AA2164" s="36"/>
      <c r="AB2164" s="36"/>
      <c r="AC2164" s="36"/>
      <c r="AD2164" s="36"/>
      <c r="AE2164" s="36"/>
      <c r="AT2164" s="19" t="s">
        <v>152</v>
      </c>
      <c r="AU2164" s="19" t="s">
        <v>80</v>
      </c>
    </row>
    <row r="2165" spans="1:65" s="2" customFormat="1" ht="16.5" customHeight="1">
      <c r="A2165" s="36"/>
      <c r="B2165" s="37"/>
      <c r="C2165" s="189" t="s">
        <v>3116</v>
      </c>
      <c r="D2165" s="189" t="s">
        <v>146</v>
      </c>
      <c r="E2165" s="190" t="s">
        <v>2983</v>
      </c>
      <c r="F2165" s="191" t="s">
        <v>2984</v>
      </c>
      <c r="G2165" s="192" t="s">
        <v>2180</v>
      </c>
      <c r="H2165" s="193">
        <v>0.8</v>
      </c>
      <c r="I2165" s="194"/>
      <c r="J2165" s="193">
        <f>ROUND(I2165*H2165,2)</f>
        <v>0</v>
      </c>
      <c r="K2165" s="191" t="s">
        <v>19</v>
      </c>
      <c r="L2165" s="41"/>
      <c r="M2165" s="195" t="s">
        <v>19</v>
      </c>
      <c r="N2165" s="196" t="s">
        <v>42</v>
      </c>
      <c r="O2165" s="66"/>
      <c r="P2165" s="197">
        <f>O2165*H2165</f>
        <v>0</v>
      </c>
      <c r="Q2165" s="197">
        <v>0</v>
      </c>
      <c r="R2165" s="197">
        <f>Q2165*H2165</f>
        <v>0</v>
      </c>
      <c r="S2165" s="197">
        <v>0</v>
      </c>
      <c r="T2165" s="198">
        <f>S2165*H2165</f>
        <v>0</v>
      </c>
      <c r="U2165" s="36"/>
      <c r="V2165" s="36"/>
      <c r="W2165" s="36"/>
      <c r="X2165" s="36"/>
      <c r="Y2165" s="36"/>
      <c r="Z2165" s="36"/>
      <c r="AA2165" s="36"/>
      <c r="AB2165" s="36"/>
      <c r="AC2165" s="36"/>
      <c r="AD2165" s="36"/>
      <c r="AE2165" s="36"/>
      <c r="AR2165" s="199" t="s">
        <v>258</v>
      </c>
      <c r="AT2165" s="199" t="s">
        <v>146</v>
      </c>
      <c r="AU2165" s="199" t="s">
        <v>80</v>
      </c>
      <c r="AY2165" s="19" t="s">
        <v>144</v>
      </c>
      <c r="BE2165" s="200">
        <f>IF(N2165="základní",J2165,0)</f>
        <v>0</v>
      </c>
      <c r="BF2165" s="200">
        <f>IF(N2165="snížená",J2165,0)</f>
        <v>0</v>
      </c>
      <c r="BG2165" s="200">
        <f>IF(N2165="zákl. přenesená",J2165,0)</f>
        <v>0</v>
      </c>
      <c r="BH2165" s="200">
        <f>IF(N2165="sníž. přenesená",J2165,0)</f>
        <v>0</v>
      </c>
      <c r="BI2165" s="200">
        <f>IF(N2165="nulová",J2165,0)</f>
        <v>0</v>
      </c>
      <c r="BJ2165" s="19" t="s">
        <v>26</v>
      </c>
      <c r="BK2165" s="200">
        <f>ROUND(I2165*H2165,2)</f>
        <v>0</v>
      </c>
      <c r="BL2165" s="19" t="s">
        <v>258</v>
      </c>
      <c r="BM2165" s="199" t="s">
        <v>3117</v>
      </c>
    </row>
    <row r="2166" spans="1:65" s="2" customFormat="1" ht="10.199999999999999">
      <c r="A2166" s="36"/>
      <c r="B2166" s="37"/>
      <c r="C2166" s="38"/>
      <c r="D2166" s="201" t="s">
        <v>152</v>
      </c>
      <c r="E2166" s="38"/>
      <c r="F2166" s="202" t="s">
        <v>2984</v>
      </c>
      <c r="G2166" s="38"/>
      <c r="H2166" s="38"/>
      <c r="I2166" s="110"/>
      <c r="J2166" s="38"/>
      <c r="K2166" s="38"/>
      <c r="L2166" s="41"/>
      <c r="M2166" s="203"/>
      <c r="N2166" s="204"/>
      <c r="O2166" s="66"/>
      <c r="P2166" s="66"/>
      <c r="Q2166" s="66"/>
      <c r="R2166" s="66"/>
      <c r="S2166" s="66"/>
      <c r="T2166" s="67"/>
      <c r="U2166" s="36"/>
      <c r="V2166" s="36"/>
      <c r="W2166" s="36"/>
      <c r="X2166" s="36"/>
      <c r="Y2166" s="36"/>
      <c r="Z2166" s="36"/>
      <c r="AA2166" s="36"/>
      <c r="AB2166" s="36"/>
      <c r="AC2166" s="36"/>
      <c r="AD2166" s="36"/>
      <c r="AE2166" s="36"/>
      <c r="AT2166" s="19" t="s">
        <v>152</v>
      </c>
      <c r="AU2166" s="19" t="s">
        <v>80</v>
      </c>
    </row>
    <row r="2167" spans="1:65" s="2" customFormat="1" ht="16.5" customHeight="1">
      <c r="A2167" s="36"/>
      <c r="B2167" s="37"/>
      <c r="C2167" s="189" t="s">
        <v>3118</v>
      </c>
      <c r="D2167" s="189" t="s">
        <v>146</v>
      </c>
      <c r="E2167" s="190" t="s">
        <v>2987</v>
      </c>
      <c r="F2167" s="191" t="s">
        <v>2988</v>
      </c>
      <c r="G2167" s="192" t="s">
        <v>443</v>
      </c>
      <c r="H2167" s="193">
        <v>1</v>
      </c>
      <c r="I2167" s="194"/>
      <c r="J2167" s="193">
        <f>ROUND(I2167*H2167,2)</f>
        <v>0</v>
      </c>
      <c r="K2167" s="191" t="s">
        <v>19</v>
      </c>
      <c r="L2167" s="41"/>
      <c r="M2167" s="195" t="s">
        <v>19</v>
      </c>
      <c r="N2167" s="196" t="s">
        <v>42</v>
      </c>
      <c r="O2167" s="66"/>
      <c r="P2167" s="197">
        <f>O2167*H2167</f>
        <v>0</v>
      </c>
      <c r="Q2167" s="197">
        <v>0</v>
      </c>
      <c r="R2167" s="197">
        <f>Q2167*H2167</f>
        <v>0</v>
      </c>
      <c r="S2167" s="197">
        <v>0</v>
      </c>
      <c r="T2167" s="198">
        <f>S2167*H2167</f>
        <v>0</v>
      </c>
      <c r="U2167" s="36"/>
      <c r="V2167" s="36"/>
      <c r="W2167" s="36"/>
      <c r="X2167" s="36"/>
      <c r="Y2167" s="36"/>
      <c r="Z2167" s="36"/>
      <c r="AA2167" s="36"/>
      <c r="AB2167" s="36"/>
      <c r="AC2167" s="36"/>
      <c r="AD2167" s="36"/>
      <c r="AE2167" s="36"/>
      <c r="AR2167" s="199" t="s">
        <v>258</v>
      </c>
      <c r="AT2167" s="199" t="s">
        <v>146</v>
      </c>
      <c r="AU2167" s="199" t="s">
        <v>80</v>
      </c>
      <c r="AY2167" s="19" t="s">
        <v>144</v>
      </c>
      <c r="BE2167" s="200">
        <f>IF(N2167="základní",J2167,0)</f>
        <v>0</v>
      </c>
      <c r="BF2167" s="200">
        <f>IF(N2167="snížená",J2167,0)</f>
        <v>0</v>
      </c>
      <c r="BG2167" s="200">
        <f>IF(N2167="zákl. přenesená",J2167,0)</f>
        <v>0</v>
      </c>
      <c r="BH2167" s="200">
        <f>IF(N2167="sníž. přenesená",J2167,0)</f>
        <v>0</v>
      </c>
      <c r="BI2167" s="200">
        <f>IF(N2167="nulová",J2167,0)</f>
        <v>0</v>
      </c>
      <c r="BJ2167" s="19" t="s">
        <v>26</v>
      </c>
      <c r="BK2167" s="200">
        <f>ROUND(I2167*H2167,2)</f>
        <v>0</v>
      </c>
      <c r="BL2167" s="19" t="s">
        <v>258</v>
      </c>
      <c r="BM2167" s="199" t="s">
        <v>3119</v>
      </c>
    </row>
    <row r="2168" spans="1:65" s="2" customFormat="1" ht="10.199999999999999">
      <c r="A2168" s="36"/>
      <c r="B2168" s="37"/>
      <c r="C2168" s="38"/>
      <c r="D2168" s="201" t="s">
        <v>152</v>
      </c>
      <c r="E2168" s="38"/>
      <c r="F2168" s="202" t="s">
        <v>2990</v>
      </c>
      <c r="G2168" s="38"/>
      <c r="H2168" s="38"/>
      <c r="I2168" s="110"/>
      <c r="J2168" s="38"/>
      <c r="K2168" s="38"/>
      <c r="L2168" s="41"/>
      <c r="M2168" s="203"/>
      <c r="N2168" s="204"/>
      <c r="O2168" s="66"/>
      <c r="P2168" s="66"/>
      <c r="Q2168" s="66"/>
      <c r="R2168" s="66"/>
      <c r="S2168" s="66"/>
      <c r="T2168" s="67"/>
      <c r="U2168" s="36"/>
      <c r="V2168" s="36"/>
      <c r="W2168" s="36"/>
      <c r="X2168" s="36"/>
      <c r="Y2168" s="36"/>
      <c r="Z2168" s="36"/>
      <c r="AA2168" s="36"/>
      <c r="AB2168" s="36"/>
      <c r="AC2168" s="36"/>
      <c r="AD2168" s="36"/>
      <c r="AE2168" s="36"/>
      <c r="AT2168" s="19" t="s">
        <v>152</v>
      </c>
      <c r="AU2168" s="19" t="s">
        <v>80</v>
      </c>
    </row>
    <row r="2169" spans="1:65" s="2" customFormat="1" ht="16.5" customHeight="1">
      <c r="A2169" s="36"/>
      <c r="B2169" s="37"/>
      <c r="C2169" s="189" t="s">
        <v>3120</v>
      </c>
      <c r="D2169" s="189" t="s">
        <v>146</v>
      </c>
      <c r="E2169" s="190" t="s">
        <v>2992</v>
      </c>
      <c r="F2169" s="191" t="s">
        <v>2993</v>
      </c>
      <c r="G2169" s="192" t="s">
        <v>2180</v>
      </c>
      <c r="H2169" s="193">
        <v>0.9</v>
      </c>
      <c r="I2169" s="194"/>
      <c r="J2169" s="193">
        <f>ROUND(I2169*H2169,2)</f>
        <v>0</v>
      </c>
      <c r="K2169" s="191" t="s">
        <v>19</v>
      </c>
      <c r="L2169" s="41"/>
      <c r="M2169" s="195" t="s">
        <v>19</v>
      </c>
      <c r="N2169" s="196" t="s">
        <v>42</v>
      </c>
      <c r="O2169" s="66"/>
      <c r="P2169" s="197">
        <f>O2169*H2169</f>
        <v>0</v>
      </c>
      <c r="Q2169" s="197">
        <v>0</v>
      </c>
      <c r="R2169" s="197">
        <f>Q2169*H2169</f>
        <v>0</v>
      </c>
      <c r="S2169" s="197">
        <v>0</v>
      </c>
      <c r="T2169" s="198">
        <f>S2169*H2169</f>
        <v>0</v>
      </c>
      <c r="U2169" s="36"/>
      <c r="V2169" s="36"/>
      <c r="W2169" s="36"/>
      <c r="X2169" s="36"/>
      <c r="Y2169" s="36"/>
      <c r="Z2169" s="36"/>
      <c r="AA2169" s="36"/>
      <c r="AB2169" s="36"/>
      <c r="AC2169" s="36"/>
      <c r="AD2169" s="36"/>
      <c r="AE2169" s="36"/>
      <c r="AR2169" s="199" t="s">
        <v>258</v>
      </c>
      <c r="AT2169" s="199" t="s">
        <v>146</v>
      </c>
      <c r="AU2169" s="199" t="s">
        <v>80</v>
      </c>
      <c r="AY2169" s="19" t="s">
        <v>144</v>
      </c>
      <c r="BE2169" s="200">
        <f>IF(N2169="základní",J2169,0)</f>
        <v>0</v>
      </c>
      <c r="BF2169" s="200">
        <f>IF(N2169="snížená",J2169,0)</f>
        <v>0</v>
      </c>
      <c r="BG2169" s="200">
        <f>IF(N2169="zákl. přenesená",J2169,0)</f>
        <v>0</v>
      </c>
      <c r="BH2169" s="200">
        <f>IF(N2169="sníž. přenesená",J2169,0)</f>
        <v>0</v>
      </c>
      <c r="BI2169" s="200">
        <f>IF(N2169="nulová",J2169,0)</f>
        <v>0</v>
      </c>
      <c r="BJ2169" s="19" t="s">
        <v>26</v>
      </c>
      <c r="BK2169" s="200">
        <f>ROUND(I2169*H2169,2)</f>
        <v>0</v>
      </c>
      <c r="BL2169" s="19" t="s">
        <v>258</v>
      </c>
      <c r="BM2169" s="199" t="s">
        <v>3121</v>
      </c>
    </row>
    <row r="2170" spans="1:65" s="2" customFormat="1" ht="10.199999999999999">
      <c r="A2170" s="36"/>
      <c r="B2170" s="37"/>
      <c r="C2170" s="38"/>
      <c r="D2170" s="201" t="s">
        <v>152</v>
      </c>
      <c r="E2170" s="38"/>
      <c r="F2170" s="202" t="s">
        <v>2995</v>
      </c>
      <c r="G2170" s="38"/>
      <c r="H2170" s="38"/>
      <c r="I2170" s="110"/>
      <c r="J2170" s="38"/>
      <c r="K2170" s="38"/>
      <c r="L2170" s="41"/>
      <c r="M2170" s="203"/>
      <c r="N2170" s="204"/>
      <c r="O2170" s="66"/>
      <c r="P2170" s="66"/>
      <c r="Q2170" s="66"/>
      <c r="R2170" s="66"/>
      <c r="S2170" s="66"/>
      <c r="T2170" s="67"/>
      <c r="U2170" s="36"/>
      <c r="V2170" s="36"/>
      <c r="W2170" s="36"/>
      <c r="X2170" s="36"/>
      <c r="Y2170" s="36"/>
      <c r="Z2170" s="36"/>
      <c r="AA2170" s="36"/>
      <c r="AB2170" s="36"/>
      <c r="AC2170" s="36"/>
      <c r="AD2170" s="36"/>
      <c r="AE2170" s="36"/>
      <c r="AT2170" s="19" t="s">
        <v>152</v>
      </c>
      <c r="AU2170" s="19" t="s">
        <v>80</v>
      </c>
    </row>
    <row r="2171" spans="1:65" s="2" customFormat="1" ht="16.5" customHeight="1">
      <c r="A2171" s="36"/>
      <c r="B2171" s="37"/>
      <c r="C2171" s="189" t="s">
        <v>3122</v>
      </c>
      <c r="D2171" s="189" t="s">
        <v>146</v>
      </c>
      <c r="E2171" s="190" t="s">
        <v>2997</v>
      </c>
      <c r="F2171" s="191" t="s">
        <v>2998</v>
      </c>
      <c r="G2171" s="192" t="s">
        <v>443</v>
      </c>
      <c r="H2171" s="193">
        <v>3</v>
      </c>
      <c r="I2171" s="194"/>
      <c r="J2171" s="193">
        <f>ROUND(I2171*H2171,2)</f>
        <v>0</v>
      </c>
      <c r="K2171" s="191" t="s">
        <v>19</v>
      </c>
      <c r="L2171" s="41"/>
      <c r="M2171" s="195" t="s">
        <v>19</v>
      </c>
      <c r="N2171" s="196" t="s">
        <v>42</v>
      </c>
      <c r="O2171" s="66"/>
      <c r="P2171" s="197">
        <f>O2171*H2171</f>
        <v>0</v>
      </c>
      <c r="Q2171" s="197">
        <v>0</v>
      </c>
      <c r="R2171" s="197">
        <f>Q2171*H2171</f>
        <v>0</v>
      </c>
      <c r="S2171" s="197">
        <v>0</v>
      </c>
      <c r="T2171" s="198">
        <f>S2171*H2171</f>
        <v>0</v>
      </c>
      <c r="U2171" s="36"/>
      <c r="V2171" s="36"/>
      <c r="W2171" s="36"/>
      <c r="X2171" s="36"/>
      <c r="Y2171" s="36"/>
      <c r="Z2171" s="36"/>
      <c r="AA2171" s="36"/>
      <c r="AB2171" s="36"/>
      <c r="AC2171" s="36"/>
      <c r="AD2171" s="36"/>
      <c r="AE2171" s="36"/>
      <c r="AR2171" s="199" t="s">
        <v>258</v>
      </c>
      <c r="AT2171" s="199" t="s">
        <v>146</v>
      </c>
      <c r="AU2171" s="199" t="s">
        <v>80</v>
      </c>
      <c r="AY2171" s="19" t="s">
        <v>144</v>
      </c>
      <c r="BE2171" s="200">
        <f>IF(N2171="základní",J2171,0)</f>
        <v>0</v>
      </c>
      <c r="BF2171" s="200">
        <f>IF(N2171="snížená",J2171,0)</f>
        <v>0</v>
      </c>
      <c r="BG2171" s="200">
        <f>IF(N2171="zákl. přenesená",J2171,0)</f>
        <v>0</v>
      </c>
      <c r="BH2171" s="200">
        <f>IF(N2171="sníž. přenesená",J2171,0)</f>
        <v>0</v>
      </c>
      <c r="BI2171" s="200">
        <f>IF(N2171="nulová",J2171,0)</f>
        <v>0</v>
      </c>
      <c r="BJ2171" s="19" t="s">
        <v>26</v>
      </c>
      <c r="BK2171" s="200">
        <f>ROUND(I2171*H2171,2)</f>
        <v>0</v>
      </c>
      <c r="BL2171" s="19" t="s">
        <v>258</v>
      </c>
      <c r="BM2171" s="199" t="s">
        <v>3123</v>
      </c>
    </row>
    <row r="2172" spans="1:65" s="2" customFormat="1" ht="10.199999999999999">
      <c r="A2172" s="36"/>
      <c r="B2172" s="37"/>
      <c r="C2172" s="38"/>
      <c r="D2172" s="201" t="s">
        <v>152</v>
      </c>
      <c r="E2172" s="38"/>
      <c r="F2172" s="202" t="s">
        <v>2998</v>
      </c>
      <c r="G2172" s="38"/>
      <c r="H2172" s="38"/>
      <c r="I2172" s="110"/>
      <c r="J2172" s="38"/>
      <c r="K2172" s="38"/>
      <c r="L2172" s="41"/>
      <c r="M2172" s="203"/>
      <c r="N2172" s="204"/>
      <c r="O2172" s="66"/>
      <c r="P2172" s="66"/>
      <c r="Q2172" s="66"/>
      <c r="R2172" s="66"/>
      <c r="S2172" s="66"/>
      <c r="T2172" s="67"/>
      <c r="U2172" s="36"/>
      <c r="V2172" s="36"/>
      <c r="W2172" s="36"/>
      <c r="X2172" s="36"/>
      <c r="Y2172" s="36"/>
      <c r="Z2172" s="36"/>
      <c r="AA2172" s="36"/>
      <c r="AB2172" s="36"/>
      <c r="AC2172" s="36"/>
      <c r="AD2172" s="36"/>
      <c r="AE2172" s="36"/>
      <c r="AT2172" s="19" t="s">
        <v>152</v>
      </c>
      <c r="AU2172" s="19" t="s">
        <v>80</v>
      </c>
    </row>
    <row r="2173" spans="1:65" s="2" customFormat="1" ht="16.5" customHeight="1">
      <c r="A2173" s="36"/>
      <c r="B2173" s="37"/>
      <c r="C2173" s="189" t="s">
        <v>3124</v>
      </c>
      <c r="D2173" s="189" t="s">
        <v>146</v>
      </c>
      <c r="E2173" s="190" t="s">
        <v>3001</v>
      </c>
      <c r="F2173" s="191" t="s">
        <v>3002</v>
      </c>
      <c r="G2173" s="192" t="s">
        <v>443</v>
      </c>
      <c r="H2173" s="193">
        <v>11</v>
      </c>
      <c r="I2173" s="194"/>
      <c r="J2173" s="193">
        <f>ROUND(I2173*H2173,2)</f>
        <v>0</v>
      </c>
      <c r="K2173" s="191" t="s">
        <v>19</v>
      </c>
      <c r="L2173" s="41"/>
      <c r="M2173" s="195" t="s">
        <v>19</v>
      </c>
      <c r="N2173" s="196" t="s">
        <v>42</v>
      </c>
      <c r="O2173" s="66"/>
      <c r="P2173" s="197">
        <f>O2173*H2173</f>
        <v>0</v>
      </c>
      <c r="Q2173" s="197">
        <v>0</v>
      </c>
      <c r="R2173" s="197">
        <f>Q2173*H2173</f>
        <v>0</v>
      </c>
      <c r="S2173" s="197">
        <v>0</v>
      </c>
      <c r="T2173" s="198">
        <f>S2173*H2173</f>
        <v>0</v>
      </c>
      <c r="U2173" s="36"/>
      <c r="V2173" s="36"/>
      <c r="W2173" s="36"/>
      <c r="X2173" s="36"/>
      <c r="Y2173" s="36"/>
      <c r="Z2173" s="36"/>
      <c r="AA2173" s="36"/>
      <c r="AB2173" s="36"/>
      <c r="AC2173" s="36"/>
      <c r="AD2173" s="36"/>
      <c r="AE2173" s="36"/>
      <c r="AR2173" s="199" t="s">
        <v>258</v>
      </c>
      <c r="AT2173" s="199" t="s">
        <v>146</v>
      </c>
      <c r="AU2173" s="199" t="s">
        <v>80</v>
      </c>
      <c r="AY2173" s="19" t="s">
        <v>144</v>
      </c>
      <c r="BE2173" s="200">
        <f>IF(N2173="základní",J2173,0)</f>
        <v>0</v>
      </c>
      <c r="BF2173" s="200">
        <f>IF(N2173="snížená",J2173,0)</f>
        <v>0</v>
      </c>
      <c r="BG2173" s="200">
        <f>IF(N2173="zákl. přenesená",J2173,0)</f>
        <v>0</v>
      </c>
      <c r="BH2173" s="200">
        <f>IF(N2173="sníž. přenesená",J2173,0)</f>
        <v>0</v>
      </c>
      <c r="BI2173" s="200">
        <f>IF(N2173="nulová",J2173,0)</f>
        <v>0</v>
      </c>
      <c r="BJ2173" s="19" t="s">
        <v>26</v>
      </c>
      <c r="BK2173" s="200">
        <f>ROUND(I2173*H2173,2)</f>
        <v>0</v>
      </c>
      <c r="BL2173" s="19" t="s">
        <v>258</v>
      </c>
      <c r="BM2173" s="199" t="s">
        <v>3125</v>
      </c>
    </row>
    <row r="2174" spans="1:65" s="2" customFormat="1" ht="10.199999999999999">
      <c r="A2174" s="36"/>
      <c r="B2174" s="37"/>
      <c r="C2174" s="38"/>
      <c r="D2174" s="201" t="s">
        <v>152</v>
      </c>
      <c r="E2174" s="38"/>
      <c r="F2174" s="202" t="s">
        <v>3004</v>
      </c>
      <c r="G2174" s="38"/>
      <c r="H2174" s="38"/>
      <c r="I2174" s="110"/>
      <c r="J2174" s="38"/>
      <c r="K2174" s="38"/>
      <c r="L2174" s="41"/>
      <c r="M2174" s="203"/>
      <c r="N2174" s="204"/>
      <c r="O2174" s="66"/>
      <c r="P2174" s="66"/>
      <c r="Q2174" s="66"/>
      <c r="R2174" s="66"/>
      <c r="S2174" s="66"/>
      <c r="T2174" s="67"/>
      <c r="U2174" s="36"/>
      <c r="V2174" s="36"/>
      <c r="W2174" s="36"/>
      <c r="X2174" s="36"/>
      <c r="Y2174" s="36"/>
      <c r="Z2174" s="36"/>
      <c r="AA2174" s="36"/>
      <c r="AB2174" s="36"/>
      <c r="AC2174" s="36"/>
      <c r="AD2174" s="36"/>
      <c r="AE2174" s="36"/>
      <c r="AT2174" s="19" t="s">
        <v>152</v>
      </c>
      <c r="AU2174" s="19" t="s">
        <v>80</v>
      </c>
    </row>
    <row r="2175" spans="1:65" s="2" customFormat="1" ht="16.5" customHeight="1">
      <c r="A2175" s="36"/>
      <c r="B2175" s="37"/>
      <c r="C2175" s="189" t="s">
        <v>3126</v>
      </c>
      <c r="D2175" s="189" t="s">
        <v>146</v>
      </c>
      <c r="E2175" s="190" t="s">
        <v>3006</v>
      </c>
      <c r="F2175" s="191" t="s">
        <v>3007</v>
      </c>
      <c r="G2175" s="192" t="s">
        <v>443</v>
      </c>
      <c r="H2175" s="193">
        <v>1</v>
      </c>
      <c r="I2175" s="194"/>
      <c r="J2175" s="193">
        <f>ROUND(I2175*H2175,2)</f>
        <v>0</v>
      </c>
      <c r="K2175" s="191" t="s">
        <v>19</v>
      </c>
      <c r="L2175" s="41"/>
      <c r="M2175" s="195" t="s">
        <v>19</v>
      </c>
      <c r="N2175" s="196" t="s">
        <v>42</v>
      </c>
      <c r="O2175" s="66"/>
      <c r="P2175" s="197">
        <f>O2175*H2175</f>
        <v>0</v>
      </c>
      <c r="Q2175" s="197">
        <v>0</v>
      </c>
      <c r="R2175" s="197">
        <f>Q2175*H2175</f>
        <v>0</v>
      </c>
      <c r="S2175" s="197">
        <v>0</v>
      </c>
      <c r="T2175" s="198">
        <f>S2175*H2175</f>
        <v>0</v>
      </c>
      <c r="U2175" s="36"/>
      <c r="V2175" s="36"/>
      <c r="W2175" s="36"/>
      <c r="X2175" s="36"/>
      <c r="Y2175" s="36"/>
      <c r="Z2175" s="36"/>
      <c r="AA2175" s="36"/>
      <c r="AB2175" s="36"/>
      <c r="AC2175" s="36"/>
      <c r="AD2175" s="36"/>
      <c r="AE2175" s="36"/>
      <c r="AR2175" s="199" t="s">
        <v>258</v>
      </c>
      <c r="AT2175" s="199" t="s">
        <v>146</v>
      </c>
      <c r="AU2175" s="199" t="s">
        <v>80</v>
      </c>
      <c r="AY2175" s="19" t="s">
        <v>144</v>
      </c>
      <c r="BE2175" s="200">
        <f>IF(N2175="základní",J2175,0)</f>
        <v>0</v>
      </c>
      <c r="BF2175" s="200">
        <f>IF(N2175="snížená",J2175,0)</f>
        <v>0</v>
      </c>
      <c r="BG2175" s="200">
        <f>IF(N2175="zákl. přenesená",J2175,0)</f>
        <v>0</v>
      </c>
      <c r="BH2175" s="200">
        <f>IF(N2175="sníž. přenesená",J2175,0)</f>
        <v>0</v>
      </c>
      <c r="BI2175" s="200">
        <f>IF(N2175="nulová",J2175,0)</f>
        <v>0</v>
      </c>
      <c r="BJ2175" s="19" t="s">
        <v>26</v>
      </c>
      <c r="BK2175" s="200">
        <f>ROUND(I2175*H2175,2)</f>
        <v>0</v>
      </c>
      <c r="BL2175" s="19" t="s">
        <v>258</v>
      </c>
      <c r="BM2175" s="199" t="s">
        <v>3127</v>
      </c>
    </row>
    <row r="2176" spans="1:65" s="2" customFormat="1" ht="10.199999999999999">
      <c r="A2176" s="36"/>
      <c r="B2176" s="37"/>
      <c r="C2176" s="38"/>
      <c r="D2176" s="201" t="s">
        <v>152</v>
      </c>
      <c r="E2176" s="38"/>
      <c r="F2176" s="202" t="s">
        <v>3007</v>
      </c>
      <c r="G2176" s="38"/>
      <c r="H2176" s="38"/>
      <c r="I2176" s="110"/>
      <c r="J2176" s="38"/>
      <c r="K2176" s="38"/>
      <c r="L2176" s="41"/>
      <c r="M2176" s="203"/>
      <c r="N2176" s="204"/>
      <c r="O2176" s="66"/>
      <c r="P2176" s="66"/>
      <c r="Q2176" s="66"/>
      <c r="R2176" s="66"/>
      <c r="S2176" s="66"/>
      <c r="T2176" s="67"/>
      <c r="U2176" s="36"/>
      <c r="V2176" s="36"/>
      <c r="W2176" s="36"/>
      <c r="X2176" s="36"/>
      <c r="Y2176" s="36"/>
      <c r="Z2176" s="36"/>
      <c r="AA2176" s="36"/>
      <c r="AB2176" s="36"/>
      <c r="AC2176" s="36"/>
      <c r="AD2176" s="36"/>
      <c r="AE2176" s="36"/>
      <c r="AT2176" s="19" t="s">
        <v>152</v>
      </c>
      <c r="AU2176" s="19" t="s">
        <v>80</v>
      </c>
    </row>
    <row r="2177" spans="1:65" s="2" customFormat="1" ht="16.5" customHeight="1">
      <c r="A2177" s="36"/>
      <c r="B2177" s="37"/>
      <c r="C2177" s="189" t="s">
        <v>3128</v>
      </c>
      <c r="D2177" s="189" t="s">
        <v>146</v>
      </c>
      <c r="E2177" s="190" t="s">
        <v>3010</v>
      </c>
      <c r="F2177" s="191" t="s">
        <v>3011</v>
      </c>
      <c r="G2177" s="192" t="s">
        <v>2180</v>
      </c>
      <c r="H2177" s="193">
        <v>0.3</v>
      </c>
      <c r="I2177" s="194"/>
      <c r="J2177" s="193">
        <f>ROUND(I2177*H2177,2)</f>
        <v>0</v>
      </c>
      <c r="K2177" s="191" t="s">
        <v>19</v>
      </c>
      <c r="L2177" s="41"/>
      <c r="M2177" s="195" t="s">
        <v>19</v>
      </c>
      <c r="N2177" s="196" t="s">
        <v>42</v>
      </c>
      <c r="O2177" s="66"/>
      <c r="P2177" s="197">
        <f>O2177*H2177</f>
        <v>0</v>
      </c>
      <c r="Q2177" s="197">
        <v>0</v>
      </c>
      <c r="R2177" s="197">
        <f>Q2177*H2177</f>
        <v>0</v>
      </c>
      <c r="S2177" s="197">
        <v>0</v>
      </c>
      <c r="T2177" s="198">
        <f>S2177*H2177</f>
        <v>0</v>
      </c>
      <c r="U2177" s="36"/>
      <c r="V2177" s="36"/>
      <c r="W2177" s="36"/>
      <c r="X2177" s="36"/>
      <c r="Y2177" s="36"/>
      <c r="Z2177" s="36"/>
      <c r="AA2177" s="36"/>
      <c r="AB2177" s="36"/>
      <c r="AC2177" s="36"/>
      <c r="AD2177" s="36"/>
      <c r="AE2177" s="36"/>
      <c r="AR2177" s="199" t="s">
        <v>258</v>
      </c>
      <c r="AT2177" s="199" t="s">
        <v>146</v>
      </c>
      <c r="AU2177" s="199" t="s">
        <v>80</v>
      </c>
      <c r="AY2177" s="19" t="s">
        <v>144</v>
      </c>
      <c r="BE2177" s="200">
        <f>IF(N2177="základní",J2177,0)</f>
        <v>0</v>
      </c>
      <c r="BF2177" s="200">
        <f>IF(N2177="snížená",J2177,0)</f>
        <v>0</v>
      </c>
      <c r="BG2177" s="200">
        <f>IF(N2177="zákl. přenesená",J2177,0)</f>
        <v>0</v>
      </c>
      <c r="BH2177" s="200">
        <f>IF(N2177="sníž. přenesená",J2177,0)</f>
        <v>0</v>
      </c>
      <c r="BI2177" s="200">
        <f>IF(N2177="nulová",J2177,0)</f>
        <v>0</v>
      </c>
      <c r="BJ2177" s="19" t="s">
        <v>26</v>
      </c>
      <c r="BK2177" s="200">
        <f>ROUND(I2177*H2177,2)</f>
        <v>0</v>
      </c>
      <c r="BL2177" s="19" t="s">
        <v>258</v>
      </c>
      <c r="BM2177" s="199" t="s">
        <v>3129</v>
      </c>
    </row>
    <row r="2178" spans="1:65" s="2" customFormat="1" ht="10.199999999999999">
      <c r="A2178" s="36"/>
      <c r="B2178" s="37"/>
      <c r="C2178" s="38"/>
      <c r="D2178" s="201" t="s">
        <v>152</v>
      </c>
      <c r="E2178" s="38"/>
      <c r="F2178" s="202" t="s">
        <v>3011</v>
      </c>
      <c r="G2178" s="38"/>
      <c r="H2178" s="38"/>
      <c r="I2178" s="110"/>
      <c r="J2178" s="38"/>
      <c r="K2178" s="38"/>
      <c r="L2178" s="41"/>
      <c r="M2178" s="203"/>
      <c r="N2178" s="204"/>
      <c r="O2178" s="66"/>
      <c r="P2178" s="66"/>
      <c r="Q2178" s="66"/>
      <c r="R2178" s="66"/>
      <c r="S2178" s="66"/>
      <c r="T2178" s="67"/>
      <c r="U2178" s="36"/>
      <c r="V2178" s="36"/>
      <c r="W2178" s="36"/>
      <c r="X2178" s="36"/>
      <c r="Y2178" s="36"/>
      <c r="Z2178" s="36"/>
      <c r="AA2178" s="36"/>
      <c r="AB2178" s="36"/>
      <c r="AC2178" s="36"/>
      <c r="AD2178" s="36"/>
      <c r="AE2178" s="36"/>
      <c r="AT2178" s="19" t="s">
        <v>152</v>
      </c>
      <c r="AU2178" s="19" t="s">
        <v>80</v>
      </c>
    </row>
    <row r="2179" spans="1:65" s="2" customFormat="1" ht="16.5" customHeight="1">
      <c r="A2179" s="36"/>
      <c r="B2179" s="37"/>
      <c r="C2179" s="189" t="s">
        <v>3130</v>
      </c>
      <c r="D2179" s="189" t="s">
        <v>146</v>
      </c>
      <c r="E2179" s="190" t="s">
        <v>3131</v>
      </c>
      <c r="F2179" s="191" t="s">
        <v>3132</v>
      </c>
      <c r="G2179" s="192" t="s">
        <v>2180</v>
      </c>
      <c r="H2179" s="193">
        <v>0.4</v>
      </c>
      <c r="I2179" s="194"/>
      <c r="J2179" s="193">
        <f>ROUND(I2179*H2179,2)</f>
        <v>0</v>
      </c>
      <c r="K2179" s="191" t="s">
        <v>19</v>
      </c>
      <c r="L2179" s="41"/>
      <c r="M2179" s="195" t="s">
        <v>19</v>
      </c>
      <c r="N2179" s="196" t="s">
        <v>42</v>
      </c>
      <c r="O2179" s="66"/>
      <c r="P2179" s="197">
        <f>O2179*H2179</f>
        <v>0</v>
      </c>
      <c r="Q2179" s="197">
        <v>0</v>
      </c>
      <c r="R2179" s="197">
        <f>Q2179*H2179</f>
        <v>0</v>
      </c>
      <c r="S2179" s="197">
        <v>0</v>
      </c>
      <c r="T2179" s="198">
        <f>S2179*H2179</f>
        <v>0</v>
      </c>
      <c r="U2179" s="36"/>
      <c r="V2179" s="36"/>
      <c r="W2179" s="36"/>
      <c r="X2179" s="36"/>
      <c r="Y2179" s="36"/>
      <c r="Z2179" s="36"/>
      <c r="AA2179" s="36"/>
      <c r="AB2179" s="36"/>
      <c r="AC2179" s="36"/>
      <c r="AD2179" s="36"/>
      <c r="AE2179" s="36"/>
      <c r="AR2179" s="199" t="s">
        <v>258</v>
      </c>
      <c r="AT2179" s="199" t="s">
        <v>146</v>
      </c>
      <c r="AU2179" s="199" t="s">
        <v>80</v>
      </c>
      <c r="AY2179" s="19" t="s">
        <v>144</v>
      </c>
      <c r="BE2179" s="200">
        <f>IF(N2179="základní",J2179,0)</f>
        <v>0</v>
      </c>
      <c r="BF2179" s="200">
        <f>IF(N2179="snížená",J2179,0)</f>
        <v>0</v>
      </c>
      <c r="BG2179" s="200">
        <f>IF(N2179="zákl. přenesená",J2179,0)</f>
        <v>0</v>
      </c>
      <c r="BH2179" s="200">
        <f>IF(N2179="sníž. přenesená",J2179,0)</f>
        <v>0</v>
      </c>
      <c r="BI2179" s="200">
        <f>IF(N2179="nulová",J2179,0)</f>
        <v>0</v>
      </c>
      <c r="BJ2179" s="19" t="s">
        <v>26</v>
      </c>
      <c r="BK2179" s="200">
        <f>ROUND(I2179*H2179,2)</f>
        <v>0</v>
      </c>
      <c r="BL2179" s="19" t="s">
        <v>258</v>
      </c>
      <c r="BM2179" s="199" t="s">
        <v>3133</v>
      </c>
    </row>
    <row r="2180" spans="1:65" s="2" customFormat="1" ht="10.199999999999999">
      <c r="A2180" s="36"/>
      <c r="B2180" s="37"/>
      <c r="C2180" s="38"/>
      <c r="D2180" s="201" t="s">
        <v>152</v>
      </c>
      <c r="E2180" s="38"/>
      <c r="F2180" s="202" t="s">
        <v>3132</v>
      </c>
      <c r="G2180" s="38"/>
      <c r="H2180" s="38"/>
      <c r="I2180" s="110"/>
      <c r="J2180" s="38"/>
      <c r="K2180" s="38"/>
      <c r="L2180" s="41"/>
      <c r="M2180" s="203"/>
      <c r="N2180" s="204"/>
      <c r="O2180" s="66"/>
      <c r="P2180" s="66"/>
      <c r="Q2180" s="66"/>
      <c r="R2180" s="66"/>
      <c r="S2180" s="66"/>
      <c r="T2180" s="67"/>
      <c r="U2180" s="36"/>
      <c r="V2180" s="36"/>
      <c r="W2180" s="36"/>
      <c r="X2180" s="36"/>
      <c r="Y2180" s="36"/>
      <c r="Z2180" s="36"/>
      <c r="AA2180" s="36"/>
      <c r="AB2180" s="36"/>
      <c r="AC2180" s="36"/>
      <c r="AD2180" s="36"/>
      <c r="AE2180" s="36"/>
      <c r="AT2180" s="19" t="s">
        <v>152</v>
      </c>
      <c r="AU2180" s="19" t="s">
        <v>80</v>
      </c>
    </row>
    <row r="2181" spans="1:65" s="2" customFormat="1" ht="16.5" customHeight="1">
      <c r="A2181" s="36"/>
      <c r="B2181" s="37"/>
      <c r="C2181" s="189" t="s">
        <v>3134</v>
      </c>
      <c r="D2181" s="189" t="s">
        <v>146</v>
      </c>
      <c r="E2181" s="190" t="s">
        <v>3018</v>
      </c>
      <c r="F2181" s="191" t="s">
        <v>3019</v>
      </c>
      <c r="G2181" s="192" t="s">
        <v>2180</v>
      </c>
      <c r="H2181" s="193">
        <v>0.5</v>
      </c>
      <c r="I2181" s="194"/>
      <c r="J2181" s="193">
        <f>ROUND(I2181*H2181,2)</f>
        <v>0</v>
      </c>
      <c r="K2181" s="191" t="s">
        <v>19</v>
      </c>
      <c r="L2181" s="41"/>
      <c r="M2181" s="195" t="s">
        <v>19</v>
      </c>
      <c r="N2181" s="196" t="s">
        <v>42</v>
      </c>
      <c r="O2181" s="66"/>
      <c r="P2181" s="197">
        <f>O2181*H2181</f>
        <v>0</v>
      </c>
      <c r="Q2181" s="197">
        <v>0</v>
      </c>
      <c r="R2181" s="197">
        <f>Q2181*H2181</f>
        <v>0</v>
      </c>
      <c r="S2181" s="197">
        <v>0</v>
      </c>
      <c r="T2181" s="198">
        <f>S2181*H2181</f>
        <v>0</v>
      </c>
      <c r="U2181" s="36"/>
      <c r="V2181" s="36"/>
      <c r="W2181" s="36"/>
      <c r="X2181" s="36"/>
      <c r="Y2181" s="36"/>
      <c r="Z2181" s="36"/>
      <c r="AA2181" s="36"/>
      <c r="AB2181" s="36"/>
      <c r="AC2181" s="36"/>
      <c r="AD2181" s="36"/>
      <c r="AE2181" s="36"/>
      <c r="AR2181" s="199" t="s">
        <v>258</v>
      </c>
      <c r="AT2181" s="199" t="s">
        <v>146</v>
      </c>
      <c r="AU2181" s="199" t="s">
        <v>80</v>
      </c>
      <c r="AY2181" s="19" t="s">
        <v>144</v>
      </c>
      <c r="BE2181" s="200">
        <f>IF(N2181="základní",J2181,0)</f>
        <v>0</v>
      </c>
      <c r="BF2181" s="200">
        <f>IF(N2181="snížená",J2181,0)</f>
        <v>0</v>
      </c>
      <c r="BG2181" s="200">
        <f>IF(N2181="zákl. přenesená",J2181,0)</f>
        <v>0</v>
      </c>
      <c r="BH2181" s="200">
        <f>IF(N2181="sníž. přenesená",J2181,0)</f>
        <v>0</v>
      </c>
      <c r="BI2181" s="200">
        <f>IF(N2181="nulová",J2181,0)</f>
        <v>0</v>
      </c>
      <c r="BJ2181" s="19" t="s">
        <v>26</v>
      </c>
      <c r="BK2181" s="200">
        <f>ROUND(I2181*H2181,2)</f>
        <v>0</v>
      </c>
      <c r="BL2181" s="19" t="s">
        <v>258</v>
      </c>
      <c r="BM2181" s="199" t="s">
        <v>3135</v>
      </c>
    </row>
    <row r="2182" spans="1:65" s="2" customFormat="1" ht="10.199999999999999">
      <c r="A2182" s="36"/>
      <c r="B2182" s="37"/>
      <c r="C2182" s="38"/>
      <c r="D2182" s="201" t="s">
        <v>152</v>
      </c>
      <c r="E2182" s="38"/>
      <c r="F2182" s="202" t="s">
        <v>3019</v>
      </c>
      <c r="G2182" s="38"/>
      <c r="H2182" s="38"/>
      <c r="I2182" s="110"/>
      <c r="J2182" s="38"/>
      <c r="K2182" s="38"/>
      <c r="L2182" s="41"/>
      <c r="M2182" s="203"/>
      <c r="N2182" s="204"/>
      <c r="O2182" s="66"/>
      <c r="P2182" s="66"/>
      <c r="Q2182" s="66"/>
      <c r="R2182" s="66"/>
      <c r="S2182" s="66"/>
      <c r="T2182" s="67"/>
      <c r="U2182" s="36"/>
      <c r="V2182" s="36"/>
      <c r="W2182" s="36"/>
      <c r="X2182" s="36"/>
      <c r="Y2182" s="36"/>
      <c r="Z2182" s="36"/>
      <c r="AA2182" s="36"/>
      <c r="AB2182" s="36"/>
      <c r="AC2182" s="36"/>
      <c r="AD2182" s="36"/>
      <c r="AE2182" s="36"/>
      <c r="AT2182" s="19" t="s">
        <v>152</v>
      </c>
      <c r="AU2182" s="19" t="s">
        <v>80</v>
      </c>
    </row>
    <row r="2183" spans="1:65" s="2" customFormat="1" ht="16.5" customHeight="1">
      <c r="A2183" s="36"/>
      <c r="B2183" s="37"/>
      <c r="C2183" s="189" t="s">
        <v>3136</v>
      </c>
      <c r="D2183" s="189" t="s">
        <v>146</v>
      </c>
      <c r="E2183" s="190" t="s">
        <v>3137</v>
      </c>
      <c r="F2183" s="191" t="s">
        <v>3138</v>
      </c>
      <c r="G2183" s="192" t="s">
        <v>2180</v>
      </c>
      <c r="H2183" s="193">
        <v>4</v>
      </c>
      <c r="I2183" s="194"/>
      <c r="J2183" s="193">
        <f>ROUND(I2183*H2183,2)</f>
        <v>0</v>
      </c>
      <c r="K2183" s="191" t="s">
        <v>19</v>
      </c>
      <c r="L2183" s="41"/>
      <c r="M2183" s="195" t="s">
        <v>19</v>
      </c>
      <c r="N2183" s="196" t="s">
        <v>42</v>
      </c>
      <c r="O2183" s="66"/>
      <c r="P2183" s="197">
        <f>O2183*H2183</f>
        <v>0</v>
      </c>
      <c r="Q2183" s="197">
        <v>0</v>
      </c>
      <c r="R2183" s="197">
        <f>Q2183*H2183</f>
        <v>0</v>
      </c>
      <c r="S2183" s="197">
        <v>0</v>
      </c>
      <c r="T2183" s="198">
        <f>S2183*H2183</f>
        <v>0</v>
      </c>
      <c r="U2183" s="36"/>
      <c r="V2183" s="36"/>
      <c r="W2183" s="36"/>
      <c r="X2183" s="36"/>
      <c r="Y2183" s="36"/>
      <c r="Z2183" s="36"/>
      <c r="AA2183" s="36"/>
      <c r="AB2183" s="36"/>
      <c r="AC2183" s="36"/>
      <c r="AD2183" s="36"/>
      <c r="AE2183" s="36"/>
      <c r="AR2183" s="199" t="s">
        <v>258</v>
      </c>
      <c r="AT2183" s="199" t="s">
        <v>146</v>
      </c>
      <c r="AU2183" s="199" t="s">
        <v>80</v>
      </c>
      <c r="AY2183" s="19" t="s">
        <v>144</v>
      </c>
      <c r="BE2183" s="200">
        <f>IF(N2183="základní",J2183,0)</f>
        <v>0</v>
      </c>
      <c r="BF2183" s="200">
        <f>IF(N2183="snížená",J2183,0)</f>
        <v>0</v>
      </c>
      <c r="BG2183" s="200">
        <f>IF(N2183="zákl. přenesená",J2183,0)</f>
        <v>0</v>
      </c>
      <c r="BH2183" s="200">
        <f>IF(N2183="sníž. přenesená",J2183,0)</f>
        <v>0</v>
      </c>
      <c r="BI2183" s="200">
        <f>IF(N2183="nulová",J2183,0)</f>
        <v>0</v>
      </c>
      <c r="BJ2183" s="19" t="s">
        <v>26</v>
      </c>
      <c r="BK2183" s="200">
        <f>ROUND(I2183*H2183,2)</f>
        <v>0</v>
      </c>
      <c r="BL2183" s="19" t="s">
        <v>258</v>
      </c>
      <c r="BM2183" s="199" t="s">
        <v>3139</v>
      </c>
    </row>
    <row r="2184" spans="1:65" s="2" customFormat="1" ht="10.199999999999999">
      <c r="A2184" s="36"/>
      <c r="B2184" s="37"/>
      <c r="C2184" s="38"/>
      <c r="D2184" s="201" t="s">
        <v>152</v>
      </c>
      <c r="E2184" s="38"/>
      <c r="F2184" s="202" t="s">
        <v>3138</v>
      </c>
      <c r="G2184" s="38"/>
      <c r="H2184" s="38"/>
      <c r="I2184" s="110"/>
      <c r="J2184" s="38"/>
      <c r="K2184" s="38"/>
      <c r="L2184" s="41"/>
      <c r="M2184" s="203"/>
      <c r="N2184" s="204"/>
      <c r="O2184" s="66"/>
      <c r="P2184" s="66"/>
      <c r="Q2184" s="66"/>
      <c r="R2184" s="66"/>
      <c r="S2184" s="66"/>
      <c r="T2184" s="67"/>
      <c r="U2184" s="36"/>
      <c r="V2184" s="36"/>
      <c r="W2184" s="36"/>
      <c r="X2184" s="36"/>
      <c r="Y2184" s="36"/>
      <c r="Z2184" s="36"/>
      <c r="AA2184" s="36"/>
      <c r="AB2184" s="36"/>
      <c r="AC2184" s="36"/>
      <c r="AD2184" s="36"/>
      <c r="AE2184" s="36"/>
      <c r="AT2184" s="19" t="s">
        <v>152</v>
      </c>
      <c r="AU2184" s="19" t="s">
        <v>80</v>
      </c>
    </row>
    <row r="2185" spans="1:65" s="2" customFormat="1" ht="21.75" customHeight="1">
      <c r="A2185" s="36"/>
      <c r="B2185" s="37"/>
      <c r="C2185" s="189" t="s">
        <v>3140</v>
      </c>
      <c r="D2185" s="189" t="s">
        <v>146</v>
      </c>
      <c r="E2185" s="190" t="s">
        <v>2978</v>
      </c>
      <c r="F2185" s="191" t="s">
        <v>2979</v>
      </c>
      <c r="G2185" s="192" t="s">
        <v>443</v>
      </c>
      <c r="H2185" s="193">
        <v>1</v>
      </c>
      <c r="I2185" s="194"/>
      <c r="J2185" s="193">
        <f>ROUND(I2185*H2185,2)</f>
        <v>0</v>
      </c>
      <c r="K2185" s="191" t="s">
        <v>19</v>
      </c>
      <c r="L2185" s="41"/>
      <c r="M2185" s="195" t="s">
        <v>19</v>
      </c>
      <c r="N2185" s="196" t="s">
        <v>42</v>
      </c>
      <c r="O2185" s="66"/>
      <c r="P2185" s="197">
        <f>O2185*H2185</f>
        <v>0</v>
      </c>
      <c r="Q2185" s="197">
        <v>0</v>
      </c>
      <c r="R2185" s="197">
        <f>Q2185*H2185</f>
        <v>0</v>
      </c>
      <c r="S2185" s="197">
        <v>0</v>
      </c>
      <c r="T2185" s="198">
        <f>S2185*H2185</f>
        <v>0</v>
      </c>
      <c r="U2185" s="36"/>
      <c r="V2185" s="36"/>
      <c r="W2185" s="36"/>
      <c r="X2185" s="36"/>
      <c r="Y2185" s="36"/>
      <c r="Z2185" s="36"/>
      <c r="AA2185" s="36"/>
      <c r="AB2185" s="36"/>
      <c r="AC2185" s="36"/>
      <c r="AD2185" s="36"/>
      <c r="AE2185" s="36"/>
      <c r="AR2185" s="199" t="s">
        <v>258</v>
      </c>
      <c r="AT2185" s="199" t="s">
        <v>146</v>
      </c>
      <c r="AU2185" s="199" t="s">
        <v>80</v>
      </c>
      <c r="AY2185" s="19" t="s">
        <v>144</v>
      </c>
      <c r="BE2185" s="200">
        <f>IF(N2185="základní",J2185,0)</f>
        <v>0</v>
      </c>
      <c r="BF2185" s="200">
        <f>IF(N2185="snížená",J2185,0)</f>
        <v>0</v>
      </c>
      <c r="BG2185" s="200">
        <f>IF(N2185="zákl. přenesená",J2185,0)</f>
        <v>0</v>
      </c>
      <c r="BH2185" s="200">
        <f>IF(N2185="sníž. přenesená",J2185,0)</f>
        <v>0</v>
      </c>
      <c r="BI2185" s="200">
        <f>IF(N2185="nulová",J2185,0)</f>
        <v>0</v>
      </c>
      <c r="BJ2185" s="19" t="s">
        <v>26</v>
      </c>
      <c r="BK2185" s="200">
        <f>ROUND(I2185*H2185,2)</f>
        <v>0</v>
      </c>
      <c r="BL2185" s="19" t="s">
        <v>258</v>
      </c>
      <c r="BM2185" s="199" t="s">
        <v>3141</v>
      </c>
    </row>
    <row r="2186" spans="1:65" s="2" customFormat="1" ht="10.199999999999999">
      <c r="A2186" s="36"/>
      <c r="B2186" s="37"/>
      <c r="C2186" s="38"/>
      <c r="D2186" s="201" t="s">
        <v>152</v>
      </c>
      <c r="E2186" s="38"/>
      <c r="F2186" s="202" t="s">
        <v>2981</v>
      </c>
      <c r="G2186" s="38"/>
      <c r="H2186" s="38"/>
      <c r="I2186" s="110"/>
      <c r="J2186" s="38"/>
      <c r="K2186" s="38"/>
      <c r="L2186" s="41"/>
      <c r="M2186" s="203"/>
      <c r="N2186" s="204"/>
      <c r="O2186" s="66"/>
      <c r="P2186" s="66"/>
      <c r="Q2186" s="66"/>
      <c r="R2186" s="66"/>
      <c r="S2186" s="66"/>
      <c r="T2186" s="67"/>
      <c r="U2186" s="36"/>
      <c r="V2186" s="36"/>
      <c r="W2186" s="36"/>
      <c r="X2186" s="36"/>
      <c r="Y2186" s="36"/>
      <c r="Z2186" s="36"/>
      <c r="AA2186" s="36"/>
      <c r="AB2186" s="36"/>
      <c r="AC2186" s="36"/>
      <c r="AD2186" s="36"/>
      <c r="AE2186" s="36"/>
      <c r="AT2186" s="19" t="s">
        <v>152</v>
      </c>
      <c r="AU2186" s="19" t="s">
        <v>80</v>
      </c>
    </row>
    <row r="2187" spans="1:65" s="2" customFormat="1" ht="16.5" customHeight="1">
      <c r="A2187" s="36"/>
      <c r="B2187" s="37"/>
      <c r="C2187" s="189" t="s">
        <v>3142</v>
      </c>
      <c r="D2187" s="189" t="s">
        <v>146</v>
      </c>
      <c r="E2187" s="190" t="s">
        <v>3143</v>
      </c>
      <c r="F2187" s="191" t="s">
        <v>3144</v>
      </c>
      <c r="G2187" s="192" t="s">
        <v>2180</v>
      </c>
      <c r="H2187" s="193">
        <v>2</v>
      </c>
      <c r="I2187" s="194"/>
      <c r="J2187" s="193">
        <f>ROUND(I2187*H2187,2)</f>
        <v>0</v>
      </c>
      <c r="K2187" s="191" t="s">
        <v>19</v>
      </c>
      <c r="L2187" s="41"/>
      <c r="M2187" s="195" t="s">
        <v>19</v>
      </c>
      <c r="N2187" s="196" t="s">
        <v>42</v>
      </c>
      <c r="O2187" s="66"/>
      <c r="P2187" s="197">
        <f>O2187*H2187</f>
        <v>0</v>
      </c>
      <c r="Q2187" s="197">
        <v>0</v>
      </c>
      <c r="R2187" s="197">
        <f>Q2187*H2187</f>
        <v>0</v>
      </c>
      <c r="S2187" s="197">
        <v>0</v>
      </c>
      <c r="T2187" s="198">
        <f>S2187*H2187</f>
        <v>0</v>
      </c>
      <c r="U2187" s="36"/>
      <c r="V2187" s="36"/>
      <c r="W2187" s="36"/>
      <c r="X2187" s="36"/>
      <c r="Y2187" s="36"/>
      <c r="Z2187" s="36"/>
      <c r="AA2187" s="36"/>
      <c r="AB2187" s="36"/>
      <c r="AC2187" s="36"/>
      <c r="AD2187" s="36"/>
      <c r="AE2187" s="36"/>
      <c r="AR2187" s="199" t="s">
        <v>258</v>
      </c>
      <c r="AT2187" s="199" t="s">
        <v>146</v>
      </c>
      <c r="AU2187" s="199" t="s">
        <v>80</v>
      </c>
      <c r="AY2187" s="19" t="s">
        <v>144</v>
      </c>
      <c r="BE2187" s="200">
        <f>IF(N2187="základní",J2187,0)</f>
        <v>0</v>
      </c>
      <c r="BF2187" s="200">
        <f>IF(N2187="snížená",J2187,0)</f>
        <v>0</v>
      </c>
      <c r="BG2187" s="200">
        <f>IF(N2187="zákl. přenesená",J2187,0)</f>
        <v>0</v>
      </c>
      <c r="BH2187" s="200">
        <f>IF(N2187="sníž. přenesená",J2187,0)</f>
        <v>0</v>
      </c>
      <c r="BI2187" s="200">
        <f>IF(N2187="nulová",J2187,0)</f>
        <v>0</v>
      </c>
      <c r="BJ2187" s="19" t="s">
        <v>26</v>
      </c>
      <c r="BK2187" s="200">
        <f>ROUND(I2187*H2187,2)</f>
        <v>0</v>
      </c>
      <c r="BL2187" s="19" t="s">
        <v>258</v>
      </c>
      <c r="BM2187" s="199" t="s">
        <v>3145</v>
      </c>
    </row>
    <row r="2188" spans="1:65" s="2" customFormat="1" ht="10.199999999999999">
      <c r="A2188" s="36"/>
      <c r="B2188" s="37"/>
      <c r="C2188" s="38"/>
      <c r="D2188" s="201" t="s">
        <v>152</v>
      </c>
      <c r="E2188" s="38"/>
      <c r="F2188" s="202" t="s">
        <v>3144</v>
      </c>
      <c r="G2188" s="38"/>
      <c r="H2188" s="38"/>
      <c r="I2188" s="110"/>
      <c r="J2188" s="38"/>
      <c r="K2188" s="38"/>
      <c r="L2188" s="41"/>
      <c r="M2188" s="203"/>
      <c r="N2188" s="204"/>
      <c r="O2188" s="66"/>
      <c r="P2188" s="66"/>
      <c r="Q2188" s="66"/>
      <c r="R2188" s="66"/>
      <c r="S2188" s="66"/>
      <c r="T2188" s="67"/>
      <c r="U2188" s="36"/>
      <c r="V2188" s="36"/>
      <c r="W2188" s="36"/>
      <c r="X2188" s="36"/>
      <c r="Y2188" s="36"/>
      <c r="Z2188" s="36"/>
      <c r="AA2188" s="36"/>
      <c r="AB2188" s="36"/>
      <c r="AC2188" s="36"/>
      <c r="AD2188" s="36"/>
      <c r="AE2188" s="36"/>
      <c r="AT2188" s="19" t="s">
        <v>152</v>
      </c>
      <c r="AU2188" s="19" t="s">
        <v>80</v>
      </c>
    </row>
    <row r="2189" spans="1:65" s="2" customFormat="1" ht="16.5" customHeight="1">
      <c r="A2189" s="36"/>
      <c r="B2189" s="37"/>
      <c r="C2189" s="189" t="s">
        <v>3146</v>
      </c>
      <c r="D2189" s="189" t="s">
        <v>146</v>
      </c>
      <c r="E2189" s="190" t="s">
        <v>3147</v>
      </c>
      <c r="F2189" s="191" t="s">
        <v>3148</v>
      </c>
      <c r="G2189" s="192" t="s">
        <v>429</v>
      </c>
      <c r="H2189" s="193">
        <v>160</v>
      </c>
      <c r="I2189" s="194"/>
      <c r="J2189" s="193">
        <f>ROUND(I2189*H2189,2)</f>
        <v>0</v>
      </c>
      <c r="K2189" s="191" t="s">
        <v>19</v>
      </c>
      <c r="L2189" s="41"/>
      <c r="M2189" s="195" t="s">
        <v>19</v>
      </c>
      <c r="N2189" s="196" t="s">
        <v>42</v>
      </c>
      <c r="O2189" s="66"/>
      <c r="P2189" s="197">
        <f>O2189*H2189</f>
        <v>0</v>
      </c>
      <c r="Q2189" s="197">
        <v>0</v>
      </c>
      <c r="R2189" s="197">
        <f>Q2189*H2189</f>
        <v>0</v>
      </c>
      <c r="S2189" s="197">
        <v>0</v>
      </c>
      <c r="T2189" s="198">
        <f>S2189*H2189</f>
        <v>0</v>
      </c>
      <c r="U2189" s="36"/>
      <c r="V2189" s="36"/>
      <c r="W2189" s="36"/>
      <c r="X2189" s="36"/>
      <c r="Y2189" s="36"/>
      <c r="Z2189" s="36"/>
      <c r="AA2189" s="36"/>
      <c r="AB2189" s="36"/>
      <c r="AC2189" s="36"/>
      <c r="AD2189" s="36"/>
      <c r="AE2189" s="36"/>
      <c r="AR2189" s="199" t="s">
        <v>258</v>
      </c>
      <c r="AT2189" s="199" t="s">
        <v>146</v>
      </c>
      <c r="AU2189" s="199" t="s">
        <v>80</v>
      </c>
      <c r="AY2189" s="19" t="s">
        <v>144</v>
      </c>
      <c r="BE2189" s="200">
        <f>IF(N2189="základní",J2189,0)</f>
        <v>0</v>
      </c>
      <c r="BF2189" s="200">
        <f>IF(N2189="snížená",J2189,0)</f>
        <v>0</v>
      </c>
      <c r="BG2189" s="200">
        <f>IF(N2189="zákl. přenesená",J2189,0)</f>
        <v>0</v>
      </c>
      <c r="BH2189" s="200">
        <f>IF(N2189="sníž. přenesená",J2189,0)</f>
        <v>0</v>
      </c>
      <c r="BI2189" s="200">
        <f>IF(N2189="nulová",J2189,0)</f>
        <v>0</v>
      </c>
      <c r="BJ2189" s="19" t="s">
        <v>26</v>
      </c>
      <c r="BK2189" s="200">
        <f>ROUND(I2189*H2189,2)</f>
        <v>0</v>
      </c>
      <c r="BL2189" s="19" t="s">
        <v>258</v>
      </c>
      <c r="BM2189" s="199" t="s">
        <v>3149</v>
      </c>
    </row>
    <row r="2190" spans="1:65" s="2" customFormat="1" ht="10.199999999999999">
      <c r="A2190" s="36"/>
      <c r="B2190" s="37"/>
      <c r="C2190" s="38"/>
      <c r="D2190" s="201" t="s">
        <v>152</v>
      </c>
      <c r="E2190" s="38"/>
      <c r="F2190" s="202" t="s">
        <v>3148</v>
      </c>
      <c r="G2190" s="38"/>
      <c r="H2190" s="38"/>
      <c r="I2190" s="110"/>
      <c r="J2190" s="38"/>
      <c r="K2190" s="38"/>
      <c r="L2190" s="41"/>
      <c r="M2190" s="203"/>
      <c r="N2190" s="204"/>
      <c r="O2190" s="66"/>
      <c r="P2190" s="66"/>
      <c r="Q2190" s="66"/>
      <c r="R2190" s="66"/>
      <c r="S2190" s="66"/>
      <c r="T2190" s="67"/>
      <c r="U2190" s="36"/>
      <c r="V2190" s="36"/>
      <c r="W2190" s="36"/>
      <c r="X2190" s="36"/>
      <c r="Y2190" s="36"/>
      <c r="Z2190" s="36"/>
      <c r="AA2190" s="36"/>
      <c r="AB2190" s="36"/>
      <c r="AC2190" s="36"/>
      <c r="AD2190" s="36"/>
      <c r="AE2190" s="36"/>
      <c r="AT2190" s="19" t="s">
        <v>152</v>
      </c>
      <c r="AU2190" s="19" t="s">
        <v>80</v>
      </c>
    </row>
    <row r="2191" spans="1:65" s="2" customFormat="1" ht="16.5" customHeight="1">
      <c r="A2191" s="36"/>
      <c r="B2191" s="37"/>
      <c r="C2191" s="189" t="s">
        <v>3150</v>
      </c>
      <c r="D2191" s="189" t="s">
        <v>146</v>
      </c>
      <c r="E2191" s="190" t="s">
        <v>3151</v>
      </c>
      <c r="F2191" s="191" t="s">
        <v>3148</v>
      </c>
      <c r="G2191" s="192" t="s">
        <v>429</v>
      </c>
      <c r="H2191" s="193">
        <v>20</v>
      </c>
      <c r="I2191" s="194"/>
      <c r="J2191" s="193">
        <f>ROUND(I2191*H2191,2)</f>
        <v>0</v>
      </c>
      <c r="K2191" s="191" t="s">
        <v>19</v>
      </c>
      <c r="L2191" s="41"/>
      <c r="M2191" s="195" t="s">
        <v>19</v>
      </c>
      <c r="N2191" s="196" t="s">
        <v>42</v>
      </c>
      <c r="O2191" s="66"/>
      <c r="P2191" s="197">
        <f>O2191*H2191</f>
        <v>0</v>
      </c>
      <c r="Q2191" s="197">
        <v>0</v>
      </c>
      <c r="R2191" s="197">
        <f>Q2191*H2191</f>
        <v>0</v>
      </c>
      <c r="S2191" s="197">
        <v>0</v>
      </c>
      <c r="T2191" s="198">
        <f>S2191*H2191</f>
        <v>0</v>
      </c>
      <c r="U2191" s="36"/>
      <c r="V2191" s="36"/>
      <c r="W2191" s="36"/>
      <c r="X2191" s="36"/>
      <c r="Y2191" s="36"/>
      <c r="Z2191" s="36"/>
      <c r="AA2191" s="36"/>
      <c r="AB2191" s="36"/>
      <c r="AC2191" s="36"/>
      <c r="AD2191" s="36"/>
      <c r="AE2191" s="36"/>
      <c r="AR2191" s="199" t="s">
        <v>258</v>
      </c>
      <c r="AT2191" s="199" t="s">
        <v>146</v>
      </c>
      <c r="AU2191" s="199" t="s">
        <v>80</v>
      </c>
      <c r="AY2191" s="19" t="s">
        <v>144</v>
      </c>
      <c r="BE2191" s="200">
        <f>IF(N2191="základní",J2191,0)</f>
        <v>0</v>
      </c>
      <c r="BF2191" s="200">
        <f>IF(N2191="snížená",J2191,0)</f>
        <v>0</v>
      </c>
      <c r="BG2191" s="200">
        <f>IF(N2191="zákl. přenesená",J2191,0)</f>
        <v>0</v>
      </c>
      <c r="BH2191" s="200">
        <f>IF(N2191="sníž. přenesená",J2191,0)</f>
        <v>0</v>
      </c>
      <c r="BI2191" s="200">
        <f>IF(N2191="nulová",J2191,0)</f>
        <v>0</v>
      </c>
      <c r="BJ2191" s="19" t="s">
        <v>26</v>
      </c>
      <c r="BK2191" s="200">
        <f>ROUND(I2191*H2191,2)</f>
        <v>0</v>
      </c>
      <c r="BL2191" s="19" t="s">
        <v>258</v>
      </c>
      <c r="BM2191" s="199" t="s">
        <v>3152</v>
      </c>
    </row>
    <row r="2192" spans="1:65" s="2" customFormat="1" ht="10.199999999999999">
      <c r="A2192" s="36"/>
      <c r="B2192" s="37"/>
      <c r="C2192" s="38"/>
      <c r="D2192" s="201" t="s">
        <v>152</v>
      </c>
      <c r="E2192" s="38"/>
      <c r="F2192" s="202" t="s">
        <v>3148</v>
      </c>
      <c r="G2192" s="38"/>
      <c r="H2192" s="38"/>
      <c r="I2192" s="110"/>
      <c r="J2192" s="38"/>
      <c r="K2192" s="38"/>
      <c r="L2192" s="41"/>
      <c r="M2192" s="203"/>
      <c r="N2192" s="204"/>
      <c r="O2192" s="66"/>
      <c r="P2192" s="66"/>
      <c r="Q2192" s="66"/>
      <c r="R2192" s="66"/>
      <c r="S2192" s="66"/>
      <c r="T2192" s="67"/>
      <c r="U2192" s="36"/>
      <c r="V2192" s="36"/>
      <c r="W2192" s="36"/>
      <c r="X2192" s="36"/>
      <c r="Y2192" s="36"/>
      <c r="Z2192" s="36"/>
      <c r="AA2192" s="36"/>
      <c r="AB2192" s="36"/>
      <c r="AC2192" s="36"/>
      <c r="AD2192" s="36"/>
      <c r="AE2192" s="36"/>
      <c r="AT2192" s="19" t="s">
        <v>152</v>
      </c>
      <c r="AU2192" s="19" t="s">
        <v>80</v>
      </c>
    </row>
    <row r="2193" spans="1:65" s="2" customFormat="1" ht="21.75" customHeight="1">
      <c r="A2193" s="36"/>
      <c r="B2193" s="37"/>
      <c r="C2193" s="189" t="s">
        <v>3153</v>
      </c>
      <c r="D2193" s="189" t="s">
        <v>146</v>
      </c>
      <c r="E2193" s="190" t="s">
        <v>3154</v>
      </c>
      <c r="F2193" s="191" t="s">
        <v>3155</v>
      </c>
      <c r="G2193" s="192" t="s">
        <v>429</v>
      </c>
      <c r="H2193" s="193">
        <v>80</v>
      </c>
      <c r="I2193" s="194"/>
      <c r="J2193" s="193">
        <f>ROUND(I2193*H2193,2)</f>
        <v>0</v>
      </c>
      <c r="K2193" s="191" t="s">
        <v>19</v>
      </c>
      <c r="L2193" s="41"/>
      <c r="M2193" s="195" t="s">
        <v>19</v>
      </c>
      <c r="N2193" s="196" t="s">
        <v>42</v>
      </c>
      <c r="O2193" s="66"/>
      <c r="P2193" s="197">
        <f>O2193*H2193</f>
        <v>0</v>
      </c>
      <c r="Q2193" s="197">
        <v>0</v>
      </c>
      <c r="R2193" s="197">
        <f>Q2193*H2193</f>
        <v>0</v>
      </c>
      <c r="S2193" s="197">
        <v>0</v>
      </c>
      <c r="T2193" s="198">
        <f>S2193*H2193</f>
        <v>0</v>
      </c>
      <c r="U2193" s="36"/>
      <c r="V2193" s="36"/>
      <c r="W2193" s="36"/>
      <c r="X2193" s="36"/>
      <c r="Y2193" s="36"/>
      <c r="Z2193" s="36"/>
      <c r="AA2193" s="36"/>
      <c r="AB2193" s="36"/>
      <c r="AC2193" s="36"/>
      <c r="AD2193" s="36"/>
      <c r="AE2193" s="36"/>
      <c r="AR2193" s="199" t="s">
        <v>258</v>
      </c>
      <c r="AT2193" s="199" t="s">
        <v>146</v>
      </c>
      <c r="AU2193" s="199" t="s">
        <v>80</v>
      </c>
      <c r="AY2193" s="19" t="s">
        <v>144</v>
      </c>
      <c r="BE2193" s="200">
        <f>IF(N2193="základní",J2193,0)</f>
        <v>0</v>
      </c>
      <c r="BF2193" s="200">
        <f>IF(N2193="snížená",J2193,0)</f>
        <v>0</v>
      </c>
      <c r="BG2193" s="200">
        <f>IF(N2193="zákl. přenesená",J2193,0)</f>
        <v>0</v>
      </c>
      <c r="BH2193" s="200">
        <f>IF(N2193="sníž. přenesená",J2193,0)</f>
        <v>0</v>
      </c>
      <c r="BI2193" s="200">
        <f>IF(N2193="nulová",J2193,0)</f>
        <v>0</v>
      </c>
      <c r="BJ2193" s="19" t="s">
        <v>26</v>
      </c>
      <c r="BK2193" s="200">
        <f>ROUND(I2193*H2193,2)</f>
        <v>0</v>
      </c>
      <c r="BL2193" s="19" t="s">
        <v>258</v>
      </c>
      <c r="BM2193" s="199" t="s">
        <v>3156</v>
      </c>
    </row>
    <row r="2194" spans="1:65" s="2" customFormat="1" ht="19.2">
      <c r="A2194" s="36"/>
      <c r="B2194" s="37"/>
      <c r="C2194" s="38"/>
      <c r="D2194" s="201" t="s">
        <v>152</v>
      </c>
      <c r="E2194" s="38"/>
      <c r="F2194" s="202" t="s">
        <v>3155</v>
      </c>
      <c r="G2194" s="38"/>
      <c r="H2194" s="38"/>
      <c r="I2194" s="110"/>
      <c r="J2194" s="38"/>
      <c r="K2194" s="38"/>
      <c r="L2194" s="41"/>
      <c r="M2194" s="203"/>
      <c r="N2194" s="204"/>
      <c r="O2194" s="66"/>
      <c r="P2194" s="66"/>
      <c r="Q2194" s="66"/>
      <c r="R2194" s="66"/>
      <c r="S2194" s="66"/>
      <c r="T2194" s="67"/>
      <c r="U2194" s="36"/>
      <c r="V2194" s="36"/>
      <c r="W2194" s="36"/>
      <c r="X2194" s="36"/>
      <c r="Y2194" s="36"/>
      <c r="Z2194" s="36"/>
      <c r="AA2194" s="36"/>
      <c r="AB2194" s="36"/>
      <c r="AC2194" s="36"/>
      <c r="AD2194" s="36"/>
      <c r="AE2194" s="36"/>
      <c r="AT2194" s="19" t="s">
        <v>152</v>
      </c>
      <c r="AU2194" s="19" t="s">
        <v>80</v>
      </c>
    </row>
    <row r="2195" spans="1:65" s="2" customFormat="1" ht="16.5" customHeight="1">
      <c r="A2195" s="36"/>
      <c r="B2195" s="37"/>
      <c r="C2195" s="189" t="s">
        <v>3157</v>
      </c>
      <c r="D2195" s="189" t="s">
        <v>146</v>
      </c>
      <c r="E2195" s="190" t="s">
        <v>3158</v>
      </c>
      <c r="F2195" s="191" t="s">
        <v>3159</v>
      </c>
      <c r="G2195" s="192" t="s">
        <v>443</v>
      </c>
      <c r="H2195" s="193">
        <v>28</v>
      </c>
      <c r="I2195" s="194"/>
      <c r="J2195" s="193">
        <f>ROUND(I2195*H2195,2)</f>
        <v>0</v>
      </c>
      <c r="K2195" s="191" t="s">
        <v>19</v>
      </c>
      <c r="L2195" s="41"/>
      <c r="M2195" s="195" t="s">
        <v>19</v>
      </c>
      <c r="N2195" s="196" t="s">
        <v>42</v>
      </c>
      <c r="O2195" s="66"/>
      <c r="P2195" s="197">
        <f>O2195*H2195</f>
        <v>0</v>
      </c>
      <c r="Q2195" s="197">
        <v>0</v>
      </c>
      <c r="R2195" s="197">
        <f>Q2195*H2195</f>
        <v>0</v>
      </c>
      <c r="S2195" s="197">
        <v>0</v>
      </c>
      <c r="T2195" s="198">
        <f>S2195*H2195</f>
        <v>0</v>
      </c>
      <c r="U2195" s="36"/>
      <c r="V2195" s="36"/>
      <c r="W2195" s="36"/>
      <c r="X2195" s="36"/>
      <c r="Y2195" s="36"/>
      <c r="Z2195" s="36"/>
      <c r="AA2195" s="36"/>
      <c r="AB2195" s="36"/>
      <c r="AC2195" s="36"/>
      <c r="AD2195" s="36"/>
      <c r="AE2195" s="36"/>
      <c r="AR2195" s="199" t="s">
        <v>258</v>
      </c>
      <c r="AT2195" s="199" t="s">
        <v>146</v>
      </c>
      <c r="AU2195" s="199" t="s">
        <v>80</v>
      </c>
      <c r="AY2195" s="19" t="s">
        <v>144</v>
      </c>
      <c r="BE2195" s="200">
        <f>IF(N2195="základní",J2195,0)</f>
        <v>0</v>
      </c>
      <c r="BF2195" s="200">
        <f>IF(N2195="snížená",J2195,0)</f>
        <v>0</v>
      </c>
      <c r="BG2195" s="200">
        <f>IF(N2195="zákl. přenesená",J2195,0)</f>
        <v>0</v>
      </c>
      <c r="BH2195" s="200">
        <f>IF(N2195="sníž. přenesená",J2195,0)</f>
        <v>0</v>
      </c>
      <c r="BI2195" s="200">
        <f>IF(N2195="nulová",J2195,0)</f>
        <v>0</v>
      </c>
      <c r="BJ2195" s="19" t="s">
        <v>26</v>
      </c>
      <c r="BK2195" s="200">
        <f>ROUND(I2195*H2195,2)</f>
        <v>0</v>
      </c>
      <c r="BL2195" s="19" t="s">
        <v>258</v>
      </c>
      <c r="BM2195" s="199" t="s">
        <v>3160</v>
      </c>
    </row>
    <row r="2196" spans="1:65" s="2" customFormat="1" ht="10.199999999999999">
      <c r="A2196" s="36"/>
      <c r="B2196" s="37"/>
      <c r="C2196" s="38"/>
      <c r="D2196" s="201" t="s">
        <v>152</v>
      </c>
      <c r="E2196" s="38"/>
      <c r="F2196" s="202" t="s">
        <v>3161</v>
      </c>
      <c r="G2196" s="38"/>
      <c r="H2196" s="38"/>
      <c r="I2196" s="110"/>
      <c r="J2196" s="38"/>
      <c r="K2196" s="38"/>
      <c r="L2196" s="41"/>
      <c r="M2196" s="203"/>
      <c r="N2196" s="204"/>
      <c r="O2196" s="66"/>
      <c r="P2196" s="66"/>
      <c r="Q2196" s="66"/>
      <c r="R2196" s="66"/>
      <c r="S2196" s="66"/>
      <c r="T2196" s="67"/>
      <c r="U2196" s="36"/>
      <c r="V2196" s="36"/>
      <c r="W2196" s="36"/>
      <c r="X2196" s="36"/>
      <c r="Y2196" s="36"/>
      <c r="Z2196" s="36"/>
      <c r="AA2196" s="36"/>
      <c r="AB2196" s="36"/>
      <c r="AC2196" s="36"/>
      <c r="AD2196" s="36"/>
      <c r="AE2196" s="36"/>
      <c r="AT2196" s="19" t="s">
        <v>152</v>
      </c>
      <c r="AU2196" s="19" t="s">
        <v>80</v>
      </c>
    </row>
    <row r="2197" spans="1:65" s="2" customFormat="1" ht="16.5" customHeight="1">
      <c r="A2197" s="36"/>
      <c r="B2197" s="37"/>
      <c r="C2197" s="189" t="s">
        <v>3162</v>
      </c>
      <c r="D2197" s="189" t="s">
        <v>146</v>
      </c>
      <c r="E2197" s="190" t="s">
        <v>2860</v>
      </c>
      <c r="F2197" s="191" t="s">
        <v>2861</v>
      </c>
      <c r="G2197" s="192" t="s">
        <v>443</v>
      </c>
      <c r="H2197" s="193">
        <v>45</v>
      </c>
      <c r="I2197" s="194"/>
      <c r="J2197" s="193">
        <f>ROUND(I2197*H2197,2)</f>
        <v>0</v>
      </c>
      <c r="K2197" s="191" t="s">
        <v>19</v>
      </c>
      <c r="L2197" s="41"/>
      <c r="M2197" s="195" t="s">
        <v>19</v>
      </c>
      <c r="N2197" s="196" t="s">
        <v>42</v>
      </c>
      <c r="O2197" s="66"/>
      <c r="P2197" s="197">
        <f>O2197*H2197</f>
        <v>0</v>
      </c>
      <c r="Q2197" s="197">
        <v>0</v>
      </c>
      <c r="R2197" s="197">
        <f>Q2197*H2197</f>
        <v>0</v>
      </c>
      <c r="S2197" s="197">
        <v>0</v>
      </c>
      <c r="T2197" s="198">
        <f>S2197*H2197</f>
        <v>0</v>
      </c>
      <c r="U2197" s="36"/>
      <c r="V2197" s="36"/>
      <c r="W2197" s="36"/>
      <c r="X2197" s="36"/>
      <c r="Y2197" s="36"/>
      <c r="Z2197" s="36"/>
      <c r="AA2197" s="36"/>
      <c r="AB2197" s="36"/>
      <c r="AC2197" s="36"/>
      <c r="AD2197" s="36"/>
      <c r="AE2197" s="36"/>
      <c r="AR2197" s="199" t="s">
        <v>258</v>
      </c>
      <c r="AT2197" s="199" t="s">
        <v>146</v>
      </c>
      <c r="AU2197" s="199" t="s">
        <v>80</v>
      </c>
      <c r="AY2197" s="19" t="s">
        <v>144</v>
      </c>
      <c r="BE2197" s="200">
        <f>IF(N2197="základní",J2197,0)</f>
        <v>0</v>
      </c>
      <c r="BF2197" s="200">
        <f>IF(N2197="snížená",J2197,0)</f>
        <v>0</v>
      </c>
      <c r="BG2197" s="200">
        <f>IF(N2197="zákl. přenesená",J2197,0)</f>
        <v>0</v>
      </c>
      <c r="BH2197" s="200">
        <f>IF(N2197="sníž. přenesená",J2197,0)</f>
        <v>0</v>
      </c>
      <c r="BI2197" s="200">
        <f>IF(N2197="nulová",J2197,0)</f>
        <v>0</v>
      </c>
      <c r="BJ2197" s="19" t="s">
        <v>26</v>
      </c>
      <c r="BK2197" s="200">
        <f>ROUND(I2197*H2197,2)</f>
        <v>0</v>
      </c>
      <c r="BL2197" s="19" t="s">
        <v>258</v>
      </c>
      <c r="BM2197" s="199" t="s">
        <v>3163</v>
      </c>
    </row>
    <row r="2198" spans="1:65" s="2" customFormat="1" ht="10.199999999999999">
      <c r="A2198" s="36"/>
      <c r="B2198" s="37"/>
      <c r="C2198" s="38"/>
      <c r="D2198" s="201" t="s">
        <v>152</v>
      </c>
      <c r="E2198" s="38"/>
      <c r="F2198" s="202" t="s">
        <v>2863</v>
      </c>
      <c r="G2198" s="38"/>
      <c r="H2198" s="38"/>
      <c r="I2198" s="110"/>
      <c r="J2198" s="38"/>
      <c r="K2198" s="38"/>
      <c r="L2198" s="41"/>
      <c r="M2198" s="203"/>
      <c r="N2198" s="204"/>
      <c r="O2198" s="66"/>
      <c r="P2198" s="66"/>
      <c r="Q2198" s="66"/>
      <c r="R2198" s="66"/>
      <c r="S2198" s="66"/>
      <c r="T2198" s="67"/>
      <c r="U2198" s="36"/>
      <c r="V2198" s="36"/>
      <c r="W2198" s="36"/>
      <c r="X2198" s="36"/>
      <c r="Y2198" s="36"/>
      <c r="Z2198" s="36"/>
      <c r="AA2198" s="36"/>
      <c r="AB2198" s="36"/>
      <c r="AC2198" s="36"/>
      <c r="AD2198" s="36"/>
      <c r="AE2198" s="36"/>
      <c r="AT2198" s="19" t="s">
        <v>152</v>
      </c>
      <c r="AU2198" s="19" t="s">
        <v>80</v>
      </c>
    </row>
    <row r="2199" spans="1:65" s="2" customFormat="1" ht="16.5" customHeight="1">
      <c r="A2199" s="36"/>
      <c r="B2199" s="37"/>
      <c r="C2199" s="189" t="s">
        <v>3164</v>
      </c>
      <c r="D2199" s="189" t="s">
        <v>146</v>
      </c>
      <c r="E2199" s="190" t="s">
        <v>3165</v>
      </c>
      <c r="F2199" s="191" t="s">
        <v>3166</v>
      </c>
      <c r="G2199" s="192" t="s">
        <v>443</v>
      </c>
      <c r="H2199" s="193">
        <v>4</v>
      </c>
      <c r="I2199" s="194"/>
      <c r="J2199" s="193">
        <f>ROUND(I2199*H2199,2)</f>
        <v>0</v>
      </c>
      <c r="K2199" s="191" t="s">
        <v>19</v>
      </c>
      <c r="L2199" s="41"/>
      <c r="M2199" s="195" t="s">
        <v>19</v>
      </c>
      <c r="N2199" s="196" t="s">
        <v>42</v>
      </c>
      <c r="O2199" s="66"/>
      <c r="P2199" s="197">
        <f>O2199*H2199</f>
        <v>0</v>
      </c>
      <c r="Q2199" s="197">
        <v>0</v>
      </c>
      <c r="R2199" s="197">
        <f>Q2199*H2199</f>
        <v>0</v>
      </c>
      <c r="S2199" s="197">
        <v>0</v>
      </c>
      <c r="T2199" s="198">
        <f>S2199*H2199</f>
        <v>0</v>
      </c>
      <c r="U2199" s="36"/>
      <c r="V2199" s="36"/>
      <c r="W2199" s="36"/>
      <c r="X2199" s="36"/>
      <c r="Y2199" s="36"/>
      <c r="Z2199" s="36"/>
      <c r="AA2199" s="36"/>
      <c r="AB2199" s="36"/>
      <c r="AC2199" s="36"/>
      <c r="AD2199" s="36"/>
      <c r="AE2199" s="36"/>
      <c r="AR2199" s="199" t="s">
        <v>258</v>
      </c>
      <c r="AT2199" s="199" t="s">
        <v>146</v>
      </c>
      <c r="AU2199" s="199" t="s">
        <v>80</v>
      </c>
      <c r="AY2199" s="19" t="s">
        <v>144</v>
      </c>
      <c r="BE2199" s="200">
        <f>IF(N2199="základní",J2199,0)</f>
        <v>0</v>
      </c>
      <c r="BF2199" s="200">
        <f>IF(N2199="snížená",J2199,0)</f>
        <v>0</v>
      </c>
      <c r="BG2199" s="200">
        <f>IF(N2199="zákl. přenesená",J2199,0)</f>
        <v>0</v>
      </c>
      <c r="BH2199" s="200">
        <f>IF(N2199="sníž. přenesená",J2199,0)</f>
        <v>0</v>
      </c>
      <c r="BI2199" s="200">
        <f>IF(N2199="nulová",J2199,0)</f>
        <v>0</v>
      </c>
      <c r="BJ2199" s="19" t="s">
        <v>26</v>
      </c>
      <c r="BK2199" s="200">
        <f>ROUND(I2199*H2199,2)</f>
        <v>0</v>
      </c>
      <c r="BL2199" s="19" t="s">
        <v>258</v>
      </c>
      <c r="BM2199" s="199" t="s">
        <v>3167</v>
      </c>
    </row>
    <row r="2200" spans="1:65" s="2" customFormat="1" ht="10.199999999999999">
      <c r="A2200" s="36"/>
      <c r="B2200" s="37"/>
      <c r="C2200" s="38"/>
      <c r="D2200" s="201" t="s">
        <v>152</v>
      </c>
      <c r="E2200" s="38"/>
      <c r="F2200" s="202" t="s">
        <v>3168</v>
      </c>
      <c r="G2200" s="38"/>
      <c r="H2200" s="38"/>
      <c r="I2200" s="110"/>
      <c r="J2200" s="38"/>
      <c r="K2200" s="38"/>
      <c r="L2200" s="41"/>
      <c r="M2200" s="203"/>
      <c r="N2200" s="204"/>
      <c r="O2200" s="66"/>
      <c r="P2200" s="66"/>
      <c r="Q2200" s="66"/>
      <c r="R2200" s="66"/>
      <c r="S2200" s="66"/>
      <c r="T2200" s="67"/>
      <c r="U2200" s="36"/>
      <c r="V2200" s="36"/>
      <c r="W2200" s="36"/>
      <c r="X2200" s="36"/>
      <c r="Y2200" s="36"/>
      <c r="Z2200" s="36"/>
      <c r="AA2200" s="36"/>
      <c r="AB2200" s="36"/>
      <c r="AC2200" s="36"/>
      <c r="AD2200" s="36"/>
      <c r="AE2200" s="36"/>
      <c r="AT2200" s="19" t="s">
        <v>152</v>
      </c>
      <c r="AU2200" s="19" t="s">
        <v>80</v>
      </c>
    </row>
    <row r="2201" spans="1:65" s="2" customFormat="1" ht="16.5" customHeight="1">
      <c r="A2201" s="36"/>
      <c r="B2201" s="37"/>
      <c r="C2201" s="189" t="s">
        <v>3169</v>
      </c>
      <c r="D2201" s="189" t="s">
        <v>146</v>
      </c>
      <c r="E2201" s="190" t="s">
        <v>3170</v>
      </c>
      <c r="F2201" s="191" t="s">
        <v>3171</v>
      </c>
      <c r="G2201" s="192" t="s">
        <v>443</v>
      </c>
      <c r="H2201" s="193">
        <v>4</v>
      </c>
      <c r="I2201" s="194"/>
      <c r="J2201" s="193">
        <f>ROUND(I2201*H2201,2)</f>
        <v>0</v>
      </c>
      <c r="K2201" s="191" t="s">
        <v>19</v>
      </c>
      <c r="L2201" s="41"/>
      <c r="M2201" s="195" t="s">
        <v>19</v>
      </c>
      <c r="N2201" s="196" t="s">
        <v>42</v>
      </c>
      <c r="O2201" s="66"/>
      <c r="P2201" s="197">
        <f>O2201*H2201</f>
        <v>0</v>
      </c>
      <c r="Q2201" s="197">
        <v>0</v>
      </c>
      <c r="R2201" s="197">
        <f>Q2201*H2201</f>
        <v>0</v>
      </c>
      <c r="S2201" s="197">
        <v>0</v>
      </c>
      <c r="T2201" s="198">
        <f>S2201*H2201</f>
        <v>0</v>
      </c>
      <c r="U2201" s="36"/>
      <c r="V2201" s="36"/>
      <c r="W2201" s="36"/>
      <c r="X2201" s="36"/>
      <c r="Y2201" s="36"/>
      <c r="Z2201" s="36"/>
      <c r="AA2201" s="36"/>
      <c r="AB2201" s="36"/>
      <c r="AC2201" s="36"/>
      <c r="AD2201" s="36"/>
      <c r="AE2201" s="36"/>
      <c r="AR2201" s="199" t="s">
        <v>258</v>
      </c>
      <c r="AT2201" s="199" t="s">
        <v>146</v>
      </c>
      <c r="AU2201" s="199" t="s">
        <v>80</v>
      </c>
      <c r="AY2201" s="19" t="s">
        <v>144</v>
      </c>
      <c r="BE2201" s="200">
        <f>IF(N2201="základní",J2201,0)</f>
        <v>0</v>
      </c>
      <c r="BF2201" s="200">
        <f>IF(N2201="snížená",J2201,0)</f>
        <v>0</v>
      </c>
      <c r="BG2201" s="200">
        <f>IF(N2201="zákl. přenesená",J2201,0)</f>
        <v>0</v>
      </c>
      <c r="BH2201" s="200">
        <f>IF(N2201="sníž. přenesená",J2201,0)</f>
        <v>0</v>
      </c>
      <c r="BI2201" s="200">
        <f>IF(N2201="nulová",J2201,0)</f>
        <v>0</v>
      </c>
      <c r="BJ2201" s="19" t="s">
        <v>26</v>
      </c>
      <c r="BK2201" s="200">
        <f>ROUND(I2201*H2201,2)</f>
        <v>0</v>
      </c>
      <c r="BL2201" s="19" t="s">
        <v>258</v>
      </c>
      <c r="BM2201" s="199" t="s">
        <v>3172</v>
      </c>
    </row>
    <row r="2202" spans="1:65" s="2" customFormat="1" ht="10.199999999999999">
      <c r="A2202" s="36"/>
      <c r="B2202" s="37"/>
      <c r="C2202" s="38"/>
      <c r="D2202" s="201" t="s">
        <v>152</v>
      </c>
      <c r="E2202" s="38"/>
      <c r="F2202" s="202" t="s">
        <v>3173</v>
      </c>
      <c r="G2202" s="38"/>
      <c r="H2202" s="38"/>
      <c r="I2202" s="110"/>
      <c r="J2202" s="38"/>
      <c r="K2202" s="38"/>
      <c r="L2202" s="41"/>
      <c r="M2202" s="203"/>
      <c r="N2202" s="204"/>
      <c r="O2202" s="66"/>
      <c r="P2202" s="66"/>
      <c r="Q2202" s="66"/>
      <c r="R2202" s="66"/>
      <c r="S2202" s="66"/>
      <c r="T2202" s="67"/>
      <c r="U2202" s="36"/>
      <c r="V2202" s="36"/>
      <c r="W2202" s="36"/>
      <c r="X2202" s="36"/>
      <c r="Y2202" s="36"/>
      <c r="Z2202" s="36"/>
      <c r="AA2202" s="36"/>
      <c r="AB2202" s="36"/>
      <c r="AC2202" s="36"/>
      <c r="AD2202" s="36"/>
      <c r="AE2202" s="36"/>
      <c r="AT2202" s="19" t="s">
        <v>152</v>
      </c>
      <c r="AU2202" s="19" t="s">
        <v>80</v>
      </c>
    </row>
    <row r="2203" spans="1:65" s="2" customFormat="1" ht="16.5" customHeight="1">
      <c r="A2203" s="36"/>
      <c r="B2203" s="37"/>
      <c r="C2203" s="189" t="s">
        <v>3174</v>
      </c>
      <c r="D2203" s="189" t="s">
        <v>146</v>
      </c>
      <c r="E2203" s="190" t="s">
        <v>3175</v>
      </c>
      <c r="F2203" s="191" t="s">
        <v>3176</v>
      </c>
      <c r="G2203" s="192" t="s">
        <v>2180</v>
      </c>
      <c r="H2203" s="193">
        <v>1</v>
      </c>
      <c r="I2203" s="194"/>
      <c r="J2203" s="193">
        <f>ROUND(I2203*H2203,2)</f>
        <v>0</v>
      </c>
      <c r="K2203" s="191" t="s">
        <v>19</v>
      </c>
      <c r="L2203" s="41"/>
      <c r="M2203" s="195" t="s">
        <v>19</v>
      </c>
      <c r="N2203" s="196" t="s">
        <v>42</v>
      </c>
      <c r="O2203" s="66"/>
      <c r="P2203" s="197">
        <f>O2203*H2203</f>
        <v>0</v>
      </c>
      <c r="Q2203" s="197">
        <v>0</v>
      </c>
      <c r="R2203" s="197">
        <f>Q2203*H2203</f>
        <v>0</v>
      </c>
      <c r="S2203" s="197">
        <v>0</v>
      </c>
      <c r="T2203" s="198">
        <f>S2203*H2203</f>
        <v>0</v>
      </c>
      <c r="U2203" s="36"/>
      <c r="V2203" s="36"/>
      <c r="W2203" s="36"/>
      <c r="X2203" s="36"/>
      <c r="Y2203" s="36"/>
      <c r="Z2203" s="36"/>
      <c r="AA2203" s="36"/>
      <c r="AB2203" s="36"/>
      <c r="AC2203" s="36"/>
      <c r="AD2203" s="36"/>
      <c r="AE2203" s="36"/>
      <c r="AR2203" s="199" t="s">
        <v>258</v>
      </c>
      <c r="AT2203" s="199" t="s">
        <v>146</v>
      </c>
      <c r="AU2203" s="199" t="s">
        <v>80</v>
      </c>
      <c r="AY2203" s="19" t="s">
        <v>144</v>
      </c>
      <c r="BE2203" s="200">
        <f>IF(N2203="základní",J2203,0)</f>
        <v>0</v>
      </c>
      <c r="BF2203" s="200">
        <f>IF(N2203="snížená",J2203,0)</f>
        <v>0</v>
      </c>
      <c r="BG2203" s="200">
        <f>IF(N2203="zákl. přenesená",J2203,0)</f>
        <v>0</v>
      </c>
      <c r="BH2203" s="200">
        <f>IF(N2203="sníž. přenesená",J2203,0)</f>
        <v>0</v>
      </c>
      <c r="BI2203" s="200">
        <f>IF(N2203="nulová",J2203,0)</f>
        <v>0</v>
      </c>
      <c r="BJ2203" s="19" t="s">
        <v>26</v>
      </c>
      <c r="BK2203" s="200">
        <f>ROUND(I2203*H2203,2)</f>
        <v>0</v>
      </c>
      <c r="BL2203" s="19" t="s">
        <v>258</v>
      </c>
      <c r="BM2203" s="199" t="s">
        <v>3177</v>
      </c>
    </row>
    <row r="2204" spans="1:65" s="2" customFormat="1" ht="10.199999999999999">
      <c r="A2204" s="36"/>
      <c r="B2204" s="37"/>
      <c r="C2204" s="38"/>
      <c r="D2204" s="201" t="s">
        <v>152</v>
      </c>
      <c r="E2204" s="38"/>
      <c r="F2204" s="202" t="s">
        <v>3176</v>
      </c>
      <c r="G2204" s="38"/>
      <c r="H2204" s="38"/>
      <c r="I2204" s="110"/>
      <c r="J2204" s="38"/>
      <c r="K2204" s="38"/>
      <c r="L2204" s="41"/>
      <c r="M2204" s="203"/>
      <c r="N2204" s="204"/>
      <c r="O2204" s="66"/>
      <c r="P2204" s="66"/>
      <c r="Q2204" s="66"/>
      <c r="R2204" s="66"/>
      <c r="S2204" s="66"/>
      <c r="T2204" s="67"/>
      <c r="U2204" s="36"/>
      <c r="V2204" s="36"/>
      <c r="W2204" s="36"/>
      <c r="X2204" s="36"/>
      <c r="Y2204" s="36"/>
      <c r="Z2204" s="36"/>
      <c r="AA2204" s="36"/>
      <c r="AB2204" s="36"/>
      <c r="AC2204" s="36"/>
      <c r="AD2204" s="36"/>
      <c r="AE2204" s="36"/>
      <c r="AT2204" s="19" t="s">
        <v>152</v>
      </c>
      <c r="AU2204" s="19" t="s">
        <v>80</v>
      </c>
    </row>
    <row r="2205" spans="1:65" s="2" customFormat="1" ht="16.5" customHeight="1">
      <c r="A2205" s="36"/>
      <c r="B2205" s="37"/>
      <c r="C2205" s="189" t="s">
        <v>3178</v>
      </c>
      <c r="D2205" s="189" t="s">
        <v>146</v>
      </c>
      <c r="E2205" s="190" t="s">
        <v>3179</v>
      </c>
      <c r="F2205" s="191" t="s">
        <v>3180</v>
      </c>
      <c r="G2205" s="192" t="s">
        <v>443</v>
      </c>
      <c r="H2205" s="193">
        <v>2</v>
      </c>
      <c r="I2205" s="194"/>
      <c r="J2205" s="193">
        <f>ROUND(I2205*H2205,2)</f>
        <v>0</v>
      </c>
      <c r="K2205" s="191" t="s">
        <v>19</v>
      </c>
      <c r="L2205" s="41"/>
      <c r="M2205" s="195" t="s">
        <v>19</v>
      </c>
      <c r="N2205" s="196" t="s">
        <v>42</v>
      </c>
      <c r="O2205" s="66"/>
      <c r="P2205" s="197">
        <f>O2205*H2205</f>
        <v>0</v>
      </c>
      <c r="Q2205" s="197">
        <v>0</v>
      </c>
      <c r="R2205" s="197">
        <f>Q2205*H2205</f>
        <v>0</v>
      </c>
      <c r="S2205" s="197">
        <v>0</v>
      </c>
      <c r="T2205" s="198">
        <f>S2205*H2205</f>
        <v>0</v>
      </c>
      <c r="U2205" s="36"/>
      <c r="V2205" s="36"/>
      <c r="W2205" s="36"/>
      <c r="X2205" s="36"/>
      <c r="Y2205" s="36"/>
      <c r="Z2205" s="36"/>
      <c r="AA2205" s="36"/>
      <c r="AB2205" s="36"/>
      <c r="AC2205" s="36"/>
      <c r="AD2205" s="36"/>
      <c r="AE2205" s="36"/>
      <c r="AR2205" s="199" t="s">
        <v>258</v>
      </c>
      <c r="AT2205" s="199" t="s">
        <v>146</v>
      </c>
      <c r="AU2205" s="199" t="s">
        <v>80</v>
      </c>
      <c r="AY2205" s="19" t="s">
        <v>144</v>
      </c>
      <c r="BE2205" s="200">
        <f>IF(N2205="základní",J2205,0)</f>
        <v>0</v>
      </c>
      <c r="BF2205" s="200">
        <f>IF(N2205="snížená",J2205,0)</f>
        <v>0</v>
      </c>
      <c r="BG2205" s="200">
        <f>IF(N2205="zákl. přenesená",J2205,0)</f>
        <v>0</v>
      </c>
      <c r="BH2205" s="200">
        <f>IF(N2205="sníž. přenesená",J2205,0)</f>
        <v>0</v>
      </c>
      <c r="BI2205" s="200">
        <f>IF(N2205="nulová",J2205,0)</f>
        <v>0</v>
      </c>
      <c r="BJ2205" s="19" t="s">
        <v>26</v>
      </c>
      <c r="BK2205" s="200">
        <f>ROUND(I2205*H2205,2)</f>
        <v>0</v>
      </c>
      <c r="BL2205" s="19" t="s">
        <v>258</v>
      </c>
      <c r="BM2205" s="199" t="s">
        <v>3181</v>
      </c>
    </row>
    <row r="2206" spans="1:65" s="2" customFormat="1" ht="10.199999999999999">
      <c r="A2206" s="36"/>
      <c r="B2206" s="37"/>
      <c r="C2206" s="38"/>
      <c r="D2206" s="201" t="s">
        <v>152</v>
      </c>
      <c r="E2206" s="38"/>
      <c r="F2206" s="202" t="s">
        <v>3182</v>
      </c>
      <c r="G2206" s="38"/>
      <c r="H2206" s="38"/>
      <c r="I2206" s="110"/>
      <c r="J2206" s="38"/>
      <c r="K2206" s="38"/>
      <c r="L2206" s="41"/>
      <c r="M2206" s="203"/>
      <c r="N2206" s="204"/>
      <c r="O2206" s="66"/>
      <c r="P2206" s="66"/>
      <c r="Q2206" s="66"/>
      <c r="R2206" s="66"/>
      <c r="S2206" s="66"/>
      <c r="T2206" s="67"/>
      <c r="U2206" s="36"/>
      <c r="V2206" s="36"/>
      <c r="W2206" s="36"/>
      <c r="X2206" s="36"/>
      <c r="Y2206" s="36"/>
      <c r="Z2206" s="36"/>
      <c r="AA2206" s="36"/>
      <c r="AB2206" s="36"/>
      <c r="AC2206" s="36"/>
      <c r="AD2206" s="36"/>
      <c r="AE2206" s="36"/>
      <c r="AT2206" s="19" t="s">
        <v>152</v>
      </c>
      <c r="AU2206" s="19" t="s">
        <v>80</v>
      </c>
    </row>
    <row r="2207" spans="1:65" s="2" customFormat="1" ht="21.75" customHeight="1">
      <c r="A2207" s="36"/>
      <c r="B2207" s="37"/>
      <c r="C2207" s="189" t="s">
        <v>3183</v>
      </c>
      <c r="D2207" s="189" t="s">
        <v>146</v>
      </c>
      <c r="E2207" s="190" t="s">
        <v>3184</v>
      </c>
      <c r="F2207" s="191" t="s">
        <v>3185</v>
      </c>
      <c r="G2207" s="192" t="s">
        <v>443</v>
      </c>
      <c r="H2207" s="193">
        <v>4</v>
      </c>
      <c r="I2207" s="194"/>
      <c r="J2207" s="193">
        <f>ROUND(I2207*H2207,2)</f>
        <v>0</v>
      </c>
      <c r="K2207" s="191" t="s">
        <v>19</v>
      </c>
      <c r="L2207" s="41"/>
      <c r="M2207" s="195" t="s">
        <v>19</v>
      </c>
      <c r="N2207" s="196" t="s">
        <v>42</v>
      </c>
      <c r="O2207" s="66"/>
      <c r="P2207" s="197">
        <f>O2207*H2207</f>
        <v>0</v>
      </c>
      <c r="Q2207" s="197">
        <v>0</v>
      </c>
      <c r="R2207" s="197">
        <f>Q2207*H2207</f>
        <v>0</v>
      </c>
      <c r="S2207" s="197">
        <v>0</v>
      </c>
      <c r="T2207" s="198">
        <f>S2207*H2207</f>
        <v>0</v>
      </c>
      <c r="U2207" s="36"/>
      <c r="V2207" s="36"/>
      <c r="W2207" s="36"/>
      <c r="X2207" s="36"/>
      <c r="Y2207" s="36"/>
      <c r="Z2207" s="36"/>
      <c r="AA2207" s="36"/>
      <c r="AB2207" s="36"/>
      <c r="AC2207" s="36"/>
      <c r="AD2207" s="36"/>
      <c r="AE2207" s="36"/>
      <c r="AR2207" s="199" t="s">
        <v>258</v>
      </c>
      <c r="AT2207" s="199" t="s">
        <v>146</v>
      </c>
      <c r="AU2207" s="199" t="s">
        <v>80</v>
      </c>
      <c r="AY2207" s="19" t="s">
        <v>144</v>
      </c>
      <c r="BE2207" s="200">
        <f>IF(N2207="základní",J2207,0)</f>
        <v>0</v>
      </c>
      <c r="BF2207" s="200">
        <f>IF(N2207="snížená",J2207,0)</f>
        <v>0</v>
      </c>
      <c r="BG2207" s="200">
        <f>IF(N2207="zákl. přenesená",J2207,0)</f>
        <v>0</v>
      </c>
      <c r="BH2207" s="200">
        <f>IF(N2207="sníž. přenesená",J2207,0)</f>
        <v>0</v>
      </c>
      <c r="BI2207" s="200">
        <f>IF(N2207="nulová",J2207,0)</f>
        <v>0</v>
      </c>
      <c r="BJ2207" s="19" t="s">
        <v>26</v>
      </c>
      <c r="BK2207" s="200">
        <f>ROUND(I2207*H2207,2)</f>
        <v>0</v>
      </c>
      <c r="BL2207" s="19" t="s">
        <v>258</v>
      </c>
      <c r="BM2207" s="199" t="s">
        <v>3186</v>
      </c>
    </row>
    <row r="2208" spans="1:65" s="2" customFormat="1" ht="19.2">
      <c r="A2208" s="36"/>
      <c r="B2208" s="37"/>
      <c r="C2208" s="38"/>
      <c r="D2208" s="201" t="s">
        <v>152</v>
      </c>
      <c r="E2208" s="38"/>
      <c r="F2208" s="202" t="s">
        <v>3187</v>
      </c>
      <c r="G2208" s="38"/>
      <c r="H2208" s="38"/>
      <c r="I2208" s="110"/>
      <c r="J2208" s="38"/>
      <c r="K2208" s="38"/>
      <c r="L2208" s="41"/>
      <c r="M2208" s="203"/>
      <c r="N2208" s="204"/>
      <c r="O2208" s="66"/>
      <c r="P2208" s="66"/>
      <c r="Q2208" s="66"/>
      <c r="R2208" s="66"/>
      <c r="S2208" s="66"/>
      <c r="T2208" s="67"/>
      <c r="U2208" s="36"/>
      <c r="V2208" s="36"/>
      <c r="W2208" s="36"/>
      <c r="X2208" s="36"/>
      <c r="Y2208" s="36"/>
      <c r="Z2208" s="36"/>
      <c r="AA2208" s="36"/>
      <c r="AB2208" s="36"/>
      <c r="AC2208" s="36"/>
      <c r="AD2208" s="36"/>
      <c r="AE2208" s="36"/>
      <c r="AT2208" s="19" t="s">
        <v>152</v>
      </c>
      <c r="AU2208" s="19" t="s">
        <v>80</v>
      </c>
    </row>
    <row r="2209" spans="1:65" s="2" customFormat="1" ht="16.5" customHeight="1">
      <c r="A2209" s="36"/>
      <c r="B2209" s="37"/>
      <c r="C2209" s="189" t="s">
        <v>3188</v>
      </c>
      <c r="D2209" s="189" t="s">
        <v>146</v>
      </c>
      <c r="E2209" s="190" t="s">
        <v>3189</v>
      </c>
      <c r="F2209" s="191" t="s">
        <v>3190</v>
      </c>
      <c r="G2209" s="192" t="s">
        <v>2180</v>
      </c>
      <c r="H2209" s="193">
        <v>7</v>
      </c>
      <c r="I2209" s="194"/>
      <c r="J2209" s="193">
        <f>ROUND(I2209*H2209,2)</f>
        <v>0</v>
      </c>
      <c r="K2209" s="191" t="s">
        <v>19</v>
      </c>
      <c r="L2209" s="41"/>
      <c r="M2209" s="195" t="s">
        <v>19</v>
      </c>
      <c r="N2209" s="196" t="s">
        <v>42</v>
      </c>
      <c r="O2209" s="66"/>
      <c r="P2209" s="197">
        <f>O2209*H2209</f>
        <v>0</v>
      </c>
      <c r="Q2209" s="197">
        <v>0</v>
      </c>
      <c r="R2209" s="197">
        <f>Q2209*H2209</f>
        <v>0</v>
      </c>
      <c r="S2209" s="197">
        <v>0</v>
      </c>
      <c r="T2209" s="198">
        <f>S2209*H2209</f>
        <v>0</v>
      </c>
      <c r="U2209" s="36"/>
      <c r="V2209" s="36"/>
      <c r="W2209" s="36"/>
      <c r="X2209" s="36"/>
      <c r="Y2209" s="36"/>
      <c r="Z2209" s="36"/>
      <c r="AA2209" s="36"/>
      <c r="AB2209" s="36"/>
      <c r="AC2209" s="36"/>
      <c r="AD2209" s="36"/>
      <c r="AE2209" s="36"/>
      <c r="AR2209" s="199" t="s">
        <v>258</v>
      </c>
      <c r="AT2209" s="199" t="s">
        <v>146</v>
      </c>
      <c r="AU2209" s="199" t="s">
        <v>80</v>
      </c>
      <c r="AY2209" s="19" t="s">
        <v>144</v>
      </c>
      <c r="BE2209" s="200">
        <f>IF(N2209="základní",J2209,0)</f>
        <v>0</v>
      </c>
      <c r="BF2209" s="200">
        <f>IF(N2209="snížená",J2209,0)</f>
        <v>0</v>
      </c>
      <c r="BG2209" s="200">
        <f>IF(N2209="zákl. přenesená",J2209,0)</f>
        <v>0</v>
      </c>
      <c r="BH2209" s="200">
        <f>IF(N2209="sníž. přenesená",J2209,0)</f>
        <v>0</v>
      </c>
      <c r="BI2209" s="200">
        <f>IF(N2209="nulová",J2209,0)</f>
        <v>0</v>
      </c>
      <c r="BJ2209" s="19" t="s">
        <v>26</v>
      </c>
      <c r="BK2209" s="200">
        <f>ROUND(I2209*H2209,2)</f>
        <v>0</v>
      </c>
      <c r="BL2209" s="19" t="s">
        <v>258</v>
      </c>
      <c r="BM2209" s="199" t="s">
        <v>3191</v>
      </c>
    </row>
    <row r="2210" spans="1:65" s="2" customFormat="1" ht="10.199999999999999">
      <c r="A2210" s="36"/>
      <c r="B2210" s="37"/>
      <c r="C2210" s="38"/>
      <c r="D2210" s="201" t="s">
        <v>152</v>
      </c>
      <c r="E2210" s="38"/>
      <c r="F2210" s="202" t="s">
        <v>3192</v>
      </c>
      <c r="G2210" s="38"/>
      <c r="H2210" s="38"/>
      <c r="I2210" s="110"/>
      <c r="J2210" s="38"/>
      <c r="K2210" s="38"/>
      <c r="L2210" s="41"/>
      <c r="M2210" s="203"/>
      <c r="N2210" s="204"/>
      <c r="O2210" s="66"/>
      <c r="P2210" s="66"/>
      <c r="Q2210" s="66"/>
      <c r="R2210" s="66"/>
      <c r="S2210" s="66"/>
      <c r="T2210" s="67"/>
      <c r="U2210" s="36"/>
      <c r="V2210" s="36"/>
      <c r="W2210" s="36"/>
      <c r="X2210" s="36"/>
      <c r="Y2210" s="36"/>
      <c r="Z2210" s="36"/>
      <c r="AA2210" s="36"/>
      <c r="AB2210" s="36"/>
      <c r="AC2210" s="36"/>
      <c r="AD2210" s="36"/>
      <c r="AE2210" s="36"/>
      <c r="AT2210" s="19" t="s">
        <v>152</v>
      </c>
      <c r="AU2210" s="19" t="s">
        <v>80</v>
      </c>
    </row>
    <row r="2211" spans="1:65" s="2" customFormat="1" ht="16.5" customHeight="1">
      <c r="A2211" s="36"/>
      <c r="B2211" s="37"/>
      <c r="C2211" s="189" t="s">
        <v>3193</v>
      </c>
      <c r="D2211" s="189" t="s">
        <v>146</v>
      </c>
      <c r="E2211" s="190" t="s">
        <v>3194</v>
      </c>
      <c r="F2211" s="191" t="s">
        <v>3195</v>
      </c>
      <c r="G2211" s="192" t="s">
        <v>2180</v>
      </c>
      <c r="H2211" s="193">
        <v>8</v>
      </c>
      <c r="I2211" s="194"/>
      <c r="J2211" s="193">
        <f>ROUND(I2211*H2211,2)</f>
        <v>0</v>
      </c>
      <c r="K2211" s="191" t="s">
        <v>19</v>
      </c>
      <c r="L2211" s="41"/>
      <c r="M2211" s="195" t="s">
        <v>19</v>
      </c>
      <c r="N2211" s="196" t="s">
        <v>42</v>
      </c>
      <c r="O2211" s="66"/>
      <c r="P2211" s="197">
        <f>O2211*H2211</f>
        <v>0</v>
      </c>
      <c r="Q2211" s="197">
        <v>0</v>
      </c>
      <c r="R2211" s="197">
        <f>Q2211*H2211</f>
        <v>0</v>
      </c>
      <c r="S2211" s="197">
        <v>0</v>
      </c>
      <c r="T2211" s="198">
        <f>S2211*H2211</f>
        <v>0</v>
      </c>
      <c r="U2211" s="36"/>
      <c r="V2211" s="36"/>
      <c r="W2211" s="36"/>
      <c r="X2211" s="36"/>
      <c r="Y2211" s="36"/>
      <c r="Z2211" s="36"/>
      <c r="AA2211" s="36"/>
      <c r="AB2211" s="36"/>
      <c r="AC2211" s="36"/>
      <c r="AD2211" s="36"/>
      <c r="AE2211" s="36"/>
      <c r="AR2211" s="199" t="s">
        <v>258</v>
      </c>
      <c r="AT2211" s="199" t="s">
        <v>146</v>
      </c>
      <c r="AU2211" s="199" t="s">
        <v>80</v>
      </c>
      <c r="AY2211" s="19" t="s">
        <v>144</v>
      </c>
      <c r="BE2211" s="200">
        <f>IF(N2211="základní",J2211,0)</f>
        <v>0</v>
      </c>
      <c r="BF2211" s="200">
        <f>IF(N2211="snížená",J2211,0)</f>
        <v>0</v>
      </c>
      <c r="BG2211" s="200">
        <f>IF(N2211="zákl. přenesená",J2211,0)</f>
        <v>0</v>
      </c>
      <c r="BH2211" s="200">
        <f>IF(N2211="sníž. přenesená",J2211,0)</f>
        <v>0</v>
      </c>
      <c r="BI2211" s="200">
        <f>IF(N2211="nulová",J2211,0)</f>
        <v>0</v>
      </c>
      <c r="BJ2211" s="19" t="s">
        <v>26</v>
      </c>
      <c r="BK2211" s="200">
        <f>ROUND(I2211*H2211,2)</f>
        <v>0</v>
      </c>
      <c r="BL2211" s="19" t="s">
        <v>258</v>
      </c>
      <c r="BM2211" s="199" t="s">
        <v>3196</v>
      </c>
    </row>
    <row r="2212" spans="1:65" s="2" customFormat="1" ht="10.199999999999999">
      <c r="A2212" s="36"/>
      <c r="B2212" s="37"/>
      <c r="C2212" s="38"/>
      <c r="D2212" s="201" t="s">
        <v>152</v>
      </c>
      <c r="E2212" s="38"/>
      <c r="F2212" s="202" t="s">
        <v>3197</v>
      </c>
      <c r="G2212" s="38"/>
      <c r="H2212" s="38"/>
      <c r="I2212" s="110"/>
      <c r="J2212" s="38"/>
      <c r="K2212" s="38"/>
      <c r="L2212" s="41"/>
      <c r="M2212" s="203"/>
      <c r="N2212" s="204"/>
      <c r="O2212" s="66"/>
      <c r="P2212" s="66"/>
      <c r="Q2212" s="66"/>
      <c r="R2212" s="66"/>
      <c r="S2212" s="66"/>
      <c r="T2212" s="67"/>
      <c r="U2212" s="36"/>
      <c r="V2212" s="36"/>
      <c r="W2212" s="36"/>
      <c r="X2212" s="36"/>
      <c r="Y2212" s="36"/>
      <c r="Z2212" s="36"/>
      <c r="AA2212" s="36"/>
      <c r="AB2212" s="36"/>
      <c r="AC2212" s="36"/>
      <c r="AD2212" s="36"/>
      <c r="AE2212" s="36"/>
      <c r="AT2212" s="19" t="s">
        <v>152</v>
      </c>
      <c r="AU2212" s="19" t="s">
        <v>80</v>
      </c>
    </row>
    <row r="2213" spans="1:65" s="2" customFormat="1" ht="16.5" customHeight="1">
      <c r="A2213" s="36"/>
      <c r="B2213" s="37"/>
      <c r="C2213" s="189" t="s">
        <v>3198</v>
      </c>
      <c r="D2213" s="189" t="s">
        <v>146</v>
      </c>
      <c r="E2213" s="190" t="s">
        <v>3199</v>
      </c>
      <c r="F2213" s="191" t="s">
        <v>3200</v>
      </c>
      <c r="G2213" s="192" t="s">
        <v>2180</v>
      </c>
      <c r="H2213" s="193">
        <v>18</v>
      </c>
      <c r="I2213" s="194"/>
      <c r="J2213" s="193">
        <f>ROUND(I2213*H2213,2)</f>
        <v>0</v>
      </c>
      <c r="K2213" s="191" t="s">
        <v>19</v>
      </c>
      <c r="L2213" s="41"/>
      <c r="M2213" s="195" t="s">
        <v>19</v>
      </c>
      <c r="N2213" s="196" t="s">
        <v>42</v>
      </c>
      <c r="O2213" s="66"/>
      <c r="P2213" s="197">
        <f>O2213*H2213</f>
        <v>0</v>
      </c>
      <c r="Q2213" s="197">
        <v>0</v>
      </c>
      <c r="R2213" s="197">
        <f>Q2213*H2213</f>
        <v>0</v>
      </c>
      <c r="S2213" s="197">
        <v>0</v>
      </c>
      <c r="T2213" s="198">
        <f>S2213*H2213</f>
        <v>0</v>
      </c>
      <c r="U2213" s="36"/>
      <c r="V2213" s="36"/>
      <c r="W2213" s="36"/>
      <c r="X2213" s="36"/>
      <c r="Y2213" s="36"/>
      <c r="Z2213" s="36"/>
      <c r="AA2213" s="36"/>
      <c r="AB2213" s="36"/>
      <c r="AC2213" s="36"/>
      <c r="AD2213" s="36"/>
      <c r="AE2213" s="36"/>
      <c r="AR2213" s="199" t="s">
        <v>258</v>
      </c>
      <c r="AT2213" s="199" t="s">
        <v>146</v>
      </c>
      <c r="AU2213" s="199" t="s">
        <v>80</v>
      </c>
      <c r="AY2213" s="19" t="s">
        <v>144</v>
      </c>
      <c r="BE2213" s="200">
        <f>IF(N2213="základní",J2213,0)</f>
        <v>0</v>
      </c>
      <c r="BF2213" s="200">
        <f>IF(N2213="snížená",J2213,0)</f>
        <v>0</v>
      </c>
      <c r="BG2213" s="200">
        <f>IF(N2213="zákl. přenesená",J2213,0)</f>
        <v>0</v>
      </c>
      <c r="BH2213" s="200">
        <f>IF(N2213="sníž. přenesená",J2213,0)</f>
        <v>0</v>
      </c>
      <c r="BI2213" s="200">
        <f>IF(N2213="nulová",J2213,0)</f>
        <v>0</v>
      </c>
      <c r="BJ2213" s="19" t="s">
        <v>26</v>
      </c>
      <c r="BK2213" s="200">
        <f>ROUND(I2213*H2213,2)</f>
        <v>0</v>
      </c>
      <c r="BL2213" s="19" t="s">
        <v>258</v>
      </c>
      <c r="BM2213" s="199" t="s">
        <v>3201</v>
      </c>
    </row>
    <row r="2214" spans="1:65" s="2" customFormat="1" ht="10.199999999999999">
      <c r="A2214" s="36"/>
      <c r="B2214" s="37"/>
      <c r="C2214" s="38"/>
      <c r="D2214" s="201" t="s">
        <v>152</v>
      </c>
      <c r="E2214" s="38"/>
      <c r="F2214" s="202" t="s">
        <v>3202</v>
      </c>
      <c r="G2214" s="38"/>
      <c r="H2214" s="38"/>
      <c r="I2214" s="110"/>
      <c r="J2214" s="38"/>
      <c r="K2214" s="38"/>
      <c r="L2214" s="41"/>
      <c r="M2214" s="203"/>
      <c r="N2214" s="204"/>
      <c r="O2214" s="66"/>
      <c r="P2214" s="66"/>
      <c r="Q2214" s="66"/>
      <c r="R2214" s="66"/>
      <c r="S2214" s="66"/>
      <c r="T2214" s="67"/>
      <c r="U2214" s="36"/>
      <c r="V2214" s="36"/>
      <c r="W2214" s="36"/>
      <c r="X2214" s="36"/>
      <c r="Y2214" s="36"/>
      <c r="Z2214" s="36"/>
      <c r="AA2214" s="36"/>
      <c r="AB2214" s="36"/>
      <c r="AC2214" s="36"/>
      <c r="AD2214" s="36"/>
      <c r="AE2214" s="36"/>
      <c r="AT2214" s="19" t="s">
        <v>152</v>
      </c>
      <c r="AU2214" s="19" t="s">
        <v>80</v>
      </c>
    </row>
    <row r="2215" spans="1:65" s="2" customFormat="1" ht="16.5" customHeight="1">
      <c r="A2215" s="36"/>
      <c r="B2215" s="37"/>
      <c r="C2215" s="189" t="s">
        <v>3203</v>
      </c>
      <c r="D2215" s="189" t="s">
        <v>146</v>
      </c>
      <c r="E2215" s="190" t="s">
        <v>3204</v>
      </c>
      <c r="F2215" s="191" t="s">
        <v>3205</v>
      </c>
      <c r="G2215" s="192" t="s">
        <v>2180</v>
      </c>
      <c r="H2215" s="193">
        <v>20</v>
      </c>
      <c r="I2215" s="194"/>
      <c r="J2215" s="193">
        <f>ROUND(I2215*H2215,2)</f>
        <v>0</v>
      </c>
      <c r="K2215" s="191" t="s">
        <v>19</v>
      </c>
      <c r="L2215" s="41"/>
      <c r="M2215" s="195" t="s">
        <v>19</v>
      </c>
      <c r="N2215" s="196" t="s">
        <v>42</v>
      </c>
      <c r="O2215" s="66"/>
      <c r="P2215" s="197">
        <f>O2215*H2215</f>
        <v>0</v>
      </c>
      <c r="Q2215" s="197">
        <v>0</v>
      </c>
      <c r="R2215" s="197">
        <f>Q2215*H2215</f>
        <v>0</v>
      </c>
      <c r="S2215" s="197">
        <v>0</v>
      </c>
      <c r="T2215" s="198">
        <f>S2215*H2215</f>
        <v>0</v>
      </c>
      <c r="U2215" s="36"/>
      <c r="V2215" s="36"/>
      <c r="W2215" s="36"/>
      <c r="X2215" s="36"/>
      <c r="Y2215" s="36"/>
      <c r="Z2215" s="36"/>
      <c r="AA2215" s="36"/>
      <c r="AB2215" s="36"/>
      <c r="AC2215" s="36"/>
      <c r="AD2215" s="36"/>
      <c r="AE2215" s="36"/>
      <c r="AR2215" s="199" t="s">
        <v>258</v>
      </c>
      <c r="AT2215" s="199" t="s">
        <v>146</v>
      </c>
      <c r="AU2215" s="199" t="s">
        <v>80</v>
      </c>
      <c r="AY2215" s="19" t="s">
        <v>144</v>
      </c>
      <c r="BE2215" s="200">
        <f>IF(N2215="základní",J2215,0)</f>
        <v>0</v>
      </c>
      <c r="BF2215" s="200">
        <f>IF(N2215="snížená",J2215,0)</f>
        <v>0</v>
      </c>
      <c r="BG2215" s="200">
        <f>IF(N2215="zákl. přenesená",J2215,0)</f>
        <v>0</v>
      </c>
      <c r="BH2215" s="200">
        <f>IF(N2215="sníž. přenesená",J2215,0)</f>
        <v>0</v>
      </c>
      <c r="BI2215" s="200">
        <f>IF(N2215="nulová",J2215,0)</f>
        <v>0</v>
      </c>
      <c r="BJ2215" s="19" t="s">
        <v>26</v>
      </c>
      <c r="BK2215" s="200">
        <f>ROUND(I2215*H2215,2)</f>
        <v>0</v>
      </c>
      <c r="BL2215" s="19" t="s">
        <v>258</v>
      </c>
      <c r="BM2215" s="199" t="s">
        <v>3206</v>
      </c>
    </row>
    <row r="2216" spans="1:65" s="2" customFormat="1" ht="10.199999999999999">
      <c r="A2216" s="36"/>
      <c r="B2216" s="37"/>
      <c r="C2216" s="38"/>
      <c r="D2216" s="201" t="s">
        <v>152</v>
      </c>
      <c r="E2216" s="38"/>
      <c r="F2216" s="202" t="s">
        <v>3205</v>
      </c>
      <c r="G2216" s="38"/>
      <c r="H2216" s="38"/>
      <c r="I2216" s="110"/>
      <c r="J2216" s="38"/>
      <c r="K2216" s="38"/>
      <c r="L2216" s="41"/>
      <c r="M2216" s="203"/>
      <c r="N2216" s="204"/>
      <c r="O2216" s="66"/>
      <c r="P2216" s="66"/>
      <c r="Q2216" s="66"/>
      <c r="R2216" s="66"/>
      <c r="S2216" s="66"/>
      <c r="T2216" s="67"/>
      <c r="U2216" s="36"/>
      <c r="V2216" s="36"/>
      <c r="W2216" s="36"/>
      <c r="X2216" s="36"/>
      <c r="Y2216" s="36"/>
      <c r="Z2216" s="36"/>
      <c r="AA2216" s="36"/>
      <c r="AB2216" s="36"/>
      <c r="AC2216" s="36"/>
      <c r="AD2216" s="36"/>
      <c r="AE2216" s="36"/>
      <c r="AT2216" s="19" t="s">
        <v>152</v>
      </c>
      <c r="AU2216" s="19" t="s">
        <v>80</v>
      </c>
    </row>
    <row r="2217" spans="1:65" s="2" customFormat="1" ht="16.5" customHeight="1">
      <c r="A2217" s="36"/>
      <c r="B2217" s="37"/>
      <c r="C2217" s="189" t="s">
        <v>3207</v>
      </c>
      <c r="D2217" s="189" t="s">
        <v>146</v>
      </c>
      <c r="E2217" s="190" t="s">
        <v>3208</v>
      </c>
      <c r="F2217" s="191" t="s">
        <v>3209</v>
      </c>
      <c r="G2217" s="192" t="s">
        <v>2180</v>
      </c>
      <c r="H2217" s="193">
        <v>10</v>
      </c>
      <c r="I2217" s="194"/>
      <c r="J2217" s="193">
        <f>ROUND(I2217*H2217,2)</f>
        <v>0</v>
      </c>
      <c r="K2217" s="191" t="s">
        <v>19</v>
      </c>
      <c r="L2217" s="41"/>
      <c r="M2217" s="195" t="s">
        <v>19</v>
      </c>
      <c r="N2217" s="196" t="s">
        <v>42</v>
      </c>
      <c r="O2217" s="66"/>
      <c r="P2217" s="197">
        <f>O2217*H2217</f>
        <v>0</v>
      </c>
      <c r="Q2217" s="197">
        <v>0</v>
      </c>
      <c r="R2217" s="197">
        <f>Q2217*H2217</f>
        <v>0</v>
      </c>
      <c r="S2217" s="197">
        <v>0</v>
      </c>
      <c r="T2217" s="198">
        <f>S2217*H2217</f>
        <v>0</v>
      </c>
      <c r="U2217" s="36"/>
      <c r="V2217" s="36"/>
      <c r="W2217" s="36"/>
      <c r="X2217" s="36"/>
      <c r="Y2217" s="36"/>
      <c r="Z2217" s="36"/>
      <c r="AA2217" s="36"/>
      <c r="AB2217" s="36"/>
      <c r="AC2217" s="36"/>
      <c r="AD2217" s="36"/>
      <c r="AE2217" s="36"/>
      <c r="AR2217" s="199" t="s">
        <v>258</v>
      </c>
      <c r="AT2217" s="199" t="s">
        <v>146</v>
      </c>
      <c r="AU2217" s="199" t="s">
        <v>80</v>
      </c>
      <c r="AY2217" s="19" t="s">
        <v>144</v>
      </c>
      <c r="BE2217" s="200">
        <f>IF(N2217="základní",J2217,0)</f>
        <v>0</v>
      </c>
      <c r="BF2217" s="200">
        <f>IF(N2217="snížená",J2217,0)</f>
        <v>0</v>
      </c>
      <c r="BG2217" s="200">
        <f>IF(N2217="zákl. přenesená",J2217,0)</f>
        <v>0</v>
      </c>
      <c r="BH2217" s="200">
        <f>IF(N2217="sníž. přenesená",J2217,0)</f>
        <v>0</v>
      </c>
      <c r="BI2217" s="200">
        <f>IF(N2217="nulová",J2217,0)</f>
        <v>0</v>
      </c>
      <c r="BJ2217" s="19" t="s">
        <v>26</v>
      </c>
      <c r="BK2217" s="200">
        <f>ROUND(I2217*H2217,2)</f>
        <v>0</v>
      </c>
      <c r="BL2217" s="19" t="s">
        <v>258</v>
      </c>
      <c r="BM2217" s="199" t="s">
        <v>3210</v>
      </c>
    </row>
    <row r="2218" spans="1:65" s="2" customFormat="1" ht="10.199999999999999">
      <c r="A2218" s="36"/>
      <c r="B2218" s="37"/>
      <c r="C2218" s="38"/>
      <c r="D2218" s="201" t="s">
        <v>152</v>
      </c>
      <c r="E2218" s="38"/>
      <c r="F2218" s="202" t="s">
        <v>3209</v>
      </c>
      <c r="G2218" s="38"/>
      <c r="H2218" s="38"/>
      <c r="I2218" s="110"/>
      <c r="J2218" s="38"/>
      <c r="K2218" s="38"/>
      <c r="L2218" s="41"/>
      <c r="M2218" s="203"/>
      <c r="N2218" s="204"/>
      <c r="O2218" s="66"/>
      <c r="P2218" s="66"/>
      <c r="Q2218" s="66"/>
      <c r="R2218" s="66"/>
      <c r="S2218" s="66"/>
      <c r="T2218" s="67"/>
      <c r="U2218" s="36"/>
      <c r="V2218" s="36"/>
      <c r="W2218" s="36"/>
      <c r="X2218" s="36"/>
      <c r="Y2218" s="36"/>
      <c r="Z2218" s="36"/>
      <c r="AA2218" s="36"/>
      <c r="AB2218" s="36"/>
      <c r="AC2218" s="36"/>
      <c r="AD2218" s="36"/>
      <c r="AE2218" s="36"/>
      <c r="AT2218" s="19" t="s">
        <v>152</v>
      </c>
      <c r="AU2218" s="19" t="s">
        <v>80</v>
      </c>
    </row>
    <row r="2219" spans="1:65" s="2" customFormat="1" ht="16.5" customHeight="1">
      <c r="A2219" s="36"/>
      <c r="B2219" s="37"/>
      <c r="C2219" s="189" t="s">
        <v>3211</v>
      </c>
      <c r="D2219" s="189" t="s">
        <v>146</v>
      </c>
      <c r="E2219" s="190" t="s">
        <v>3212</v>
      </c>
      <c r="F2219" s="191" t="s">
        <v>3213</v>
      </c>
      <c r="G2219" s="192" t="s">
        <v>2180</v>
      </c>
      <c r="H2219" s="193">
        <v>48</v>
      </c>
      <c r="I2219" s="194"/>
      <c r="J2219" s="193">
        <f>ROUND(I2219*H2219,2)</f>
        <v>0</v>
      </c>
      <c r="K2219" s="191" t="s">
        <v>19</v>
      </c>
      <c r="L2219" s="41"/>
      <c r="M2219" s="195" t="s">
        <v>19</v>
      </c>
      <c r="N2219" s="196" t="s">
        <v>42</v>
      </c>
      <c r="O2219" s="66"/>
      <c r="P2219" s="197">
        <f>O2219*H2219</f>
        <v>0</v>
      </c>
      <c r="Q2219" s="197">
        <v>0</v>
      </c>
      <c r="R2219" s="197">
        <f>Q2219*H2219</f>
        <v>0</v>
      </c>
      <c r="S2219" s="197">
        <v>0</v>
      </c>
      <c r="T2219" s="198">
        <f>S2219*H2219</f>
        <v>0</v>
      </c>
      <c r="U2219" s="36"/>
      <c r="V2219" s="36"/>
      <c r="W2219" s="36"/>
      <c r="X2219" s="36"/>
      <c r="Y2219" s="36"/>
      <c r="Z2219" s="36"/>
      <c r="AA2219" s="36"/>
      <c r="AB2219" s="36"/>
      <c r="AC2219" s="36"/>
      <c r="AD2219" s="36"/>
      <c r="AE2219" s="36"/>
      <c r="AR2219" s="199" t="s">
        <v>258</v>
      </c>
      <c r="AT2219" s="199" t="s">
        <v>146</v>
      </c>
      <c r="AU2219" s="199" t="s">
        <v>80</v>
      </c>
      <c r="AY2219" s="19" t="s">
        <v>144</v>
      </c>
      <c r="BE2219" s="200">
        <f>IF(N2219="základní",J2219,0)</f>
        <v>0</v>
      </c>
      <c r="BF2219" s="200">
        <f>IF(N2219="snížená",J2219,0)</f>
        <v>0</v>
      </c>
      <c r="BG2219" s="200">
        <f>IF(N2219="zákl. přenesená",J2219,0)</f>
        <v>0</v>
      </c>
      <c r="BH2219" s="200">
        <f>IF(N2219="sníž. přenesená",J2219,0)</f>
        <v>0</v>
      </c>
      <c r="BI2219" s="200">
        <f>IF(N2219="nulová",J2219,0)</f>
        <v>0</v>
      </c>
      <c r="BJ2219" s="19" t="s">
        <v>26</v>
      </c>
      <c r="BK2219" s="200">
        <f>ROUND(I2219*H2219,2)</f>
        <v>0</v>
      </c>
      <c r="BL2219" s="19" t="s">
        <v>258</v>
      </c>
      <c r="BM2219" s="199" t="s">
        <v>3214</v>
      </c>
    </row>
    <row r="2220" spans="1:65" s="2" customFormat="1" ht="10.199999999999999">
      <c r="A2220" s="36"/>
      <c r="B2220" s="37"/>
      <c r="C2220" s="38"/>
      <c r="D2220" s="201" t="s">
        <v>152</v>
      </c>
      <c r="E2220" s="38"/>
      <c r="F2220" s="202" t="s">
        <v>3213</v>
      </c>
      <c r="G2220" s="38"/>
      <c r="H2220" s="38"/>
      <c r="I2220" s="110"/>
      <c r="J2220" s="38"/>
      <c r="K2220" s="38"/>
      <c r="L2220" s="41"/>
      <c r="M2220" s="203"/>
      <c r="N2220" s="204"/>
      <c r="O2220" s="66"/>
      <c r="P2220" s="66"/>
      <c r="Q2220" s="66"/>
      <c r="R2220" s="66"/>
      <c r="S2220" s="66"/>
      <c r="T2220" s="67"/>
      <c r="U2220" s="36"/>
      <c r="V2220" s="36"/>
      <c r="W2220" s="36"/>
      <c r="X2220" s="36"/>
      <c r="Y2220" s="36"/>
      <c r="Z2220" s="36"/>
      <c r="AA2220" s="36"/>
      <c r="AB2220" s="36"/>
      <c r="AC2220" s="36"/>
      <c r="AD2220" s="36"/>
      <c r="AE2220" s="36"/>
      <c r="AT2220" s="19" t="s">
        <v>152</v>
      </c>
      <c r="AU2220" s="19" t="s">
        <v>80</v>
      </c>
    </row>
    <row r="2221" spans="1:65" s="2" customFormat="1" ht="16.5" customHeight="1">
      <c r="A2221" s="36"/>
      <c r="B2221" s="37"/>
      <c r="C2221" s="189" t="s">
        <v>3215</v>
      </c>
      <c r="D2221" s="189" t="s">
        <v>146</v>
      </c>
      <c r="E2221" s="190" t="s">
        <v>3216</v>
      </c>
      <c r="F2221" s="191" t="s">
        <v>3217</v>
      </c>
      <c r="G2221" s="192" t="s">
        <v>2180</v>
      </c>
      <c r="H2221" s="193">
        <v>17</v>
      </c>
      <c r="I2221" s="194"/>
      <c r="J2221" s="193">
        <f>ROUND(I2221*H2221,2)</f>
        <v>0</v>
      </c>
      <c r="K2221" s="191" t="s">
        <v>19</v>
      </c>
      <c r="L2221" s="41"/>
      <c r="M2221" s="195" t="s">
        <v>19</v>
      </c>
      <c r="N2221" s="196" t="s">
        <v>42</v>
      </c>
      <c r="O2221" s="66"/>
      <c r="P2221" s="197">
        <f>O2221*H2221</f>
        <v>0</v>
      </c>
      <c r="Q2221" s="197">
        <v>0</v>
      </c>
      <c r="R2221" s="197">
        <f>Q2221*H2221</f>
        <v>0</v>
      </c>
      <c r="S2221" s="197">
        <v>0</v>
      </c>
      <c r="T2221" s="198">
        <f>S2221*H2221</f>
        <v>0</v>
      </c>
      <c r="U2221" s="36"/>
      <c r="V2221" s="36"/>
      <c r="W2221" s="36"/>
      <c r="X2221" s="36"/>
      <c r="Y2221" s="36"/>
      <c r="Z2221" s="36"/>
      <c r="AA2221" s="36"/>
      <c r="AB2221" s="36"/>
      <c r="AC2221" s="36"/>
      <c r="AD2221" s="36"/>
      <c r="AE2221" s="36"/>
      <c r="AR2221" s="199" t="s">
        <v>258</v>
      </c>
      <c r="AT2221" s="199" t="s">
        <v>146</v>
      </c>
      <c r="AU2221" s="199" t="s">
        <v>80</v>
      </c>
      <c r="AY2221" s="19" t="s">
        <v>144</v>
      </c>
      <c r="BE2221" s="200">
        <f>IF(N2221="základní",J2221,0)</f>
        <v>0</v>
      </c>
      <c r="BF2221" s="200">
        <f>IF(N2221="snížená",J2221,0)</f>
        <v>0</v>
      </c>
      <c r="BG2221" s="200">
        <f>IF(N2221="zákl. přenesená",J2221,0)</f>
        <v>0</v>
      </c>
      <c r="BH2221" s="200">
        <f>IF(N2221="sníž. přenesená",J2221,0)</f>
        <v>0</v>
      </c>
      <c r="BI2221" s="200">
        <f>IF(N2221="nulová",J2221,0)</f>
        <v>0</v>
      </c>
      <c r="BJ2221" s="19" t="s">
        <v>26</v>
      </c>
      <c r="BK2221" s="200">
        <f>ROUND(I2221*H2221,2)</f>
        <v>0</v>
      </c>
      <c r="BL2221" s="19" t="s">
        <v>258</v>
      </c>
      <c r="BM2221" s="199" t="s">
        <v>3218</v>
      </c>
    </row>
    <row r="2222" spans="1:65" s="2" customFormat="1" ht="10.199999999999999">
      <c r="A2222" s="36"/>
      <c r="B2222" s="37"/>
      <c r="C2222" s="38"/>
      <c r="D2222" s="201" t="s">
        <v>152</v>
      </c>
      <c r="E2222" s="38"/>
      <c r="F2222" s="202" t="s">
        <v>3219</v>
      </c>
      <c r="G2222" s="38"/>
      <c r="H2222" s="38"/>
      <c r="I2222" s="110"/>
      <c r="J2222" s="38"/>
      <c r="K2222" s="38"/>
      <c r="L2222" s="41"/>
      <c r="M2222" s="203"/>
      <c r="N2222" s="204"/>
      <c r="O2222" s="66"/>
      <c r="P2222" s="66"/>
      <c r="Q2222" s="66"/>
      <c r="R2222" s="66"/>
      <c r="S2222" s="66"/>
      <c r="T2222" s="67"/>
      <c r="U2222" s="36"/>
      <c r="V2222" s="36"/>
      <c r="W2222" s="36"/>
      <c r="X2222" s="36"/>
      <c r="Y2222" s="36"/>
      <c r="Z2222" s="36"/>
      <c r="AA2222" s="36"/>
      <c r="AB2222" s="36"/>
      <c r="AC2222" s="36"/>
      <c r="AD2222" s="36"/>
      <c r="AE2222" s="36"/>
      <c r="AT2222" s="19" t="s">
        <v>152</v>
      </c>
      <c r="AU2222" s="19" t="s">
        <v>80</v>
      </c>
    </row>
    <row r="2223" spans="1:65" s="2" customFormat="1" ht="16.5" customHeight="1">
      <c r="A2223" s="36"/>
      <c r="B2223" s="37"/>
      <c r="C2223" s="189" t="s">
        <v>3220</v>
      </c>
      <c r="D2223" s="189" t="s">
        <v>146</v>
      </c>
      <c r="E2223" s="190" t="s">
        <v>3221</v>
      </c>
      <c r="F2223" s="191" t="s">
        <v>3222</v>
      </c>
      <c r="G2223" s="192" t="s">
        <v>2180</v>
      </c>
      <c r="H2223" s="193">
        <v>126</v>
      </c>
      <c r="I2223" s="194"/>
      <c r="J2223" s="193">
        <f>ROUND(I2223*H2223,2)</f>
        <v>0</v>
      </c>
      <c r="K2223" s="191" t="s">
        <v>19</v>
      </c>
      <c r="L2223" s="41"/>
      <c r="M2223" s="195" t="s">
        <v>19</v>
      </c>
      <c r="N2223" s="196" t="s">
        <v>42</v>
      </c>
      <c r="O2223" s="66"/>
      <c r="P2223" s="197">
        <f>O2223*H2223</f>
        <v>0</v>
      </c>
      <c r="Q2223" s="197">
        <v>0</v>
      </c>
      <c r="R2223" s="197">
        <f>Q2223*H2223</f>
        <v>0</v>
      </c>
      <c r="S2223" s="197">
        <v>0</v>
      </c>
      <c r="T2223" s="198">
        <f>S2223*H2223</f>
        <v>0</v>
      </c>
      <c r="U2223" s="36"/>
      <c r="V2223" s="36"/>
      <c r="W2223" s="36"/>
      <c r="X2223" s="36"/>
      <c r="Y2223" s="36"/>
      <c r="Z2223" s="36"/>
      <c r="AA2223" s="36"/>
      <c r="AB2223" s="36"/>
      <c r="AC2223" s="36"/>
      <c r="AD2223" s="36"/>
      <c r="AE2223" s="36"/>
      <c r="AR2223" s="199" t="s">
        <v>258</v>
      </c>
      <c r="AT2223" s="199" t="s">
        <v>146</v>
      </c>
      <c r="AU2223" s="199" t="s">
        <v>80</v>
      </c>
      <c r="AY2223" s="19" t="s">
        <v>144</v>
      </c>
      <c r="BE2223" s="200">
        <f>IF(N2223="základní",J2223,0)</f>
        <v>0</v>
      </c>
      <c r="BF2223" s="200">
        <f>IF(N2223="snížená",J2223,0)</f>
        <v>0</v>
      </c>
      <c r="BG2223" s="200">
        <f>IF(N2223="zákl. přenesená",J2223,0)</f>
        <v>0</v>
      </c>
      <c r="BH2223" s="200">
        <f>IF(N2223="sníž. přenesená",J2223,0)</f>
        <v>0</v>
      </c>
      <c r="BI2223" s="200">
        <f>IF(N2223="nulová",J2223,0)</f>
        <v>0</v>
      </c>
      <c r="BJ2223" s="19" t="s">
        <v>26</v>
      </c>
      <c r="BK2223" s="200">
        <f>ROUND(I2223*H2223,2)</f>
        <v>0</v>
      </c>
      <c r="BL2223" s="19" t="s">
        <v>258</v>
      </c>
      <c r="BM2223" s="199" t="s">
        <v>3223</v>
      </c>
    </row>
    <row r="2224" spans="1:65" s="2" customFormat="1" ht="10.199999999999999">
      <c r="A2224" s="36"/>
      <c r="B2224" s="37"/>
      <c r="C2224" s="38"/>
      <c r="D2224" s="201" t="s">
        <v>152</v>
      </c>
      <c r="E2224" s="38"/>
      <c r="F2224" s="202" t="s">
        <v>3222</v>
      </c>
      <c r="G2224" s="38"/>
      <c r="H2224" s="38"/>
      <c r="I2224" s="110"/>
      <c r="J2224" s="38"/>
      <c r="K2224" s="38"/>
      <c r="L2224" s="41"/>
      <c r="M2224" s="203"/>
      <c r="N2224" s="204"/>
      <c r="O2224" s="66"/>
      <c r="P2224" s="66"/>
      <c r="Q2224" s="66"/>
      <c r="R2224" s="66"/>
      <c r="S2224" s="66"/>
      <c r="T2224" s="67"/>
      <c r="U2224" s="36"/>
      <c r="V2224" s="36"/>
      <c r="W2224" s="36"/>
      <c r="X2224" s="36"/>
      <c r="Y2224" s="36"/>
      <c r="Z2224" s="36"/>
      <c r="AA2224" s="36"/>
      <c r="AB2224" s="36"/>
      <c r="AC2224" s="36"/>
      <c r="AD2224" s="36"/>
      <c r="AE2224" s="36"/>
      <c r="AT2224" s="19" t="s">
        <v>152</v>
      </c>
      <c r="AU2224" s="19" t="s">
        <v>80</v>
      </c>
    </row>
    <row r="2225" spans="1:65" s="2" customFormat="1" ht="16.5" customHeight="1">
      <c r="A2225" s="36"/>
      <c r="B2225" s="37"/>
      <c r="C2225" s="189" t="s">
        <v>3224</v>
      </c>
      <c r="D2225" s="189" t="s">
        <v>146</v>
      </c>
      <c r="E2225" s="190" t="s">
        <v>3225</v>
      </c>
      <c r="F2225" s="191" t="s">
        <v>3226</v>
      </c>
      <c r="G2225" s="192" t="s">
        <v>2180</v>
      </c>
      <c r="H2225" s="193">
        <v>4</v>
      </c>
      <c r="I2225" s="194"/>
      <c r="J2225" s="193">
        <f>ROUND(I2225*H2225,2)</f>
        <v>0</v>
      </c>
      <c r="K2225" s="191" t="s">
        <v>19</v>
      </c>
      <c r="L2225" s="41"/>
      <c r="M2225" s="195" t="s">
        <v>19</v>
      </c>
      <c r="N2225" s="196" t="s">
        <v>42</v>
      </c>
      <c r="O2225" s="66"/>
      <c r="P2225" s="197">
        <f>O2225*H2225</f>
        <v>0</v>
      </c>
      <c r="Q2225" s="197">
        <v>0</v>
      </c>
      <c r="R2225" s="197">
        <f>Q2225*H2225</f>
        <v>0</v>
      </c>
      <c r="S2225" s="197">
        <v>0</v>
      </c>
      <c r="T2225" s="198">
        <f>S2225*H2225</f>
        <v>0</v>
      </c>
      <c r="U2225" s="36"/>
      <c r="V2225" s="36"/>
      <c r="W2225" s="36"/>
      <c r="X2225" s="36"/>
      <c r="Y2225" s="36"/>
      <c r="Z2225" s="36"/>
      <c r="AA2225" s="36"/>
      <c r="AB2225" s="36"/>
      <c r="AC2225" s="36"/>
      <c r="AD2225" s="36"/>
      <c r="AE2225" s="36"/>
      <c r="AR2225" s="199" t="s">
        <v>258</v>
      </c>
      <c r="AT2225" s="199" t="s">
        <v>146</v>
      </c>
      <c r="AU2225" s="199" t="s">
        <v>80</v>
      </c>
      <c r="AY2225" s="19" t="s">
        <v>144</v>
      </c>
      <c r="BE2225" s="200">
        <f>IF(N2225="základní",J2225,0)</f>
        <v>0</v>
      </c>
      <c r="BF2225" s="200">
        <f>IF(N2225="snížená",J2225,0)</f>
        <v>0</v>
      </c>
      <c r="BG2225" s="200">
        <f>IF(N2225="zákl. přenesená",J2225,0)</f>
        <v>0</v>
      </c>
      <c r="BH2225" s="200">
        <f>IF(N2225="sníž. přenesená",J2225,0)</f>
        <v>0</v>
      </c>
      <c r="BI2225" s="200">
        <f>IF(N2225="nulová",J2225,0)</f>
        <v>0</v>
      </c>
      <c r="BJ2225" s="19" t="s">
        <v>26</v>
      </c>
      <c r="BK2225" s="200">
        <f>ROUND(I2225*H2225,2)</f>
        <v>0</v>
      </c>
      <c r="BL2225" s="19" t="s">
        <v>258</v>
      </c>
      <c r="BM2225" s="199" t="s">
        <v>3227</v>
      </c>
    </row>
    <row r="2226" spans="1:65" s="2" customFormat="1" ht="10.199999999999999">
      <c r="A2226" s="36"/>
      <c r="B2226" s="37"/>
      <c r="C2226" s="38"/>
      <c r="D2226" s="201" t="s">
        <v>152</v>
      </c>
      <c r="E2226" s="38"/>
      <c r="F2226" s="202" t="s">
        <v>3226</v>
      </c>
      <c r="G2226" s="38"/>
      <c r="H2226" s="38"/>
      <c r="I2226" s="110"/>
      <c r="J2226" s="38"/>
      <c r="K2226" s="38"/>
      <c r="L2226" s="41"/>
      <c r="M2226" s="203"/>
      <c r="N2226" s="204"/>
      <c r="O2226" s="66"/>
      <c r="P2226" s="66"/>
      <c r="Q2226" s="66"/>
      <c r="R2226" s="66"/>
      <c r="S2226" s="66"/>
      <c r="T2226" s="67"/>
      <c r="U2226" s="36"/>
      <c r="V2226" s="36"/>
      <c r="W2226" s="36"/>
      <c r="X2226" s="36"/>
      <c r="Y2226" s="36"/>
      <c r="Z2226" s="36"/>
      <c r="AA2226" s="36"/>
      <c r="AB2226" s="36"/>
      <c r="AC2226" s="36"/>
      <c r="AD2226" s="36"/>
      <c r="AE2226" s="36"/>
      <c r="AT2226" s="19" t="s">
        <v>152</v>
      </c>
      <c r="AU2226" s="19" t="s">
        <v>80</v>
      </c>
    </row>
    <row r="2227" spans="1:65" s="2" customFormat="1" ht="16.5" customHeight="1">
      <c r="A2227" s="36"/>
      <c r="B2227" s="37"/>
      <c r="C2227" s="189" t="s">
        <v>3228</v>
      </c>
      <c r="D2227" s="189" t="s">
        <v>146</v>
      </c>
      <c r="E2227" s="190" t="s">
        <v>3229</v>
      </c>
      <c r="F2227" s="191" t="s">
        <v>3230</v>
      </c>
      <c r="G2227" s="192" t="s">
        <v>443</v>
      </c>
      <c r="H2227" s="193">
        <v>3</v>
      </c>
      <c r="I2227" s="194"/>
      <c r="J2227" s="193">
        <f>ROUND(I2227*H2227,2)</f>
        <v>0</v>
      </c>
      <c r="K2227" s="191" t="s">
        <v>19</v>
      </c>
      <c r="L2227" s="41"/>
      <c r="M2227" s="195" t="s">
        <v>19</v>
      </c>
      <c r="N2227" s="196" t="s">
        <v>42</v>
      </c>
      <c r="O2227" s="66"/>
      <c r="P2227" s="197">
        <f>O2227*H2227</f>
        <v>0</v>
      </c>
      <c r="Q2227" s="197">
        <v>0</v>
      </c>
      <c r="R2227" s="197">
        <f>Q2227*H2227</f>
        <v>0</v>
      </c>
      <c r="S2227" s="197">
        <v>0</v>
      </c>
      <c r="T2227" s="198">
        <f>S2227*H2227</f>
        <v>0</v>
      </c>
      <c r="U2227" s="36"/>
      <c r="V2227" s="36"/>
      <c r="W2227" s="36"/>
      <c r="X2227" s="36"/>
      <c r="Y2227" s="36"/>
      <c r="Z2227" s="36"/>
      <c r="AA2227" s="36"/>
      <c r="AB2227" s="36"/>
      <c r="AC2227" s="36"/>
      <c r="AD2227" s="36"/>
      <c r="AE2227" s="36"/>
      <c r="AR2227" s="199" t="s">
        <v>258</v>
      </c>
      <c r="AT2227" s="199" t="s">
        <v>146</v>
      </c>
      <c r="AU2227" s="199" t="s">
        <v>80</v>
      </c>
      <c r="AY2227" s="19" t="s">
        <v>144</v>
      </c>
      <c r="BE2227" s="200">
        <f>IF(N2227="základní",J2227,0)</f>
        <v>0</v>
      </c>
      <c r="BF2227" s="200">
        <f>IF(N2227="snížená",J2227,0)</f>
        <v>0</v>
      </c>
      <c r="BG2227" s="200">
        <f>IF(N2227="zákl. přenesená",J2227,0)</f>
        <v>0</v>
      </c>
      <c r="BH2227" s="200">
        <f>IF(N2227="sníž. přenesená",J2227,0)</f>
        <v>0</v>
      </c>
      <c r="BI2227" s="200">
        <f>IF(N2227="nulová",J2227,0)</f>
        <v>0</v>
      </c>
      <c r="BJ2227" s="19" t="s">
        <v>26</v>
      </c>
      <c r="BK2227" s="200">
        <f>ROUND(I2227*H2227,2)</f>
        <v>0</v>
      </c>
      <c r="BL2227" s="19" t="s">
        <v>258</v>
      </c>
      <c r="BM2227" s="199" t="s">
        <v>3231</v>
      </c>
    </row>
    <row r="2228" spans="1:65" s="2" customFormat="1" ht="10.199999999999999">
      <c r="A2228" s="36"/>
      <c r="B2228" s="37"/>
      <c r="C2228" s="38"/>
      <c r="D2228" s="201" t="s">
        <v>152</v>
      </c>
      <c r="E2228" s="38"/>
      <c r="F2228" s="202" t="s">
        <v>3230</v>
      </c>
      <c r="G2228" s="38"/>
      <c r="H2228" s="38"/>
      <c r="I2228" s="110"/>
      <c r="J2228" s="38"/>
      <c r="K2228" s="38"/>
      <c r="L2228" s="41"/>
      <c r="M2228" s="203"/>
      <c r="N2228" s="204"/>
      <c r="O2228" s="66"/>
      <c r="P2228" s="66"/>
      <c r="Q2228" s="66"/>
      <c r="R2228" s="66"/>
      <c r="S2228" s="66"/>
      <c r="T2228" s="67"/>
      <c r="U2228" s="36"/>
      <c r="V2228" s="36"/>
      <c r="W2228" s="36"/>
      <c r="X2228" s="36"/>
      <c r="Y2228" s="36"/>
      <c r="Z2228" s="36"/>
      <c r="AA2228" s="36"/>
      <c r="AB2228" s="36"/>
      <c r="AC2228" s="36"/>
      <c r="AD2228" s="36"/>
      <c r="AE2228" s="36"/>
      <c r="AT2228" s="19" t="s">
        <v>152</v>
      </c>
      <c r="AU2228" s="19" t="s">
        <v>80</v>
      </c>
    </row>
    <row r="2229" spans="1:65" s="2" customFormat="1" ht="21.75" customHeight="1">
      <c r="A2229" s="36"/>
      <c r="B2229" s="37"/>
      <c r="C2229" s="189" t="s">
        <v>3232</v>
      </c>
      <c r="D2229" s="189" t="s">
        <v>146</v>
      </c>
      <c r="E2229" s="190" t="s">
        <v>3233</v>
      </c>
      <c r="F2229" s="191" t="s">
        <v>3234</v>
      </c>
      <c r="G2229" s="192" t="s">
        <v>443</v>
      </c>
      <c r="H2229" s="193">
        <v>1</v>
      </c>
      <c r="I2229" s="194"/>
      <c r="J2229" s="193">
        <f>ROUND(I2229*H2229,2)</f>
        <v>0</v>
      </c>
      <c r="K2229" s="191" t="s">
        <v>19</v>
      </c>
      <c r="L2229" s="41"/>
      <c r="M2229" s="195" t="s">
        <v>19</v>
      </c>
      <c r="N2229" s="196" t="s">
        <v>42</v>
      </c>
      <c r="O2229" s="66"/>
      <c r="P2229" s="197">
        <f>O2229*H2229</f>
        <v>0</v>
      </c>
      <c r="Q2229" s="197">
        <v>0</v>
      </c>
      <c r="R2229" s="197">
        <f>Q2229*H2229</f>
        <v>0</v>
      </c>
      <c r="S2229" s="197">
        <v>0</v>
      </c>
      <c r="T2229" s="198">
        <f>S2229*H2229</f>
        <v>0</v>
      </c>
      <c r="U2229" s="36"/>
      <c r="V2229" s="36"/>
      <c r="W2229" s="36"/>
      <c r="X2229" s="36"/>
      <c r="Y2229" s="36"/>
      <c r="Z2229" s="36"/>
      <c r="AA2229" s="36"/>
      <c r="AB2229" s="36"/>
      <c r="AC2229" s="36"/>
      <c r="AD2229" s="36"/>
      <c r="AE2229" s="36"/>
      <c r="AR2229" s="199" t="s">
        <v>258</v>
      </c>
      <c r="AT2229" s="199" t="s">
        <v>146</v>
      </c>
      <c r="AU2229" s="199" t="s">
        <v>80</v>
      </c>
      <c r="AY2229" s="19" t="s">
        <v>144</v>
      </c>
      <c r="BE2229" s="200">
        <f>IF(N2229="základní",J2229,0)</f>
        <v>0</v>
      </c>
      <c r="BF2229" s="200">
        <f>IF(N2229="snížená",J2229,0)</f>
        <v>0</v>
      </c>
      <c r="BG2229" s="200">
        <f>IF(N2229="zákl. přenesená",J2229,0)</f>
        <v>0</v>
      </c>
      <c r="BH2229" s="200">
        <f>IF(N2229="sníž. přenesená",J2229,0)</f>
        <v>0</v>
      </c>
      <c r="BI2229" s="200">
        <f>IF(N2229="nulová",J2229,0)</f>
        <v>0</v>
      </c>
      <c r="BJ2229" s="19" t="s">
        <v>26</v>
      </c>
      <c r="BK2229" s="200">
        <f>ROUND(I2229*H2229,2)</f>
        <v>0</v>
      </c>
      <c r="BL2229" s="19" t="s">
        <v>258</v>
      </c>
      <c r="BM2229" s="199" t="s">
        <v>3235</v>
      </c>
    </row>
    <row r="2230" spans="1:65" s="2" customFormat="1" ht="19.2">
      <c r="A2230" s="36"/>
      <c r="B2230" s="37"/>
      <c r="C2230" s="38"/>
      <c r="D2230" s="201" t="s">
        <v>152</v>
      </c>
      <c r="E2230" s="38"/>
      <c r="F2230" s="202" t="s">
        <v>3234</v>
      </c>
      <c r="G2230" s="38"/>
      <c r="H2230" s="38"/>
      <c r="I2230" s="110"/>
      <c r="J2230" s="38"/>
      <c r="K2230" s="38"/>
      <c r="L2230" s="41"/>
      <c r="M2230" s="203"/>
      <c r="N2230" s="204"/>
      <c r="O2230" s="66"/>
      <c r="P2230" s="66"/>
      <c r="Q2230" s="66"/>
      <c r="R2230" s="66"/>
      <c r="S2230" s="66"/>
      <c r="T2230" s="67"/>
      <c r="U2230" s="36"/>
      <c r="V2230" s="36"/>
      <c r="W2230" s="36"/>
      <c r="X2230" s="36"/>
      <c r="Y2230" s="36"/>
      <c r="Z2230" s="36"/>
      <c r="AA2230" s="36"/>
      <c r="AB2230" s="36"/>
      <c r="AC2230" s="36"/>
      <c r="AD2230" s="36"/>
      <c r="AE2230" s="36"/>
      <c r="AT2230" s="19" t="s">
        <v>152</v>
      </c>
      <c r="AU2230" s="19" t="s">
        <v>80</v>
      </c>
    </row>
    <row r="2231" spans="1:65" s="12" customFormat="1" ht="22.8" customHeight="1">
      <c r="B2231" s="173"/>
      <c r="C2231" s="174"/>
      <c r="D2231" s="175" t="s">
        <v>70</v>
      </c>
      <c r="E2231" s="187" t="s">
        <v>3236</v>
      </c>
      <c r="F2231" s="187" t="s">
        <v>3237</v>
      </c>
      <c r="G2231" s="174"/>
      <c r="H2231" s="174"/>
      <c r="I2231" s="177"/>
      <c r="J2231" s="188">
        <f>BK2231</f>
        <v>0</v>
      </c>
      <c r="K2231" s="174"/>
      <c r="L2231" s="179"/>
      <c r="M2231" s="180"/>
      <c r="N2231" s="181"/>
      <c r="O2231" s="181"/>
      <c r="P2231" s="182">
        <f>SUM(P2232:P2323)</f>
        <v>0</v>
      </c>
      <c r="Q2231" s="181"/>
      <c r="R2231" s="182">
        <f>SUM(R2232:R2323)</f>
        <v>0</v>
      </c>
      <c r="S2231" s="181"/>
      <c r="T2231" s="183">
        <f>SUM(T2232:T2323)</f>
        <v>0</v>
      </c>
      <c r="AR2231" s="184" t="s">
        <v>80</v>
      </c>
      <c r="AT2231" s="185" t="s">
        <v>70</v>
      </c>
      <c r="AU2231" s="185" t="s">
        <v>26</v>
      </c>
      <c r="AY2231" s="184" t="s">
        <v>144</v>
      </c>
      <c r="BK2231" s="186">
        <f>SUM(BK2232:BK2323)</f>
        <v>0</v>
      </c>
    </row>
    <row r="2232" spans="1:65" s="2" customFormat="1" ht="16.5" customHeight="1">
      <c r="A2232" s="36"/>
      <c r="B2232" s="37"/>
      <c r="C2232" s="238" t="s">
        <v>3238</v>
      </c>
      <c r="D2232" s="238" t="s">
        <v>253</v>
      </c>
      <c r="E2232" s="239" t="s">
        <v>3239</v>
      </c>
      <c r="F2232" s="240" t="s">
        <v>3240</v>
      </c>
      <c r="G2232" s="241" t="s">
        <v>1935</v>
      </c>
      <c r="H2232" s="242">
        <v>1</v>
      </c>
      <c r="I2232" s="243"/>
      <c r="J2232" s="242">
        <f>ROUND(I2232*H2232,2)</f>
        <v>0</v>
      </c>
      <c r="K2232" s="240" t="s">
        <v>19</v>
      </c>
      <c r="L2232" s="244"/>
      <c r="M2232" s="245" t="s">
        <v>19</v>
      </c>
      <c r="N2232" s="246" t="s">
        <v>42</v>
      </c>
      <c r="O2232" s="66"/>
      <c r="P2232" s="197">
        <f>O2232*H2232</f>
        <v>0</v>
      </c>
      <c r="Q2232" s="197">
        <v>0</v>
      </c>
      <c r="R2232" s="197">
        <f>Q2232*H2232</f>
        <v>0</v>
      </c>
      <c r="S2232" s="197">
        <v>0</v>
      </c>
      <c r="T2232" s="198">
        <f>S2232*H2232</f>
        <v>0</v>
      </c>
      <c r="U2232" s="36"/>
      <c r="V2232" s="36"/>
      <c r="W2232" s="36"/>
      <c r="X2232" s="36"/>
      <c r="Y2232" s="36"/>
      <c r="Z2232" s="36"/>
      <c r="AA2232" s="36"/>
      <c r="AB2232" s="36"/>
      <c r="AC2232" s="36"/>
      <c r="AD2232" s="36"/>
      <c r="AE2232" s="36"/>
      <c r="AR2232" s="199" t="s">
        <v>366</v>
      </c>
      <c r="AT2232" s="199" t="s">
        <v>253</v>
      </c>
      <c r="AU2232" s="199" t="s">
        <v>80</v>
      </c>
      <c r="AY2232" s="19" t="s">
        <v>144</v>
      </c>
      <c r="BE2232" s="200">
        <f>IF(N2232="základní",J2232,0)</f>
        <v>0</v>
      </c>
      <c r="BF2232" s="200">
        <f>IF(N2232="snížená",J2232,0)</f>
        <v>0</v>
      </c>
      <c r="BG2232" s="200">
        <f>IF(N2232="zákl. přenesená",J2232,0)</f>
        <v>0</v>
      </c>
      <c r="BH2232" s="200">
        <f>IF(N2232="sníž. přenesená",J2232,0)</f>
        <v>0</v>
      </c>
      <c r="BI2232" s="200">
        <f>IF(N2232="nulová",J2232,0)</f>
        <v>0</v>
      </c>
      <c r="BJ2232" s="19" t="s">
        <v>26</v>
      </c>
      <c r="BK2232" s="200">
        <f>ROUND(I2232*H2232,2)</f>
        <v>0</v>
      </c>
      <c r="BL2232" s="19" t="s">
        <v>258</v>
      </c>
      <c r="BM2232" s="199" t="s">
        <v>3241</v>
      </c>
    </row>
    <row r="2233" spans="1:65" s="2" customFormat="1" ht="10.199999999999999">
      <c r="A2233" s="36"/>
      <c r="B2233" s="37"/>
      <c r="C2233" s="38"/>
      <c r="D2233" s="201" t="s">
        <v>152</v>
      </c>
      <c r="E2233" s="38"/>
      <c r="F2233" s="202" t="s">
        <v>3240</v>
      </c>
      <c r="G2233" s="38"/>
      <c r="H2233" s="38"/>
      <c r="I2233" s="110"/>
      <c r="J2233" s="38"/>
      <c r="K2233" s="38"/>
      <c r="L2233" s="41"/>
      <c r="M2233" s="203"/>
      <c r="N2233" s="204"/>
      <c r="O2233" s="66"/>
      <c r="P2233" s="66"/>
      <c r="Q2233" s="66"/>
      <c r="R2233" s="66"/>
      <c r="S2233" s="66"/>
      <c r="T2233" s="67"/>
      <c r="U2233" s="36"/>
      <c r="V2233" s="36"/>
      <c r="W2233" s="36"/>
      <c r="X2233" s="36"/>
      <c r="Y2233" s="36"/>
      <c r="Z2233" s="36"/>
      <c r="AA2233" s="36"/>
      <c r="AB2233" s="36"/>
      <c r="AC2233" s="36"/>
      <c r="AD2233" s="36"/>
      <c r="AE2233" s="36"/>
      <c r="AT2233" s="19" t="s">
        <v>152</v>
      </c>
      <c r="AU2233" s="19" t="s">
        <v>80</v>
      </c>
    </row>
    <row r="2234" spans="1:65" s="2" customFormat="1" ht="16.5" customHeight="1">
      <c r="A2234" s="36"/>
      <c r="B2234" s="37"/>
      <c r="C2234" s="238" t="s">
        <v>3242</v>
      </c>
      <c r="D2234" s="238" t="s">
        <v>253</v>
      </c>
      <c r="E2234" s="239" t="s">
        <v>3243</v>
      </c>
      <c r="F2234" s="240" t="s">
        <v>3244</v>
      </c>
      <c r="G2234" s="241" t="s">
        <v>1935</v>
      </c>
      <c r="H2234" s="242">
        <v>1</v>
      </c>
      <c r="I2234" s="243"/>
      <c r="J2234" s="242">
        <f>ROUND(I2234*H2234,2)</f>
        <v>0</v>
      </c>
      <c r="K2234" s="240" t="s">
        <v>19</v>
      </c>
      <c r="L2234" s="244"/>
      <c r="M2234" s="245" t="s">
        <v>19</v>
      </c>
      <c r="N2234" s="246" t="s">
        <v>42</v>
      </c>
      <c r="O2234" s="66"/>
      <c r="P2234" s="197">
        <f>O2234*H2234</f>
        <v>0</v>
      </c>
      <c r="Q2234" s="197">
        <v>0</v>
      </c>
      <c r="R2234" s="197">
        <f>Q2234*H2234</f>
        <v>0</v>
      </c>
      <c r="S2234" s="197">
        <v>0</v>
      </c>
      <c r="T2234" s="198">
        <f>S2234*H2234</f>
        <v>0</v>
      </c>
      <c r="U2234" s="36"/>
      <c r="V2234" s="36"/>
      <c r="W2234" s="36"/>
      <c r="X2234" s="36"/>
      <c r="Y2234" s="36"/>
      <c r="Z2234" s="36"/>
      <c r="AA2234" s="36"/>
      <c r="AB2234" s="36"/>
      <c r="AC2234" s="36"/>
      <c r="AD2234" s="36"/>
      <c r="AE2234" s="36"/>
      <c r="AR2234" s="199" t="s">
        <v>366</v>
      </c>
      <c r="AT2234" s="199" t="s">
        <v>253</v>
      </c>
      <c r="AU2234" s="199" t="s">
        <v>80</v>
      </c>
      <c r="AY2234" s="19" t="s">
        <v>144</v>
      </c>
      <c r="BE2234" s="200">
        <f>IF(N2234="základní",J2234,0)</f>
        <v>0</v>
      </c>
      <c r="BF2234" s="200">
        <f>IF(N2234="snížená",J2234,0)</f>
        <v>0</v>
      </c>
      <c r="BG2234" s="200">
        <f>IF(N2234="zákl. přenesená",J2234,0)</f>
        <v>0</v>
      </c>
      <c r="BH2234" s="200">
        <f>IF(N2234="sníž. přenesená",J2234,0)</f>
        <v>0</v>
      </c>
      <c r="BI2234" s="200">
        <f>IF(N2234="nulová",J2234,0)</f>
        <v>0</v>
      </c>
      <c r="BJ2234" s="19" t="s">
        <v>26</v>
      </c>
      <c r="BK2234" s="200">
        <f>ROUND(I2234*H2234,2)</f>
        <v>0</v>
      </c>
      <c r="BL2234" s="19" t="s">
        <v>258</v>
      </c>
      <c r="BM2234" s="199" t="s">
        <v>3245</v>
      </c>
    </row>
    <row r="2235" spans="1:65" s="2" customFormat="1" ht="10.199999999999999">
      <c r="A2235" s="36"/>
      <c r="B2235" s="37"/>
      <c r="C2235" s="38"/>
      <c r="D2235" s="201" t="s">
        <v>152</v>
      </c>
      <c r="E2235" s="38"/>
      <c r="F2235" s="202" t="s">
        <v>3244</v>
      </c>
      <c r="G2235" s="38"/>
      <c r="H2235" s="38"/>
      <c r="I2235" s="110"/>
      <c r="J2235" s="38"/>
      <c r="K2235" s="38"/>
      <c r="L2235" s="41"/>
      <c r="M2235" s="203"/>
      <c r="N2235" s="204"/>
      <c r="O2235" s="66"/>
      <c r="P2235" s="66"/>
      <c r="Q2235" s="66"/>
      <c r="R2235" s="66"/>
      <c r="S2235" s="66"/>
      <c r="T2235" s="67"/>
      <c r="U2235" s="36"/>
      <c r="V2235" s="36"/>
      <c r="W2235" s="36"/>
      <c r="X2235" s="36"/>
      <c r="Y2235" s="36"/>
      <c r="Z2235" s="36"/>
      <c r="AA2235" s="36"/>
      <c r="AB2235" s="36"/>
      <c r="AC2235" s="36"/>
      <c r="AD2235" s="36"/>
      <c r="AE2235" s="36"/>
      <c r="AT2235" s="19" t="s">
        <v>152</v>
      </c>
      <c r="AU2235" s="19" t="s">
        <v>80</v>
      </c>
    </row>
    <row r="2236" spans="1:65" s="2" customFormat="1" ht="16.5" customHeight="1">
      <c r="A2236" s="36"/>
      <c r="B2236" s="37"/>
      <c r="C2236" s="238" t="s">
        <v>3246</v>
      </c>
      <c r="D2236" s="238" t="s">
        <v>253</v>
      </c>
      <c r="E2236" s="239" t="s">
        <v>3247</v>
      </c>
      <c r="F2236" s="240" t="s">
        <v>3248</v>
      </c>
      <c r="G2236" s="241" t="s">
        <v>1935</v>
      </c>
      <c r="H2236" s="242">
        <v>2</v>
      </c>
      <c r="I2236" s="243"/>
      <c r="J2236" s="242">
        <f>ROUND(I2236*H2236,2)</f>
        <v>0</v>
      </c>
      <c r="K2236" s="240" t="s">
        <v>19</v>
      </c>
      <c r="L2236" s="244"/>
      <c r="M2236" s="245" t="s">
        <v>19</v>
      </c>
      <c r="N2236" s="246" t="s">
        <v>42</v>
      </c>
      <c r="O2236" s="66"/>
      <c r="P2236" s="197">
        <f>O2236*H2236</f>
        <v>0</v>
      </c>
      <c r="Q2236" s="197">
        <v>0</v>
      </c>
      <c r="R2236" s="197">
        <f>Q2236*H2236</f>
        <v>0</v>
      </c>
      <c r="S2236" s="197">
        <v>0</v>
      </c>
      <c r="T2236" s="198">
        <f>S2236*H2236</f>
        <v>0</v>
      </c>
      <c r="U2236" s="36"/>
      <c r="V2236" s="36"/>
      <c r="W2236" s="36"/>
      <c r="X2236" s="36"/>
      <c r="Y2236" s="36"/>
      <c r="Z2236" s="36"/>
      <c r="AA2236" s="36"/>
      <c r="AB2236" s="36"/>
      <c r="AC2236" s="36"/>
      <c r="AD2236" s="36"/>
      <c r="AE2236" s="36"/>
      <c r="AR2236" s="199" t="s">
        <v>366</v>
      </c>
      <c r="AT2236" s="199" t="s">
        <v>253</v>
      </c>
      <c r="AU2236" s="199" t="s">
        <v>80</v>
      </c>
      <c r="AY2236" s="19" t="s">
        <v>144</v>
      </c>
      <c r="BE2236" s="200">
        <f>IF(N2236="základní",J2236,0)</f>
        <v>0</v>
      </c>
      <c r="BF2236" s="200">
        <f>IF(N2236="snížená",J2236,0)</f>
        <v>0</v>
      </c>
      <c r="BG2236" s="200">
        <f>IF(N2236="zákl. přenesená",J2236,0)</f>
        <v>0</v>
      </c>
      <c r="BH2236" s="200">
        <f>IF(N2236="sníž. přenesená",J2236,0)</f>
        <v>0</v>
      </c>
      <c r="BI2236" s="200">
        <f>IF(N2236="nulová",J2236,0)</f>
        <v>0</v>
      </c>
      <c r="BJ2236" s="19" t="s">
        <v>26</v>
      </c>
      <c r="BK2236" s="200">
        <f>ROUND(I2236*H2236,2)</f>
        <v>0</v>
      </c>
      <c r="BL2236" s="19" t="s">
        <v>258</v>
      </c>
      <c r="BM2236" s="199" t="s">
        <v>3249</v>
      </c>
    </row>
    <row r="2237" spans="1:65" s="2" customFormat="1" ht="10.199999999999999">
      <c r="A2237" s="36"/>
      <c r="B2237" s="37"/>
      <c r="C2237" s="38"/>
      <c r="D2237" s="201" t="s">
        <v>152</v>
      </c>
      <c r="E2237" s="38"/>
      <c r="F2237" s="202" t="s">
        <v>3248</v>
      </c>
      <c r="G2237" s="38"/>
      <c r="H2237" s="38"/>
      <c r="I2237" s="110"/>
      <c r="J2237" s="38"/>
      <c r="K2237" s="38"/>
      <c r="L2237" s="41"/>
      <c r="M2237" s="203"/>
      <c r="N2237" s="204"/>
      <c r="O2237" s="66"/>
      <c r="P2237" s="66"/>
      <c r="Q2237" s="66"/>
      <c r="R2237" s="66"/>
      <c r="S2237" s="66"/>
      <c r="T2237" s="67"/>
      <c r="U2237" s="36"/>
      <c r="V2237" s="36"/>
      <c r="W2237" s="36"/>
      <c r="X2237" s="36"/>
      <c r="Y2237" s="36"/>
      <c r="Z2237" s="36"/>
      <c r="AA2237" s="36"/>
      <c r="AB2237" s="36"/>
      <c r="AC2237" s="36"/>
      <c r="AD2237" s="36"/>
      <c r="AE2237" s="36"/>
      <c r="AT2237" s="19" t="s">
        <v>152</v>
      </c>
      <c r="AU2237" s="19" t="s">
        <v>80</v>
      </c>
    </row>
    <row r="2238" spans="1:65" s="2" customFormat="1" ht="16.5" customHeight="1">
      <c r="A2238" s="36"/>
      <c r="B2238" s="37"/>
      <c r="C2238" s="238" t="s">
        <v>3250</v>
      </c>
      <c r="D2238" s="238" t="s">
        <v>253</v>
      </c>
      <c r="E2238" s="239" t="s">
        <v>3251</v>
      </c>
      <c r="F2238" s="240" t="s">
        <v>3252</v>
      </c>
      <c r="G2238" s="241" t="s">
        <v>1935</v>
      </c>
      <c r="H2238" s="242">
        <v>2</v>
      </c>
      <c r="I2238" s="243"/>
      <c r="J2238" s="242">
        <f>ROUND(I2238*H2238,2)</f>
        <v>0</v>
      </c>
      <c r="K2238" s="240" t="s">
        <v>19</v>
      </c>
      <c r="L2238" s="244"/>
      <c r="M2238" s="245" t="s">
        <v>19</v>
      </c>
      <c r="N2238" s="246" t="s">
        <v>42</v>
      </c>
      <c r="O2238" s="66"/>
      <c r="P2238" s="197">
        <f>O2238*H2238</f>
        <v>0</v>
      </c>
      <c r="Q2238" s="197">
        <v>0</v>
      </c>
      <c r="R2238" s="197">
        <f>Q2238*H2238</f>
        <v>0</v>
      </c>
      <c r="S2238" s="197">
        <v>0</v>
      </c>
      <c r="T2238" s="198">
        <f>S2238*H2238</f>
        <v>0</v>
      </c>
      <c r="U2238" s="36"/>
      <c r="V2238" s="36"/>
      <c r="W2238" s="36"/>
      <c r="X2238" s="36"/>
      <c r="Y2238" s="36"/>
      <c r="Z2238" s="36"/>
      <c r="AA2238" s="36"/>
      <c r="AB2238" s="36"/>
      <c r="AC2238" s="36"/>
      <c r="AD2238" s="36"/>
      <c r="AE2238" s="36"/>
      <c r="AR2238" s="199" t="s">
        <v>366</v>
      </c>
      <c r="AT2238" s="199" t="s">
        <v>253</v>
      </c>
      <c r="AU2238" s="199" t="s">
        <v>80</v>
      </c>
      <c r="AY2238" s="19" t="s">
        <v>144</v>
      </c>
      <c r="BE2238" s="200">
        <f>IF(N2238="základní",J2238,0)</f>
        <v>0</v>
      </c>
      <c r="BF2238" s="200">
        <f>IF(N2238="snížená",J2238,0)</f>
        <v>0</v>
      </c>
      <c r="BG2238" s="200">
        <f>IF(N2238="zákl. přenesená",J2238,0)</f>
        <v>0</v>
      </c>
      <c r="BH2238" s="200">
        <f>IF(N2238="sníž. přenesená",J2238,0)</f>
        <v>0</v>
      </c>
      <c r="BI2238" s="200">
        <f>IF(N2238="nulová",J2238,0)</f>
        <v>0</v>
      </c>
      <c r="BJ2238" s="19" t="s">
        <v>26</v>
      </c>
      <c r="BK2238" s="200">
        <f>ROUND(I2238*H2238,2)</f>
        <v>0</v>
      </c>
      <c r="BL2238" s="19" t="s">
        <v>258</v>
      </c>
      <c r="BM2238" s="199" t="s">
        <v>3253</v>
      </c>
    </row>
    <row r="2239" spans="1:65" s="2" customFormat="1" ht="10.199999999999999">
      <c r="A2239" s="36"/>
      <c r="B2239" s="37"/>
      <c r="C2239" s="38"/>
      <c r="D2239" s="201" t="s">
        <v>152</v>
      </c>
      <c r="E2239" s="38"/>
      <c r="F2239" s="202" t="s">
        <v>3252</v>
      </c>
      <c r="G2239" s="38"/>
      <c r="H2239" s="38"/>
      <c r="I2239" s="110"/>
      <c r="J2239" s="38"/>
      <c r="K2239" s="38"/>
      <c r="L2239" s="41"/>
      <c r="M2239" s="203"/>
      <c r="N2239" s="204"/>
      <c r="O2239" s="66"/>
      <c r="P2239" s="66"/>
      <c r="Q2239" s="66"/>
      <c r="R2239" s="66"/>
      <c r="S2239" s="66"/>
      <c r="T2239" s="67"/>
      <c r="U2239" s="36"/>
      <c r="V2239" s="36"/>
      <c r="W2239" s="36"/>
      <c r="X2239" s="36"/>
      <c r="Y2239" s="36"/>
      <c r="Z2239" s="36"/>
      <c r="AA2239" s="36"/>
      <c r="AB2239" s="36"/>
      <c r="AC2239" s="36"/>
      <c r="AD2239" s="36"/>
      <c r="AE2239" s="36"/>
      <c r="AT2239" s="19" t="s">
        <v>152</v>
      </c>
      <c r="AU2239" s="19" t="s">
        <v>80</v>
      </c>
    </row>
    <row r="2240" spans="1:65" s="2" customFormat="1" ht="16.5" customHeight="1">
      <c r="A2240" s="36"/>
      <c r="B2240" s="37"/>
      <c r="C2240" s="238" t="s">
        <v>3254</v>
      </c>
      <c r="D2240" s="238" t="s">
        <v>253</v>
      </c>
      <c r="E2240" s="239" t="s">
        <v>3255</v>
      </c>
      <c r="F2240" s="240" t="s">
        <v>3256</v>
      </c>
      <c r="G2240" s="241" t="s">
        <v>1935</v>
      </c>
      <c r="H2240" s="242">
        <v>2</v>
      </c>
      <c r="I2240" s="243"/>
      <c r="J2240" s="242">
        <f>ROUND(I2240*H2240,2)</f>
        <v>0</v>
      </c>
      <c r="K2240" s="240" t="s">
        <v>19</v>
      </c>
      <c r="L2240" s="244"/>
      <c r="M2240" s="245" t="s">
        <v>19</v>
      </c>
      <c r="N2240" s="246" t="s">
        <v>42</v>
      </c>
      <c r="O2240" s="66"/>
      <c r="P2240" s="197">
        <f>O2240*H2240</f>
        <v>0</v>
      </c>
      <c r="Q2240" s="197">
        <v>0</v>
      </c>
      <c r="R2240" s="197">
        <f>Q2240*H2240</f>
        <v>0</v>
      </c>
      <c r="S2240" s="197">
        <v>0</v>
      </c>
      <c r="T2240" s="198">
        <f>S2240*H2240</f>
        <v>0</v>
      </c>
      <c r="U2240" s="36"/>
      <c r="V2240" s="36"/>
      <c r="W2240" s="36"/>
      <c r="X2240" s="36"/>
      <c r="Y2240" s="36"/>
      <c r="Z2240" s="36"/>
      <c r="AA2240" s="36"/>
      <c r="AB2240" s="36"/>
      <c r="AC2240" s="36"/>
      <c r="AD2240" s="36"/>
      <c r="AE2240" s="36"/>
      <c r="AR2240" s="199" t="s">
        <v>366</v>
      </c>
      <c r="AT2240" s="199" t="s">
        <v>253</v>
      </c>
      <c r="AU2240" s="199" t="s">
        <v>80</v>
      </c>
      <c r="AY2240" s="19" t="s">
        <v>144</v>
      </c>
      <c r="BE2240" s="200">
        <f>IF(N2240="základní",J2240,0)</f>
        <v>0</v>
      </c>
      <c r="BF2240" s="200">
        <f>IF(N2240="snížená",J2240,0)</f>
        <v>0</v>
      </c>
      <c r="BG2240" s="200">
        <f>IF(N2240="zákl. přenesená",J2240,0)</f>
        <v>0</v>
      </c>
      <c r="BH2240" s="200">
        <f>IF(N2240="sníž. přenesená",J2240,0)</f>
        <v>0</v>
      </c>
      <c r="BI2240" s="200">
        <f>IF(N2240="nulová",J2240,0)</f>
        <v>0</v>
      </c>
      <c r="BJ2240" s="19" t="s">
        <v>26</v>
      </c>
      <c r="BK2240" s="200">
        <f>ROUND(I2240*H2240,2)</f>
        <v>0</v>
      </c>
      <c r="BL2240" s="19" t="s">
        <v>258</v>
      </c>
      <c r="BM2240" s="199" t="s">
        <v>3257</v>
      </c>
    </row>
    <row r="2241" spans="1:65" s="2" customFormat="1" ht="10.199999999999999">
      <c r="A2241" s="36"/>
      <c r="B2241" s="37"/>
      <c r="C2241" s="38"/>
      <c r="D2241" s="201" t="s">
        <v>152</v>
      </c>
      <c r="E2241" s="38"/>
      <c r="F2241" s="202" t="s">
        <v>3256</v>
      </c>
      <c r="G2241" s="38"/>
      <c r="H2241" s="38"/>
      <c r="I2241" s="110"/>
      <c r="J2241" s="38"/>
      <c r="K2241" s="38"/>
      <c r="L2241" s="41"/>
      <c r="M2241" s="203"/>
      <c r="N2241" s="204"/>
      <c r="O2241" s="66"/>
      <c r="P2241" s="66"/>
      <c r="Q2241" s="66"/>
      <c r="R2241" s="66"/>
      <c r="S2241" s="66"/>
      <c r="T2241" s="67"/>
      <c r="U2241" s="36"/>
      <c r="V2241" s="36"/>
      <c r="W2241" s="36"/>
      <c r="X2241" s="36"/>
      <c r="Y2241" s="36"/>
      <c r="Z2241" s="36"/>
      <c r="AA2241" s="36"/>
      <c r="AB2241" s="36"/>
      <c r="AC2241" s="36"/>
      <c r="AD2241" s="36"/>
      <c r="AE2241" s="36"/>
      <c r="AT2241" s="19" t="s">
        <v>152</v>
      </c>
      <c r="AU2241" s="19" t="s">
        <v>80</v>
      </c>
    </row>
    <row r="2242" spans="1:65" s="2" customFormat="1" ht="16.5" customHeight="1">
      <c r="A2242" s="36"/>
      <c r="B2242" s="37"/>
      <c r="C2242" s="238" t="s">
        <v>3258</v>
      </c>
      <c r="D2242" s="238" t="s">
        <v>253</v>
      </c>
      <c r="E2242" s="239" t="s">
        <v>3259</v>
      </c>
      <c r="F2242" s="240" t="s">
        <v>3260</v>
      </c>
      <c r="G2242" s="241" t="s">
        <v>1935</v>
      </c>
      <c r="H2242" s="242">
        <v>12</v>
      </c>
      <c r="I2242" s="243"/>
      <c r="J2242" s="242">
        <f>ROUND(I2242*H2242,2)</f>
        <v>0</v>
      </c>
      <c r="K2242" s="240" t="s">
        <v>19</v>
      </c>
      <c r="L2242" s="244"/>
      <c r="M2242" s="245" t="s">
        <v>19</v>
      </c>
      <c r="N2242" s="246" t="s">
        <v>42</v>
      </c>
      <c r="O2242" s="66"/>
      <c r="P2242" s="197">
        <f>O2242*H2242</f>
        <v>0</v>
      </c>
      <c r="Q2242" s="197">
        <v>0</v>
      </c>
      <c r="R2242" s="197">
        <f>Q2242*H2242</f>
        <v>0</v>
      </c>
      <c r="S2242" s="197">
        <v>0</v>
      </c>
      <c r="T2242" s="198">
        <f>S2242*H2242</f>
        <v>0</v>
      </c>
      <c r="U2242" s="36"/>
      <c r="V2242" s="36"/>
      <c r="W2242" s="36"/>
      <c r="X2242" s="36"/>
      <c r="Y2242" s="36"/>
      <c r="Z2242" s="36"/>
      <c r="AA2242" s="36"/>
      <c r="AB2242" s="36"/>
      <c r="AC2242" s="36"/>
      <c r="AD2242" s="36"/>
      <c r="AE2242" s="36"/>
      <c r="AR2242" s="199" t="s">
        <v>366</v>
      </c>
      <c r="AT2242" s="199" t="s">
        <v>253</v>
      </c>
      <c r="AU2242" s="199" t="s">
        <v>80</v>
      </c>
      <c r="AY2242" s="19" t="s">
        <v>144</v>
      </c>
      <c r="BE2242" s="200">
        <f>IF(N2242="základní",J2242,0)</f>
        <v>0</v>
      </c>
      <c r="BF2242" s="200">
        <f>IF(N2242="snížená",J2242,0)</f>
        <v>0</v>
      </c>
      <c r="BG2242" s="200">
        <f>IF(N2242="zákl. přenesená",J2242,0)</f>
        <v>0</v>
      </c>
      <c r="BH2242" s="200">
        <f>IF(N2242="sníž. přenesená",J2242,0)</f>
        <v>0</v>
      </c>
      <c r="BI2242" s="200">
        <f>IF(N2242="nulová",J2242,0)</f>
        <v>0</v>
      </c>
      <c r="BJ2242" s="19" t="s">
        <v>26</v>
      </c>
      <c r="BK2242" s="200">
        <f>ROUND(I2242*H2242,2)</f>
        <v>0</v>
      </c>
      <c r="BL2242" s="19" t="s">
        <v>258</v>
      </c>
      <c r="BM2242" s="199" t="s">
        <v>3261</v>
      </c>
    </row>
    <row r="2243" spans="1:65" s="2" customFormat="1" ht="10.199999999999999">
      <c r="A2243" s="36"/>
      <c r="B2243" s="37"/>
      <c r="C2243" s="38"/>
      <c r="D2243" s="201" t="s">
        <v>152</v>
      </c>
      <c r="E2243" s="38"/>
      <c r="F2243" s="202" t="s">
        <v>3260</v>
      </c>
      <c r="G2243" s="38"/>
      <c r="H2243" s="38"/>
      <c r="I2243" s="110"/>
      <c r="J2243" s="38"/>
      <c r="K2243" s="38"/>
      <c r="L2243" s="41"/>
      <c r="M2243" s="203"/>
      <c r="N2243" s="204"/>
      <c r="O2243" s="66"/>
      <c r="P2243" s="66"/>
      <c r="Q2243" s="66"/>
      <c r="R2243" s="66"/>
      <c r="S2243" s="66"/>
      <c r="T2243" s="67"/>
      <c r="U2243" s="36"/>
      <c r="V2243" s="36"/>
      <c r="W2243" s="36"/>
      <c r="X2243" s="36"/>
      <c r="Y2243" s="36"/>
      <c r="Z2243" s="36"/>
      <c r="AA2243" s="36"/>
      <c r="AB2243" s="36"/>
      <c r="AC2243" s="36"/>
      <c r="AD2243" s="36"/>
      <c r="AE2243" s="36"/>
      <c r="AT2243" s="19" t="s">
        <v>152</v>
      </c>
      <c r="AU2243" s="19" t="s">
        <v>80</v>
      </c>
    </row>
    <row r="2244" spans="1:65" s="2" customFormat="1" ht="16.5" customHeight="1">
      <c r="A2244" s="36"/>
      <c r="B2244" s="37"/>
      <c r="C2244" s="238" t="s">
        <v>3262</v>
      </c>
      <c r="D2244" s="238" t="s">
        <v>253</v>
      </c>
      <c r="E2244" s="239" t="s">
        <v>3263</v>
      </c>
      <c r="F2244" s="240" t="s">
        <v>3264</v>
      </c>
      <c r="G2244" s="241" t="s">
        <v>1935</v>
      </c>
      <c r="H2244" s="242">
        <v>24</v>
      </c>
      <c r="I2244" s="243"/>
      <c r="J2244" s="242">
        <f>ROUND(I2244*H2244,2)</f>
        <v>0</v>
      </c>
      <c r="K2244" s="240" t="s">
        <v>19</v>
      </c>
      <c r="L2244" s="244"/>
      <c r="M2244" s="245" t="s">
        <v>19</v>
      </c>
      <c r="N2244" s="246" t="s">
        <v>42</v>
      </c>
      <c r="O2244" s="66"/>
      <c r="P2244" s="197">
        <f>O2244*H2244</f>
        <v>0</v>
      </c>
      <c r="Q2244" s="197">
        <v>0</v>
      </c>
      <c r="R2244" s="197">
        <f>Q2244*H2244</f>
        <v>0</v>
      </c>
      <c r="S2244" s="197">
        <v>0</v>
      </c>
      <c r="T2244" s="198">
        <f>S2244*H2244</f>
        <v>0</v>
      </c>
      <c r="U2244" s="36"/>
      <c r="V2244" s="36"/>
      <c r="W2244" s="36"/>
      <c r="X2244" s="36"/>
      <c r="Y2244" s="36"/>
      <c r="Z2244" s="36"/>
      <c r="AA2244" s="36"/>
      <c r="AB2244" s="36"/>
      <c r="AC2244" s="36"/>
      <c r="AD2244" s="36"/>
      <c r="AE2244" s="36"/>
      <c r="AR2244" s="199" t="s">
        <v>366</v>
      </c>
      <c r="AT2244" s="199" t="s">
        <v>253</v>
      </c>
      <c r="AU2244" s="199" t="s">
        <v>80</v>
      </c>
      <c r="AY2244" s="19" t="s">
        <v>144</v>
      </c>
      <c r="BE2244" s="200">
        <f>IF(N2244="základní",J2244,0)</f>
        <v>0</v>
      </c>
      <c r="BF2244" s="200">
        <f>IF(N2244="snížená",J2244,0)</f>
        <v>0</v>
      </c>
      <c r="BG2244" s="200">
        <f>IF(N2244="zákl. přenesená",J2244,0)</f>
        <v>0</v>
      </c>
      <c r="BH2244" s="200">
        <f>IF(N2244="sníž. přenesená",J2244,0)</f>
        <v>0</v>
      </c>
      <c r="BI2244" s="200">
        <f>IF(N2244="nulová",J2244,0)</f>
        <v>0</v>
      </c>
      <c r="BJ2244" s="19" t="s">
        <v>26</v>
      </c>
      <c r="BK2244" s="200">
        <f>ROUND(I2244*H2244,2)</f>
        <v>0</v>
      </c>
      <c r="BL2244" s="19" t="s">
        <v>258</v>
      </c>
      <c r="BM2244" s="199" t="s">
        <v>3265</v>
      </c>
    </row>
    <row r="2245" spans="1:65" s="2" customFormat="1" ht="10.199999999999999">
      <c r="A2245" s="36"/>
      <c r="B2245" s="37"/>
      <c r="C2245" s="38"/>
      <c r="D2245" s="201" t="s">
        <v>152</v>
      </c>
      <c r="E2245" s="38"/>
      <c r="F2245" s="202" t="s">
        <v>3264</v>
      </c>
      <c r="G2245" s="38"/>
      <c r="H2245" s="38"/>
      <c r="I2245" s="110"/>
      <c r="J2245" s="38"/>
      <c r="K2245" s="38"/>
      <c r="L2245" s="41"/>
      <c r="M2245" s="203"/>
      <c r="N2245" s="204"/>
      <c r="O2245" s="66"/>
      <c r="P2245" s="66"/>
      <c r="Q2245" s="66"/>
      <c r="R2245" s="66"/>
      <c r="S2245" s="66"/>
      <c r="T2245" s="67"/>
      <c r="U2245" s="36"/>
      <c r="V2245" s="36"/>
      <c r="W2245" s="36"/>
      <c r="X2245" s="36"/>
      <c r="Y2245" s="36"/>
      <c r="Z2245" s="36"/>
      <c r="AA2245" s="36"/>
      <c r="AB2245" s="36"/>
      <c r="AC2245" s="36"/>
      <c r="AD2245" s="36"/>
      <c r="AE2245" s="36"/>
      <c r="AT2245" s="19" t="s">
        <v>152</v>
      </c>
      <c r="AU2245" s="19" t="s">
        <v>80</v>
      </c>
    </row>
    <row r="2246" spans="1:65" s="2" customFormat="1" ht="16.5" customHeight="1">
      <c r="A2246" s="36"/>
      <c r="B2246" s="37"/>
      <c r="C2246" s="238" t="s">
        <v>3266</v>
      </c>
      <c r="D2246" s="238" t="s">
        <v>253</v>
      </c>
      <c r="E2246" s="239" t="s">
        <v>3267</v>
      </c>
      <c r="F2246" s="240" t="s">
        <v>3268</v>
      </c>
      <c r="G2246" s="241" t="s">
        <v>1935</v>
      </c>
      <c r="H2246" s="242">
        <v>24</v>
      </c>
      <c r="I2246" s="243"/>
      <c r="J2246" s="242">
        <f>ROUND(I2246*H2246,2)</f>
        <v>0</v>
      </c>
      <c r="K2246" s="240" t="s">
        <v>19</v>
      </c>
      <c r="L2246" s="244"/>
      <c r="M2246" s="245" t="s">
        <v>19</v>
      </c>
      <c r="N2246" s="246" t="s">
        <v>42</v>
      </c>
      <c r="O2246" s="66"/>
      <c r="P2246" s="197">
        <f>O2246*H2246</f>
        <v>0</v>
      </c>
      <c r="Q2246" s="197">
        <v>0</v>
      </c>
      <c r="R2246" s="197">
        <f>Q2246*H2246</f>
        <v>0</v>
      </c>
      <c r="S2246" s="197">
        <v>0</v>
      </c>
      <c r="T2246" s="198">
        <f>S2246*H2246</f>
        <v>0</v>
      </c>
      <c r="U2246" s="36"/>
      <c r="V2246" s="36"/>
      <c r="W2246" s="36"/>
      <c r="X2246" s="36"/>
      <c r="Y2246" s="36"/>
      <c r="Z2246" s="36"/>
      <c r="AA2246" s="36"/>
      <c r="AB2246" s="36"/>
      <c r="AC2246" s="36"/>
      <c r="AD2246" s="36"/>
      <c r="AE2246" s="36"/>
      <c r="AR2246" s="199" t="s">
        <v>366</v>
      </c>
      <c r="AT2246" s="199" t="s">
        <v>253</v>
      </c>
      <c r="AU2246" s="199" t="s">
        <v>80</v>
      </c>
      <c r="AY2246" s="19" t="s">
        <v>144</v>
      </c>
      <c r="BE2246" s="200">
        <f>IF(N2246="základní",J2246,0)</f>
        <v>0</v>
      </c>
      <c r="BF2246" s="200">
        <f>IF(N2246="snížená",J2246,0)</f>
        <v>0</v>
      </c>
      <c r="BG2246" s="200">
        <f>IF(N2246="zákl. přenesená",J2246,0)</f>
        <v>0</v>
      </c>
      <c r="BH2246" s="200">
        <f>IF(N2246="sníž. přenesená",J2246,0)</f>
        <v>0</v>
      </c>
      <c r="BI2246" s="200">
        <f>IF(N2246="nulová",J2246,0)</f>
        <v>0</v>
      </c>
      <c r="BJ2246" s="19" t="s">
        <v>26</v>
      </c>
      <c r="BK2246" s="200">
        <f>ROUND(I2246*H2246,2)</f>
        <v>0</v>
      </c>
      <c r="BL2246" s="19" t="s">
        <v>258</v>
      </c>
      <c r="BM2246" s="199" t="s">
        <v>3269</v>
      </c>
    </row>
    <row r="2247" spans="1:65" s="2" customFormat="1" ht="10.199999999999999">
      <c r="A2247" s="36"/>
      <c r="B2247" s="37"/>
      <c r="C2247" s="38"/>
      <c r="D2247" s="201" t="s">
        <v>152</v>
      </c>
      <c r="E2247" s="38"/>
      <c r="F2247" s="202" t="s">
        <v>3268</v>
      </c>
      <c r="G2247" s="38"/>
      <c r="H2247" s="38"/>
      <c r="I2247" s="110"/>
      <c r="J2247" s="38"/>
      <c r="K2247" s="38"/>
      <c r="L2247" s="41"/>
      <c r="M2247" s="203"/>
      <c r="N2247" s="204"/>
      <c r="O2247" s="66"/>
      <c r="P2247" s="66"/>
      <c r="Q2247" s="66"/>
      <c r="R2247" s="66"/>
      <c r="S2247" s="66"/>
      <c r="T2247" s="67"/>
      <c r="U2247" s="36"/>
      <c r="V2247" s="36"/>
      <c r="W2247" s="36"/>
      <c r="X2247" s="36"/>
      <c r="Y2247" s="36"/>
      <c r="Z2247" s="36"/>
      <c r="AA2247" s="36"/>
      <c r="AB2247" s="36"/>
      <c r="AC2247" s="36"/>
      <c r="AD2247" s="36"/>
      <c r="AE2247" s="36"/>
      <c r="AT2247" s="19" t="s">
        <v>152</v>
      </c>
      <c r="AU2247" s="19" t="s">
        <v>80</v>
      </c>
    </row>
    <row r="2248" spans="1:65" s="2" customFormat="1" ht="16.5" customHeight="1">
      <c r="A2248" s="36"/>
      <c r="B2248" s="37"/>
      <c r="C2248" s="238" t="s">
        <v>3270</v>
      </c>
      <c r="D2248" s="238" t="s">
        <v>253</v>
      </c>
      <c r="E2248" s="239" t="s">
        <v>3271</v>
      </c>
      <c r="F2248" s="240" t="s">
        <v>3272</v>
      </c>
      <c r="G2248" s="241" t="s">
        <v>1935</v>
      </c>
      <c r="H2248" s="242">
        <v>30</v>
      </c>
      <c r="I2248" s="243"/>
      <c r="J2248" s="242">
        <f>ROUND(I2248*H2248,2)</f>
        <v>0</v>
      </c>
      <c r="K2248" s="240" t="s">
        <v>19</v>
      </c>
      <c r="L2248" s="244"/>
      <c r="M2248" s="245" t="s">
        <v>19</v>
      </c>
      <c r="N2248" s="246" t="s">
        <v>42</v>
      </c>
      <c r="O2248" s="66"/>
      <c r="P2248" s="197">
        <f>O2248*H2248</f>
        <v>0</v>
      </c>
      <c r="Q2248" s="197">
        <v>0</v>
      </c>
      <c r="R2248" s="197">
        <f>Q2248*H2248</f>
        <v>0</v>
      </c>
      <c r="S2248" s="197">
        <v>0</v>
      </c>
      <c r="T2248" s="198">
        <f>S2248*H2248</f>
        <v>0</v>
      </c>
      <c r="U2248" s="36"/>
      <c r="V2248" s="36"/>
      <c r="W2248" s="36"/>
      <c r="X2248" s="36"/>
      <c r="Y2248" s="36"/>
      <c r="Z2248" s="36"/>
      <c r="AA2248" s="36"/>
      <c r="AB2248" s="36"/>
      <c r="AC2248" s="36"/>
      <c r="AD2248" s="36"/>
      <c r="AE2248" s="36"/>
      <c r="AR2248" s="199" t="s">
        <v>366</v>
      </c>
      <c r="AT2248" s="199" t="s">
        <v>253</v>
      </c>
      <c r="AU2248" s="199" t="s">
        <v>80</v>
      </c>
      <c r="AY2248" s="19" t="s">
        <v>144</v>
      </c>
      <c r="BE2248" s="200">
        <f>IF(N2248="základní",J2248,0)</f>
        <v>0</v>
      </c>
      <c r="BF2248" s="200">
        <f>IF(N2248="snížená",J2248,0)</f>
        <v>0</v>
      </c>
      <c r="BG2248" s="200">
        <f>IF(N2248="zákl. přenesená",J2248,0)</f>
        <v>0</v>
      </c>
      <c r="BH2248" s="200">
        <f>IF(N2248="sníž. přenesená",J2248,0)</f>
        <v>0</v>
      </c>
      <c r="BI2248" s="200">
        <f>IF(N2248="nulová",J2248,0)</f>
        <v>0</v>
      </c>
      <c r="BJ2248" s="19" t="s">
        <v>26</v>
      </c>
      <c r="BK2248" s="200">
        <f>ROUND(I2248*H2248,2)</f>
        <v>0</v>
      </c>
      <c r="BL2248" s="19" t="s">
        <v>258</v>
      </c>
      <c r="BM2248" s="199" t="s">
        <v>3273</v>
      </c>
    </row>
    <row r="2249" spans="1:65" s="2" customFormat="1" ht="10.199999999999999">
      <c r="A2249" s="36"/>
      <c r="B2249" s="37"/>
      <c r="C2249" s="38"/>
      <c r="D2249" s="201" t="s">
        <v>152</v>
      </c>
      <c r="E2249" s="38"/>
      <c r="F2249" s="202" t="s">
        <v>3272</v>
      </c>
      <c r="G2249" s="38"/>
      <c r="H2249" s="38"/>
      <c r="I2249" s="110"/>
      <c r="J2249" s="38"/>
      <c r="K2249" s="38"/>
      <c r="L2249" s="41"/>
      <c r="M2249" s="203"/>
      <c r="N2249" s="204"/>
      <c r="O2249" s="66"/>
      <c r="P2249" s="66"/>
      <c r="Q2249" s="66"/>
      <c r="R2249" s="66"/>
      <c r="S2249" s="66"/>
      <c r="T2249" s="67"/>
      <c r="U2249" s="36"/>
      <c r="V2249" s="36"/>
      <c r="W2249" s="36"/>
      <c r="X2249" s="36"/>
      <c r="Y2249" s="36"/>
      <c r="Z2249" s="36"/>
      <c r="AA2249" s="36"/>
      <c r="AB2249" s="36"/>
      <c r="AC2249" s="36"/>
      <c r="AD2249" s="36"/>
      <c r="AE2249" s="36"/>
      <c r="AT2249" s="19" t="s">
        <v>152</v>
      </c>
      <c r="AU2249" s="19" t="s">
        <v>80</v>
      </c>
    </row>
    <row r="2250" spans="1:65" s="2" customFormat="1" ht="16.5" customHeight="1">
      <c r="A2250" s="36"/>
      <c r="B2250" s="37"/>
      <c r="C2250" s="238" t="s">
        <v>3274</v>
      </c>
      <c r="D2250" s="238" t="s">
        <v>253</v>
      </c>
      <c r="E2250" s="239" t="s">
        <v>3275</v>
      </c>
      <c r="F2250" s="240" t="s">
        <v>3276</v>
      </c>
      <c r="G2250" s="241" t="s">
        <v>1935</v>
      </c>
      <c r="H2250" s="242">
        <v>24</v>
      </c>
      <c r="I2250" s="243"/>
      <c r="J2250" s="242">
        <f>ROUND(I2250*H2250,2)</f>
        <v>0</v>
      </c>
      <c r="K2250" s="240" t="s">
        <v>19</v>
      </c>
      <c r="L2250" s="244"/>
      <c r="M2250" s="245" t="s">
        <v>19</v>
      </c>
      <c r="N2250" s="246" t="s">
        <v>42</v>
      </c>
      <c r="O2250" s="66"/>
      <c r="P2250" s="197">
        <f>O2250*H2250</f>
        <v>0</v>
      </c>
      <c r="Q2250" s="197">
        <v>0</v>
      </c>
      <c r="R2250" s="197">
        <f>Q2250*H2250</f>
        <v>0</v>
      </c>
      <c r="S2250" s="197">
        <v>0</v>
      </c>
      <c r="T2250" s="198">
        <f>S2250*H2250</f>
        <v>0</v>
      </c>
      <c r="U2250" s="36"/>
      <c r="V2250" s="36"/>
      <c r="W2250" s="36"/>
      <c r="X2250" s="36"/>
      <c r="Y2250" s="36"/>
      <c r="Z2250" s="36"/>
      <c r="AA2250" s="36"/>
      <c r="AB2250" s="36"/>
      <c r="AC2250" s="36"/>
      <c r="AD2250" s="36"/>
      <c r="AE2250" s="36"/>
      <c r="AR2250" s="199" t="s">
        <v>366</v>
      </c>
      <c r="AT2250" s="199" t="s">
        <v>253</v>
      </c>
      <c r="AU2250" s="199" t="s">
        <v>80</v>
      </c>
      <c r="AY2250" s="19" t="s">
        <v>144</v>
      </c>
      <c r="BE2250" s="200">
        <f>IF(N2250="základní",J2250,0)</f>
        <v>0</v>
      </c>
      <c r="BF2250" s="200">
        <f>IF(N2250="snížená",J2250,0)</f>
        <v>0</v>
      </c>
      <c r="BG2250" s="200">
        <f>IF(N2250="zákl. přenesená",J2250,0)</f>
        <v>0</v>
      </c>
      <c r="BH2250" s="200">
        <f>IF(N2250="sníž. přenesená",J2250,0)</f>
        <v>0</v>
      </c>
      <c r="BI2250" s="200">
        <f>IF(N2250="nulová",J2250,0)</f>
        <v>0</v>
      </c>
      <c r="BJ2250" s="19" t="s">
        <v>26</v>
      </c>
      <c r="BK2250" s="200">
        <f>ROUND(I2250*H2250,2)</f>
        <v>0</v>
      </c>
      <c r="BL2250" s="19" t="s">
        <v>258</v>
      </c>
      <c r="BM2250" s="199" t="s">
        <v>3277</v>
      </c>
    </row>
    <row r="2251" spans="1:65" s="2" customFormat="1" ht="10.199999999999999">
      <c r="A2251" s="36"/>
      <c r="B2251" s="37"/>
      <c r="C2251" s="38"/>
      <c r="D2251" s="201" t="s">
        <v>152</v>
      </c>
      <c r="E2251" s="38"/>
      <c r="F2251" s="202" t="s">
        <v>3276</v>
      </c>
      <c r="G2251" s="38"/>
      <c r="H2251" s="38"/>
      <c r="I2251" s="110"/>
      <c r="J2251" s="38"/>
      <c r="K2251" s="38"/>
      <c r="L2251" s="41"/>
      <c r="M2251" s="203"/>
      <c r="N2251" s="204"/>
      <c r="O2251" s="66"/>
      <c r="P2251" s="66"/>
      <c r="Q2251" s="66"/>
      <c r="R2251" s="66"/>
      <c r="S2251" s="66"/>
      <c r="T2251" s="67"/>
      <c r="U2251" s="36"/>
      <c r="V2251" s="36"/>
      <c r="W2251" s="36"/>
      <c r="X2251" s="36"/>
      <c r="Y2251" s="36"/>
      <c r="Z2251" s="36"/>
      <c r="AA2251" s="36"/>
      <c r="AB2251" s="36"/>
      <c r="AC2251" s="36"/>
      <c r="AD2251" s="36"/>
      <c r="AE2251" s="36"/>
      <c r="AT2251" s="19" t="s">
        <v>152</v>
      </c>
      <c r="AU2251" s="19" t="s">
        <v>80</v>
      </c>
    </row>
    <row r="2252" spans="1:65" s="2" customFormat="1" ht="16.5" customHeight="1">
      <c r="A2252" s="36"/>
      <c r="B2252" s="37"/>
      <c r="C2252" s="238" t="s">
        <v>3278</v>
      </c>
      <c r="D2252" s="238" t="s">
        <v>253</v>
      </c>
      <c r="E2252" s="239" t="s">
        <v>3279</v>
      </c>
      <c r="F2252" s="240" t="s">
        <v>3280</v>
      </c>
      <c r="G2252" s="241" t="s">
        <v>1935</v>
      </c>
      <c r="H2252" s="242">
        <v>4</v>
      </c>
      <c r="I2252" s="243"/>
      <c r="J2252" s="242">
        <f>ROUND(I2252*H2252,2)</f>
        <v>0</v>
      </c>
      <c r="K2252" s="240" t="s">
        <v>19</v>
      </c>
      <c r="L2252" s="244"/>
      <c r="M2252" s="245" t="s">
        <v>19</v>
      </c>
      <c r="N2252" s="246" t="s">
        <v>42</v>
      </c>
      <c r="O2252" s="66"/>
      <c r="P2252" s="197">
        <f>O2252*H2252</f>
        <v>0</v>
      </c>
      <c r="Q2252" s="197">
        <v>0</v>
      </c>
      <c r="R2252" s="197">
        <f>Q2252*H2252</f>
        <v>0</v>
      </c>
      <c r="S2252" s="197">
        <v>0</v>
      </c>
      <c r="T2252" s="198">
        <f>S2252*H2252</f>
        <v>0</v>
      </c>
      <c r="U2252" s="36"/>
      <c r="V2252" s="36"/>
      <c r="W2252" s="36"/>
      <c r="X2252" s="36"/>
      <c r="Y2252" s="36"/>
      <c r="Z2252" s="36"/>
      <c r="AA2252" s="36"/>
      <c r="AB2252" s="36"/>
      <c r="AC2252" s="36"/>
      <c r="AD2252" s="36"/>
      <c r="AE2252" s="36"/>
      <c r="AR2252" s="199" t="s">
        <v>366</v>
      </c>
      <c r="AT2252" s="199" t="s">
        <v>253</v>
      </c>
      <c r="AU2252" s="199" t="s">
        <v>80</v>
      </c>
      <c r="AY2252" s="19" t="s">
        <v>144</v>
      </c>
      <c r="BE2252" s="200">
        <f>IF(N2252="základní",J2252,0)</f>
        <v>0</v>
      </c>
      <c r="BF2252" s="200">
        <f>IF(N2252="snížená",J2252,0)</f>
        <v>0</v>
      </c>
      <c r="BG2252" s="200">
        <f>IF(N2252="zákl. přenesená",J2252,0)</f>
        <v>0</v>
      </c>
      <c r="BH2252" s="200">
        <f>IF(N2252="sníž. přenesená",J2252,0)</f>
        <v>0</v>
      </c>
      <c r="BI2252" s="200">
        <f>IF(N2252="nulová",J2252,0)</f>
        <v>0</v>
      </c>
      <c r="BJ2252" s="19" t="s">
        <v>26</v>
      </c>
      <c r="BK2252" s="200">
        <f>ROUND(I2252*H2252,2)</f>
        <v>0</v>
      </c>
      <c r="BL2252" s="19" t="s">
        <v>258</v>
      </c>
      <c r="BM2252" s="199" t="s">
        <v>3281</v>
      </c>
    </row>
    <row r="2253" spans="1:65" s="2" customFormat="1" ht="10.199999999999999">
      <c r="A2253" s="36"/>
      <c r="B2253" s="37"/>
      <c r="C2253" s="38"/>
      <c r="D2253" s="201" t="s">
        <v>152</v>
      </c>
      <c r="E2253" s="38"/>
      <c r="F2253" s="202" t="s">
        <v>3280</v>
      </c>
      <c r="G2253" s="38"/>
      <c r="H2253" s="38"/>
      <c r="I2253" s="110"/>
      <c r="J2253" s="38"/>
      <c r="K2253" s="38"/>
      <c r="L2253" s="41"/>
      <c r="M2253" s="203"/>
      <c r="N2253" s="204"/>
      <c r="O2253" s="66"/>
      <c r="P2253" s="66"/>
      <c r="Q2253" s="66"/>
      <c r="R2253" s="66"/>
      <c r="S2253" s="66"/>
      <c r="T2253" s="67"/>
      <c r="U2253" s="36"/>
      <c r="V2253" s="36"/>
      <c r="W2253" s="36"/>
      <c r="X2253" s="36"/>
      <c r="Y2253" s="36"/>
      <c r="Z2253" s="36"/>
      <c r="AA2253" s="36"/>
      <c r="AB2253" s="36"/>
      <c r="AC2253" s="36"/>
      <c r="AD2253" s="36"/>
      <c r="AE2253" s="36"/>
      <c r="AT2253" s="19" t="s">
        <v>152</v>
      </c>
      <c r="AU2253" s="19" t="s">
        <v>80</v>
      </c>
    </row>
    <row r="2254" spans="1:65" s="2" customFormat="1" ht="16.5" customHeight="1">
      <c r="A2254" s="36"/>
      <c r="B2254" s="37"/>
      <c r="C2254" s="238" t="s">
        <v>3282</v>
      </c>
      <c r="D2254" s="238" t="s">
        <v>253</v>
      </c>
      <c r="E2254" s="239" t="s">
        <v>3283</v>
      </c>
      <c r="F2254" s="240" t="s">
        <v>3284</v>
      </c>
      <c r="G2254" s="241" t="s">
        <v>1935</v>
      </c>
      <c r="H2254" s="242">
        <v>4</v>
      </c>
      <c r="I2254" s="243"/>
      <c r="J2254" s="242">
        <f>ROUND(I2254*H2254,2)</f>
        <v>0</v>
      </c>
      <c r="K2254" s="240" t="s">
        <v>19</v>
      </c>
      <c r="L2254" s="244"/>
      <c r="M2254" s="245" t="s">
        <v>19</v>
      </c>
      <c r="N2254" s="246" t="s">
        <v>42</v>
      </c>
      <c r="O2254" s="66"/>
      <c r="P2254" s="197">
        <f>O2254*H2254</f>
        <v>0</v>
      </c>
      <c r="Q2254" s="197">
        <v>0</v>
      </c>
      <c r="R2254" s="197">
        <f>Q2254*H2254</f>
        <v>0</v>
      </c>
      <c r="S2254" s="197">
        <v>0</v>
      </c>
      <c r="T2254" s="198">
        <f>S2254*H2254</f>
        <v>0</v>
      </c>
      <c r="U2254" s="36"/>
      <c r="V2254" s="36"/>
      <c r="W2254" s="36"/>
      <c r="X2254" s="36"/>
      <c r="Y2254" s="36"/>
      <c r="Z2254" s="36"/>
      <c r="AA2254" s="36"/>
      <c r="AB2254" s="36"/>
      <c r="AC2254" s="36"/>
      <c r="AD2254" s="36"/>
      <c r="AE2254" s="36"/>
      <c r="AR2254" s="199" t="s">
        <v>366</v>
      </c>
      <c r="AT2254" s="199" t="s">
        <v>253</v>
      </c>
      <c r="AU2254" s="199" t="s">
        <v>80</v>
      </c>
      <c r="AY2254" s="19" t="s">
        <v>144</v>
      </c>
      <c r="BE2254" s="200">
        <f>IF(N2254="základní",J2254,0)</f>
        <v>0</v>
      </c>
      <c r="BF2254" s="200">
        <f>IF(N2254="snížená",J2254,0)</f>
        <v>0</v>
      </c>
      <c r="BG2254" s="200">
        <f>IF(N2254="zákl. přenesená",J2254,0)</f>
        <v>0</v>
      </c>
      <c r="BH2254" s="200">
        <f>IF(N2254="sníž. přenesená",J2254,0)</f>
        <v>0</v>
      </c>
      <c r="BI2254" s="200">
        <f>IF(N2254="nulová",J2254,0)</f>
        <v>0</v>
      </c>
      <c r="BJ2254" s="19" t="s">
        <v>26</v>
      </c>
      <c r="BK2254" s="200">
        <f>ROUND(I2254*H2254,2)</f>
        <v>0</v>
      </c>
      <c r="BL2254" s="19" t="s">
        <v>258</v>
      </c>
      <c r="BM2254" s="199" t="s">
        <v>3285</v>
      </c>
    </row>
    <row r="2255" spans="1:65" s="2" customFormat="1" ht="10.199999999999999">
      <c r="A2255" s="36"/>
      <c r="B2255" s="37"/>
      <c r="C2255" s="38"/>
      <c r="D2255" s="201" t="s">
        <v>152</v>
      </c>
      <c r="E2255" s="38"/>
      <c r="F2255" s="202" t="s">
        <v>3284</v>
      </c>
      <c r="G2255" s="38"/>
      <c r="H2255" s="38"/>
      <c r="I2255" s="110"/>
      <c r="J2255" s="38"/>
      <c r="K2255" s="38"/>
      <c r="L2255" s="41"/>
      <c r="M2255" s="203"/>
      <c r="N2255" s="204"/>
      <c r="O2255" s="66"/>
      <c r="P2255" s="66"/>
      <c r="Q2255" s="66"/>
      <c r="R2255" s="66"/>
      <c r="S2255" s="66"/>
      <c r="T2255" s="67"/>
      <c r="U2255" s="36"/>
      <c r="V2255" s="36"/>
      <c r="W2255" s="36"/>
      <c r="X2255" s="36"/>
      <c r="Y2255" s="36"/>
      <c r="Z2255" s="36"/>
      <c r="AA2255" s="36"/>
      <c r="AB2255" s="36"/>
      <c r="AC2255" s="36"/>
      <c r="AD2255" s="36"/>
      <c r="AE2255" s="36"/>
      <c r="AT2255" s="19" t="s">
        <v>152</v>
      </c>
      <c r="AU2255" s="19" t="s">
        <v>80</v>
      </c>
    </row>
    <row r="2256" spans="1:65" s="2" customFormat="1" ht="16.5" customHeight="1">
      <c r="A2256" s="36"/>
      <c r="B2256" s="37"/>
      <c r="C2256" s="238" t="s">
        <v>3286</v>
      </c>
      <c r="D2256" s="238" t="s">
        <v>253</v>
      </c>
      <c r="E2256" s="239" t="s">
        <v>3287</v>
      </c>
      <c r="F2256" s="240" t="s">
        <v>3288</v>
      </c>
      <c r="G2256" s="241" t="s">
        <v>1935</v>
      </c>
      <c r="H2256" s="242">
        <v>1</v>
      </c>
      <c r="I2256" s="243"/>
      <c r="J2256" s="242">
        <f>ROUND(I2256*H2256,2)</f>
        <v>0</v>
      </c>
      <c r="K2256" s="240" t="s">
        <v>19</v>
      </c>
      <c r="L2256" s="244"/>
      <c r="M2256" s="245" t="s">
        <v>19</v>
      </c>
      <c r="N2256" s="246" t="s">
        <v>42</v>
      </c>
      <c r="O2256" s="66"/>
      <c r="P2256" s="197">
        <f>O2256*H2256</f>
        <v>0</v>
      </c>
      <c r="Q2256" s="197">
        <v>0</v>
      </c>
      <c r="R2256" s="197">
        <f>Q2256*H2256</f>
        <v>0</v>
      </c>
      <c r="S2256" s="197">
        <v>0</v>
      </c>
      <c r="T2256" s="198">
        <f>S2256*H2256</f>
        <v>0</v>
      </c>
      <c r="U2256" s="36"/>
      <c r="V2256" s="36"/>
      <c r="W2256" s="36"/>
      <c r="X2256" s="36"/>
      <c r="Y2256" s="36"/>
      <c r="Z2256" s="36"/>
      <c r="AA2256" s="36"/>
      <c r="AB2256" s="36"/>
      <c r="AC2256" s="36"/>
      <c r="AD2256" s="36"/>
      <c r="AE2256" s="36"/>
      <c r="AR2256" s="199" t="s">
        <v>366</v>
      </c>
      <c r="AT2256" s="199" t="s">
        <v>253</v>
      </c>
      <c r="AU2256" s="199" t="s">
        <v>80</v>
      </c>
      <c r="AY2256" s="19" t="s">
        <v>144</v>
      </c>
      <c r="BE2256" s="200">
        <f>IF(N2256="základní",J2256,0)</f>
        <v>0</v>
      </c>
      <c r="BF2256" s="200">
        <f>IF(N2256="snížená",J2256,0)</f>
        <v>0</v>
      </c>
      <c r="BG2256" s="200">
        <f>IF(N2256="zákl. přenesená",J2256,0)</f>
        <v>0</v>
      </c>
      <c r="BH2256" s="200">
        <f>IF(N2256="sníž. přenesená",J2256,0)</f>
        <v>0</v>
      </c>
      <c r="BI2256" s="200">
        <f>IF(N2256="nulová",J2256,0)</f>
        <v>0</v>
      </c>
      <c r="BJ2256" s="19" t="s">
        <v>26</v>
      </c>
      <c r="BK2256" s="200">
        <f>ROUND(I2256*H2256,2)</f>
        <v>0</v>
      </c>
      <c r="BL2256" s="19" t="s">
        <v>258</v>
      </c>
      <c r="BM2256" s="199" t="s">
        <v>3289</v>
      </c>
    </row>
    <row r="2257" spans="1:65" s="2" customFormat="1" ht="10.199999999999999">
      <c r="A2257" s="36"/>
      <c r="B2257" s="37"/>
      <c r="C2257" s="38"/>
      <c r="D2257" s="201" t="s">
        <v>152</v>
      </c>
      <c r="E2257" s="38"/>
      <c r="F2257" s="202" t="s">
        <v>3288</v>
      </c>
      <c r="G2257" s="38"/>
      <c r="H2257" s="38"/>
      <c r="I2257" s="110"/>
      <c r="J2257" s="38"/>
      <c r="K2257" s="38"/>
      <c r="L2257" s="41"/>
      <c r="M2257" s="203"/>
      <c r="N2257" s="204"/>
      <c r="O2257" s="66"/>
      <c r="P2257" s="66"/>
      <c r="Q2257" s="66"/>
      <c r="R2257" s="66"/>
      <c r="S2257" s="66"/>
      <c r="T2257" s="67"/>
      <c r="U2257" s="36"/>
      <c r="V2257" s="36"/>
      <c r="W2257" s="36"/>
      <c r="X2257" s="36"/>
      <c r="Y2257" s="36"/>
      <c r="Z2257" s="36"/>
      <c r="AA2257" s="36"/>
      <c r="AB2257" s="36"/>
      <c r="AC2257" s="36"/>
      <c r="AD2257" s="36"/>
      <c r="AE2257" s="36"/>
      <c r="AT2257" s="19" t="s">
        <v>152</v>
      </c>
      <c r="AU2257" s="19" t="s">
        <v>80</v>
      </c>
    </row>
    <row r="2258" spans="1:65" s="2" customFormat="1" ht="16.5" customHeight="1">
      <c r="A2258" s="36"/>
      <c r="B2258" s="37"/>
      <c r="C2258" s="238" t="s">
        <v>3290</v>
      </c>
      <c r="D2258" s="238" t="s">
        <v>253</v>
      </c>
      <c r="E2258" s="239" t="s">
        <v>3291</v>
      </c>
      <c r="F2258" s="240" t="s">
        <v>3292</v>
      </c>
      <c r="G2258" s="241" t="s">
        <v>1935</v>
      </c>
      <c r="H2258" s="242">
        <v>1</v>
      </c>
      <c r="I2258" s="243"/>
      <c r="J2258" s="242">
        <f>ROUND(I2258*H2258,2)</f>
        <v>0</v>
      </c>
      <c r="K2258" s="240" t="s">
        <v>19</v>
      </c>
      <c r="L2258" s="244"/>
      <c r="M2258" s="245" t="s">
        <v>19</v>
      </c>
      <c r="N2258" s="246" t="s">
        <v>42</v>
      </c>
      <c r="O2258" s="66"/>
      <c r="P2258" s="197">
        <f>O2258*H2258</f>
        <v>0</v>
      </c>
      <c r="Q2258" s="197">
        <v>0</v>
      </c>
      <c r="R2258" s="197">
        <f>Q2258*H2258</f>
        <v>0</v>
      </c>
      <c r="S2258" s="197">
        <v>0</v>
      </c>
      <c r="T2258" s="198">
        <f>S2258*H2258</f>
        <v>0</v>
      </c>
      <c r="U2258" s="36"/>
      <c r="V2258" s="36"/>
      <c r="W2258" s="36"/>
      <c r="X2258" s="36"/>
      <c r="Y2258" s="36"/>
      <c r="Z2258" s="36"/>
      <c r="AA2258" s="36"/>
      <c r="AB2258" s="36"/>
      <c r="AC2258" s="36"/>
      <c r="AD2258" s="36"/>
      <c r="AE2258" s="36"/>
      <c r="AR2258" s="199" t="s">
        <v>366</v>
      </c>
      <c r="AT2258" s="199" t="s">
        <v>253</v>
      </c>
      <c r="AU2258" s="199" t="s">
        <v>80</v>
      </c>
      <c r="AY2258" s="19" t="s">
        <v>144</v>
      </c>
      <c r="BE2258" s="200">
        <f>IF(N2258="základní",J2258,0)</f>
        <v>0</v>
      </c>
      <c r="BF2258" s="200">
        <f>IF(N2258="snížená",J2258,0)</f>
        <v>0</v>
      </c>
      <c r="BG2258" s="200">
        <f>IF(N2258="zákl. přenesená",J2258,0)</f>
        <v>0</v>
      </c>
      <c r="BH2258" s="200">
        <f>IF(N2258="sníž. přenesená",J2258,0)</f>
        <v>0</v>
      </c>
      <c r="BI2258" s="200">
        <f>IF(N2258="nulová",J2258,0)</f>
        <v>0</v>
      </c>
      <c r="BJ2258" s="19" t="s">
        <v>26</v>
      </c>
      <c r="BK2258" s="200">
        <f>ROUND(I2258*H2258,2)</f>
        <v>0</v>
      </c>
      <c r="BL2258" s="19" t="s">
        <v>258</v>
      </c>
      <c r="BM2258" s="199" t="s">
        <v>3293</v>
      </c>
    </row>
    <row r="2259" spans="1:65" s="2" customFormat="1" ht="10.199999999999999">
      <c r="A2259" s="36"/>
      <c r="B2259" s="37"/>
      <c r="C2259" s="38"/>
      <c r="D2259" s="201" t="s">
        <v>152</v>
      </c>
      <c r="E2259" s="38"/>
      <c r="F2259" s="202" t="s">
        <v>3292</v>
      </c>
      <c r="G2259" s="38"/>
      <c r="H2259" s="38"/>
      <c r="I2259" s="110"/>
      <c r="J2259" s="38"/>
      <c r="K2259" s="38"/>
      <c r="L2259" s="41"/>
      <c r="M2259" s="203"/>
      <c r="N2259" s="204"/>
      <c r="O2259" s="66"/>
      <c r="P2259" s="66"/>
      <c r="Q2259" s="66"/>
      <c r="R2259" s="66"/>
      <c r="S2259" s="66"/>
      <c r="T2259" s="67"/>
      <c r="U2259" s="36"/>
      <c r="V2259" s="36"/>
      <c r="W2259" s="36"/>
      <c r="X2259" s="36"/>
      <c r="Y2259" s="36"/>
      <c r="Z2259" s="36"/>
      <c r="AA2259" s="36"/>
      <c r="AB2259" s="36"/>
      <c r="AC2259" s="36"/>
      <c r="AD2259" s="36"/>
      <c r="AE2259" s="36"/>
      <c r="AT2259" s="19" t="s">
        <v>152</v>
      </c>
      <c r="AU2259" s="19" t="s">
        <v>80</v>
      </c>
    </row>
    <row r="2260" spans="1:65" s="2" customFormat="1" ht="16.5" customHeight="1">
      <c r="A2260" s="36"/>
      <c r="B2260" s="37"/>
      <c r="C2260" s="238" t="s">
        <v>3294</v>
      </c>
      <c r="D2260" s="238" t="s">
        <v>253</v>
      </c>
      <c r="E2260" s="239" t="s">
        <v>3295</v>
      </c>
      <c r="F2260" s="240" t="s">
        <v>3296</v>
      </c>
      <c r="G2260" s="241" t="s">
        <v>1935</v>
      </c>
      <c r="H2260" s="242">
        <v>1</v>
      </c>
      <c r="I2260" s="243"/>
      <c r="J2260" s="242">
        <f>ROUND(I2260*H2260,2)</f>
        <v>0</v>
      </c>
      <c r="K2260" s="240" t="s">
        <v>19</v>
      </c>
      <c r="L2260" s="244"/>
      <c r="M2260" s="245" t="s">
        <v>19</v>
      </c>
      <c r="N2260" s="246" t="s">
        <v>42</v>
      </c>
      <c r="O2260" s="66"/>
      <c r="P2260" s="197">
        <f>O2260*H2260</f>
        <v>0</v>
      </c>
      <c r="Q2260" s="197">
        <v>0</v>
      </c>
      <c r="R2260" s="197">
        <f>Q2260*H2260</f>
        <v>0</v>
      </c>
      <c r="S2260" s="197">
        <v>0</v>
      </c>
      <c r="T2260" s="198">
        <f>S2260*H2260</f>
        <v>0</v>
      </c>
      <c r="U2260" s="36"/>
      <c r="V2260" s="36"/>
      <c r="W2260" s="36"/>
      <c r="X2260" s="36"/>
      <c r="Y2260" s="36"/>
      <c r="Z2260" s="36"/>
      <c r="AA2260" s="36"/>
      <c r="AB2260" s="36"/>
      <c r="AC2260" s="36"/>
      <c r="AD2260" s="36"/>
      <c r="AE2260" s="36"/>
      <c r="AR2260" s="199" t="s">
        <v>366</v>
      </c>
      <c r="AT2260" s="199" t="s">
        <v>253</v>
      </c>
      <c r="AU2260" s="199" t="s">
        <v>80</v>
      </c>
      <c r="AY2260" s="19" t="s">
        <v>144</v>
      </c>
      <c r="BE2260" s="200">
        <f>IF(N2260="základní",J2260,0)</f>
        <v>0</v>
      </c>
      <c r="BF2260" s="200">
        <f>IF(N2260="snížená",J2260,0)</f>
        <v>0</v>
      </c>
      <c r="BG2260" s="200">
        <f>IF(N2260="zákl. přenesená",J2260,0)</f>
        <v>0</v>
      </c>
      <c r="BH2260" s="200">
        <f>IF(N2260="sníž. přenesená",J2260,0)</f>
        <v>0</v>
      </c>
      <c r="BI2260" s="200">
        <f>IF(N2260="nulová",J2260,0)</f>
        <v>0</v>
      </c>
      <c r="BJ2260" s="19" t="s">
        <v>26</v>
      </c>
      <c r="BK2260" s="200">
        <f>ROUND(I2260*H2260,2)</f>
        <v>0</v>
      </c>
      <c r="BL2260" s="19" t="s">
        <v>258</v>
      </c>
      <c r="BM2260" s="199" t="s">
        <v>3297</v>
      </c>
    </row>
    <row r="2261" spans="1:65" s="2" customFormat="1" ht="10.199999999999999">
      <c r="A2261" s="36"/>
      <c r="B2261" s="37"/>
      <c r="C2261" s="38"/>
      <c r="D2261" s="201" t="s">
        <v>152</v>
      </c>
      <c r="E2261" s="38"/>
      <c r="F2261" s="202" t="s">
        <v>3296</v>
      </c>
      <c r="G2261" s="38"/>
      <c r="H2261" s="38"/>
      <c r="I2261" s="110"/>
      <c r="J2261" s="38"/>
      <c r="K2261" s="38"/>
      <c r="L2261" s="41"/>
      <c r="M2261" s="203"/>
      <c r="N2261" s="204"/>
      <c r="O2261" s="66"/>
      <c r="P2261" s="66"/>
      <c r="Q2261" s="66"/>
      <c r="R2261" s="66"/>
      <c r="S2261" s="66"/>
      <c r="T2261" s="67"/>
      <c r="U2261" s="36"/>
      <c r="V2261" s="36"/>
      <c r="W2261" s="36"/>
      <c r="X2261" s="36"/>
      <c r="Y2261" s="36"/>
      <c r="Z2261" s="36"/>
      <c r="AA2261" s="36"/>
      <c r="AB2261" s="36"/>
      <c r="AC2261" s="36"/>
      <c r="AD2261" s="36"/>
      <c r="AE2261" s="36"/>
      <c r="AT2261" s="19" t="s">
        <v>152</v>
      </c>
      <c r="AU2261" s="19" t="s">
        <v>80</v>
      </c>
    </row>
    <row r="2262" spans="1:65" s="2" customFormat="1" ht="16.5" customHeight="1">
      <c r="A2262" s="36"/>
      <c r="B2262" s="37"/>
      <c r="C2262" s="238" t="s">
        <v>3298</v>
      </c>
      <c r="D2262" s="238" t="s">
        <v>253</v>
      </c>
      <c r="E2262" s="239" t="s">
        <v>3299</v>
      </c>
      <c r="F2262" s="240" t="s">
        <v>3300</v>
      </c>
      <c r="G2262" s="241" t="s">
        <v>1935</v>
      </c>
      <c r="H2262" s="242">
        <v>2</v>
      </c>
      <c r="I2262" s="243"/>
      <c r="J2262" s="242">
        <f>ROUND(I2262*H2262,2)</f>
        <v>0</v>
      </c>
      <c r="K2262" s="240" t="s">
        <v>19</v>
      </c>
      <c r="L2262" s="244"/>
      <c r="M2262" s="245" t="s">
        <v>19</v>
      </c>
      <c r="N2262" s="246" t="s">
        <v>42</v>
      </c>
      <c r="O2262" s="66"/>
      <c r="P2262" s="197">
        <f>O2262*H2262</f>
        <v>0</v>
      </c>
      <c r="Q2262" s="197">
        <v>0</v>
      </c>
      <c r="R2262" s="197">
        <f>Q2262*H2262</f>
        <v>0</v>
      </c>
      <c r="S2262" s="197">
        <v>0</v>
      </c>
      <c r="T2262" s="198">
        <f>S2262*H2262</f>
        <v>0</v>
      </c>
      <c r="U2262" s="36"/>
      <c r="V2262" s="36"/>
      <c r="W2262" s="36"/>
      <c r="X2262" s="36"/>
      <c r="Y2262" s="36"/>
      <c r="Z2262" s="36"/>
      <c r="AA2262" s="36"/>
      <c r="AB2262" s="36"/>
      <c r="AC2262" s="36"/>
      <c r="AD2262" s="36"/>
      <c r="AE2262" s="36"/>
      <c r="AR2262" s="199" t="s">
        <v>366</v>
      </c>
      <c r="AT2262" s="199" t="s">
        <v>253</v>
      </c>
      <c r="AU2262" s="199" t="s">
        <v>80</v>
      </c>
      <c r="AY2262" s="19" t="s">
        <v>144</v>
      </c>
      <c r="BE2262" s="200">
        <f>IF(N2262="základní",J2262,0)</f>
        <v>0</v>
      </c>
      <c r="BF2262" s="200">
        <f>IF(N2262="snížená",J2262,0)</f>
        <v>0</v>
      </c>
      <c r="BG2262" s="200">
        <f>IF(N2262="zákl. přenesená",J2262,0)</f>
        <v>0</v>
      </c>
      <c r="BH2262" s="200">
        <f>IF(N2262="sníž. přenesená",J2262,0)</f>
        <v>0</v>
      </c>
      <c r="BI2262" s="200">
        <f>IF(N2262="nulová",J2262,0)</f>
        <v>0</v>
      </c>
      <c r="BJ2262" s="19" t="s">
        <v>26</v>
      </c>
      <c r="BK2262" s="200">
        <f>ROUND(I2262*H2262,2)</f>
        <v>0</v>
      </c>
      <c r="BL2262" s="19" t="s">
        <v>258</v>
      </c>
      <c r="BM2262" s="199" t="s">
        <v>3301</v>
      </c>
    </row>
    <row r="2263" spans="1:65" s="2" customFormat="1" ht="10.199999999999999">
      <c r="A2263" s="36"/>
      <c r="B2263" s="37"/>
      <c r="C2263" s="38"/>
      <c r="D2263" s="201" t="s">
        <v>152</v>
      </c>
      <c r="E2263" s="38"/>
      <c r="F2263" s="202" t="s">
        <v>3300</v>
      </c>
      <c r="G2263" s="38"/>
      <c r="H2263" s="38"/>
      <c r="I2263" s="110"/>
      <c r="J2263" s="38"/>
      <c r="K2263" s="38"/>
      <c r="L2263" s="41"/>
      <c r="M2263" s="203"/>
      <c r="N2263" s="204"/>
      <c r="O2263" s="66"/>
      <c r="P2263" s="66"/>
      <c r="Q2263" s="66"/>
      <c r="R2263" s="66"/>
      <c r="S2263" s="66"/>
      <c r="T2263" s="67"/>
      <c r="U2263" s="36"/>
      <c r="V2263" s="36"/>
      <c r="W2263" s="36"/>
      <c r="X2263" s="36"/>
      <c r="Y2263" s="36"/>
      <c r="Z2263" s="36"/>
      <c r="AA2263" s="36"/>
      <c r="AB2263" s="36"/>
      <c r="AC2263" s="36"/>
      <c r="AD2263" s="36"/>
      <c r="AE2263" s="36"/>
      <c r="AT2263" s="19" t="s">
        <v>152</v>
      </c>
      <c r="AU2263" s="19" t="s">
        <v>80</v>
      </c>
    </row>
    <row r="2264" spans="1:65" s="2" customFormat="1" ht="16.5" customHeight="1">
      <c r="A2264" s="36"/>
      <c r="B2264" s="37"/>
      <c r="C2264" s="238" t="s">
        <v>3302</v>
      </c>
      <c r="D2264" s="238" t="s">
        <v>253</v>
      </c>
      <c r="E2264" s="239" t="s">
        <v>3303</v>
      </c>
      <c r="F2264" s="240" t="s">
        <v>3304</v>
      </c>
      <c r="G2264" s="241" t="s">
        <v>1935</v>
      </c>
      <c r="H2264" s="242">
        <v>1</v>
      </c>
      <c r="I2264" s="243"/>
      <c r="J2264" s="242">
        <f>ROUND(I2264*H2264,2)</f>
        <v>0</v>
      </c>
      <c r="K2264" s="240" t="s">
        <v>19</v>
      </c>
      <c r="L2264" s="244"/>
      <c r="M2264" s="245" t="s">
        <v>19</v>
      </c>
      <c r="N2264" s="246" t="s">
        <v>42</v>
      </c>
      <c r="O2264" s="66"/>
      <c r="P2264" s="197">
        <f>O2264*H2264</f>
        <v>0</v>
      </c>
      <c r="Q2264" s="197">
        <v>0</v>
      </c>
      <c r="R2264" s="197">
        <f>Q2264*H2264</f>
        <v>0</v>
      </c>
      <c r="S2264" s="197">
        <v>0</v>
      </c>
      <c r="T2264" s="198">
        <f>S2264*H2264</f>
        <v>0</v>
      </c>
      <c r="U2264" s="36"/>
      <c r="V2264" s="36"/>
      <c r="W2264" s="36"/>
      <c r="X2264" s="36"/>
      <c r="Y2264" s="36"/>
      <c r="Z2264" s="36"/>
      <c r="AA2264" s="36"/>
      <c r="AB2264" s="36"/>
      <c r="AC2264" s="36"/>
      <c r="AD2264" s="36"/>
      <c r="AE2264" s="36"/>
      <c r="AR2264" s="199" t="s">
        <v>366</v>
      </c>
      <c r="AT2264" s="199" t="s">
        <v>253</v>
      </c>
      <c r="AU2264" s="199" t="s">
        <v>80</v>
      </c>
      <c r="AY2264" s="19" t="s">
        <v>144</v>
      </c>
      <c r="BE2264" s="200">
        <f>IF(N2264="základní",J2264,0)</f>
        <v>0</v>
      </c>
      <c r="BF2264" s="200">
        <f>IF(N2264="snížená",J2264,0)</f>
        <v>0</v>
      </c>
      <c r="BG2264" s="200">
        <f>IF(N2264="zákl. přenesená",J2264,0)</f>
        <v>0</v>
      </c>
      <c r="BH2264" s="200">
        <f>IF(N2264="sníž. přenesená",J2264,0)</f>
        <v>0</v>
      </c>
      <c r="BI2264" s="200">
        <f>IF(N2264="nulová",J2264,0)</f>
        <v>0</v>
      </c>
      <c r="BJ2264" s="19" t="s">
        <v>26</v>
      </c>
      <c r="BK2264" s="200">
        <f>ROUND(I2264*H2264,2)</f>
        <v>0</v>
      </c>
      <c r="BL2264" s="19" t="s">
        <v>258</v>
      </c>
      <c r="BM2264" s="199" t="s">
        <v>3305</v>
      </c>
    </row>
    <row r="2265" spans="1:65" s="2" customFormat="1" ht="10.199999999999999">
      <c r="A2265" s="36"/>
      <c r="B2265" s="37"/>
      <c r="C2265" s="38"/>
      <c r="D2265" s="201" t="s">
        <v>152</v>
      </c>
      <c r="E2265" s="38"/>
      <c r="F2265" s="202" t="s">
        <v>3304</v>
      </c>
      <c r="G2265" s="38"/>
      <c r="H2265" s="38"/>
      <c r="I2265" s="110"/>
      <c r="J2265" s="38"/>
      <c r="K2265" s="38"/>
      <c r="L2265" s="41"/>
      <c r="M2265" s="203"/>
      <c r="N2265" s="204"/>
      <c r="O2265" s="66"/>
      <c r="P2265" s="66"/>
      <c r="Q2265" s="66"/>
      <c r="R2265" s="66"/>
      <c r="S2265" s="66"/>
      <c r="T2265" s="67"/>
      <c r="U2265" s="36"/>
      <c r="V2265" s="36"/>
      <c r="W2265" s="36"/>
      <c r="X2265" s="36"/>
      <c r="Y2265" s="36"/>
      <c r="Z2265" s="36"/>
      <c r="AA2265" s="36"/>
      <c r="AB2265" s="36"/>
      <c r="AC2265" s="36"/>
      <c r="AD2265" s="36"/>
      <c r="AE2265" s="36"/>
      <c r="AT2265" s="19" t="s">
        <v>152</v>
      </c>
      <c r="AU2265" s="19" t="s">
        <v>80</v>
      </c>
    </row>
    <row r="2266" spans="1:65" s="2" customFormat="1" ht="16.5" customHeight="1">
      <c r="A2266" s="36"/>
      <c r="B2266" s="37"/>
      <c r="C2266" s="238" t="s">
        <v>3306</v>
      </c>
      <c r="D2266" s="238" t="s">
        <v>253</v>
      </c>
      <c r="E2266" s="239" t="s">
        <v>3307</v>
      </c>
      <c r="F2266" s="240" t="s">
        <v>3308</v>
      </c>
      <c r="G2266" s="241" t="s">
        <v>1935</v>
      </c>
      <c r="H2266" s="242">
        <v>1</v>
      </c>
      <c r="I2266" s="243"/>
      <c r="J2266" s="242">
        <f>ROUND(I2266*H2266,2)</f>
        <v>0</v>
      </c>
      <c r="K2266" s="240" t="s">
        <v>19</v>
      </c>
      <c r="L2266" s="244"/>
      <c r="M2266" s="245" t="s">
        <v>19</v>
      </c>
      <c r="N2266" s="246" t="s">
        <v>42</v>
      </c>
      <c r="O2266" s="66"/>
      <c r="P2266" s="197">
        <f>O2266*H2266</f>
        <v>0</v>
      </c>
      <c r="Q2266" s="197">
        <v>0</v>
      </c>
      <c r="R2266" s="197">
        <f>Q2266*H2266</f>
        <v>0</v>
      </c>
      <c r="S2266" s="197">
        <v>0</v>
      </c>
      <c r="T2266" s="198">
        <f>S2266*H2266</f>
        <v>0</v>
      </c>
      <c r="U2266" s="36"/>
      <c r="V2266" s="36"/>
      <c r="W2266" s="36"/>
      <c r="X2266" s="36"/>
      <c r="Y2266" s="36"/>
      <c r="Z2266" s="36"/>
      <c r="AA2266" s="36"/>
      <c r="AB2266" s="36"/>
      <c r="AC2266" s="36"/>
      <c r="AD2266" s="36"/>
      <c r="AE2266" s="36"/>
      <c r="AR2266" s="199" t="s">
        <v>366</v>
      </c>
      <c r="AT2266" s="199" t="s">
        <v>253</v>
      </c>
      <c r="AU2266" s="199" t="s">
        <v>80</v>
      </c>
      <c r="AY2266" s="19" t="s">
        <v>144</v>
      </c>
      <c r="BE2266" s="200">
        <f>IF(N2266="základní",J2266,0)</f>
        <v>0</v>
      </c>
      <c r="BF2266" s="200">
        <f>IF(N2266="snížená",J2266,0)</f>
        <v>0</v>
      </c>
      <c r="BG2266" s="200">
        <f>IF(N2266="zákl. přenesená",J2266,0)</f>
        <v>0</v>
      </c>
      <c r="BH2266" s="200">
        <f>IF(N2266="sníž. přenesená",J2266,0)</f>
        <v>0</v>
      </c>
      <c r="BI2266" s="200">
        <f>IF(N2266="nulová",J2266,0)</f>
        <v>0</v>
      </c>
      <c r="BJ2266" s="19" t="s">
        <v>26</v>
      </c>
      <c r="BK2266" s="200">
        <f>ROUND(I2266*H2266,2)</f>
        <v>0</v>
      </c>
      <c r="BL2266" s="19" t="s">
        <v>258</v>
      </c>
      <c r="BM2266" s="199" t="s">
        <v>3309</v>
      </c>
    </row>
    <row r="2267" spans="1:65" s="2" customFormat="1" ht="10.199999999999999">
      <c r="A2267" s="36"/>
      <c r="B2267" s="37"/>
      <c r="C2267" s="38"/>
      <c r="D2267" s="201" t="s">
        <v>152</v>
      </c>
      <c r="E2267" s="38"/>
      <c r="F2267" s="202" t="s">
        <v>3308</v>
      </c>
      <c r="G2267" s="38"/>
      <c r="H2267" s="38"/>
      <c r="I2267" s="110"/>
      <c r="J2267" s="38"/>
      <c r="K2267" s="38"/>
      <c r="L2267" s="41"/>
      <c r="M2267" s="203"/>
      <c r="N2267" s="204"/>
      <c r="O2267" s="66"/>
      <c r="P2267" s="66"/>
      <c r="Q2267" s="66"/>
      <c r="R2267" s="66"/>
      <c r="S2267" s="66"/>
      <c r="T2267" s="67"/>
      <c r="U2267" s="36"/>
      <c r="V2267" s="36"/>
      <c r="W2267" s="36"/>
      <c r="X2267" s="36"/>
      <c r="Y2267" s="36"/>
      <c r="Z2267" s="36"/>
      <c r="AA2267" s="36"/>
      <c r="AB2267" s="36"/>
      <c r="AC2267" s="36"/>
      <c r="AD2267" s="36"/>
      <c r="AE2267" s="36"/>
      <c r="AT2267" s="19" t="s">
        <v>152</v>
      </c>
      <c r="AU2267" s="19" t="s">
        <v>80</v>
      </c>
    </row>
    <row r="2268" spans="1:65" s="2" customFormat="1" ht="16.5" customHeight="1">
      <c r="A2268" s="36"/>
      <c r="B2268" s="37"/>
      <c r="C2268" s="238" t="s">
        <v>3310</v>
      </c>
      <c r="D2268" s="238" t="s">
        <v>253</v>
      </c>
      <c r="E2268" s="239" t="s">
        <v>3311</v>
      </c>
      <c r="F2268" s="240" t="s">
        <v>3312</v>
      </c>
      <c r="G2268" s="241" t="s">
        <v>1935</v>
      </c>
      <c r="H2268" s="242">
        <v>1</v>
      </c>
      <c r="I2268" s="243"/>
      <c r="J2268" s="242">
        <f>ROUND(I2268*H2268,2)</f>
        <v>0</v>
      </c>
      <c r="K2268" s="240" t="s">
        <v>19</v>
      </c>
      <c r="L2268" s="244"/>
      <c r="M2268" s="245" t="s">
        <v>19</v>
      </c>
      <c r="N2268" s="246" t="s">
        <v>42</v>
      </c>
      <c r="O2268" s="66"/>
      <c r="P2268" s="197">
        <f>O2268*H2268</f>
        <v>0</v>
      </c>
      <c r="Q2268" s="197">
        <v>0</v>
      </c>
      <c r="R2268" s="197">
        <f>Q2268*H2268</f>
        <v>0</v>
      </c>
      <c r="S2268" s="197">
        <v>0</v>
      </c>
      <c r="T2268" s="198">
        <f>S2268*H2268</f>
        <v>0</v>
      </c>
      <c r="U2268" s="36"/>
      <c r="V2268" s="36"/>
      <c r="W2268" s="36"/>
      <c r="X2268" s="36"/>
      <c r="Y2268" s="36"/>
      <c r="Z2268" s="36"/>
      <c r="AA2268" s="36"/>
      <c r="AB2268" s="36"/>
      <c r="AC2268" s="36"/>
      <c r="AD2268" s="36"/>
      <c r="AE2268" s="36"/>
      <c r="AR2268" s="199" t="s">
        <v>366</v>
      </c>
      <c r="AT2268" s="199" t="s">
        <v>253</v>
      </c>
      <c r="AU2268" s="199" t="s">
        <v>80</v>
      </c>
      <c r="AY2268" s="19" t="s">
        <v>144</v>
      </c>
      <c r="BE2268" s="200">
        <f>IF(N2268="základní",J2268,0)</f>
        <v>0</v>
      </c>
      <c r="BF2268" s="200">
        <f>IF(N2268="snížená",J2268,0)</f>
        <v>0</v>
      </c>
      <c r="BG2268" s="200">
        <f>IF(N2268="zákl. přenesená",J2268,0)</f>
        <v>0</v>
      </c>
      <c r="BH2268" s="200">
        <f>IF(N2268="sníž. přenesená",J2268,0)</f>
        <v>0</v>
      </c>
      <c r="BI2268" s="200">
        <f>IF(N2268="nulová",J2268,0)</f>
        <v>0</v>
      </c>
      <c r="BJ2268" s="19" t="s">
        <v>26</v>
      </c>
      <c r="BK2268" s="200">
        <f>ROUND(I2268*H2268,2)</f>
        <v>0</v>
      </c>
      <c r="BL2268" s="19" t="s">
        <v>258</v>
      </c>
      <c r="BM2268" s="199" t="s">
        <v>3313</v>
      </c>
    </row>
    <row r="2269" spans="1:65" s="2" customFormat="1" ht="10.199999999999999">
      <c r="A2269" s="36"/>
      <c r="B2269" s="37"/>
      <c r="C2269" s="38"/>
      <c r="D2269" s="201" t="s">
        <v>152</v>
      </c>
      <c r="E2269" s="38"/>
      <c r="F2269" s="202" t="s">
        <v>3312</v>
      </c>
      <c r="G2269" s="38"/>
      <c r="H2269" s="38"/>
      <c r="I2269" s="110"/>
      <c r="J2269" s="38"/>
      <c r="K2269" s="38"/>
      <c r="L2269" s="41"/>
      <c r="M2269" s="203"/>
      <c r="N2269" s="204"/>
      <c r="O2269" s="66"/>
      <c r="P2269" s="66"/>
      <c r="Q2269" s="66"/>
      <c r="R2269" s="66"/>
      <c r="S2269" s="66"/>
      <c r="T2269" s="67"/>
      <c r="U2269" s="36"/>
      <c r="V2269" s="36"/>
      <c r="W2269" s="36"/>
      <c r="X2269" s="36"/>
      <c r="Y2269" s="36"/>
      <c r="Z2269" s="36"/>
      <c r="AA2269" s="36"/>
      <c r="AB2269" s="36"/>
      <c r="AC2269" s="36"/>
      <c r="AD2269" s="36"/>
      <c r="AE2269" s="36"/>
      <c r="AT2269" s="19" t="s">
        <v>152</v>
      </c>
      <c r="AU2269" s="19" t="s">
        <v>80</v>
      </c>
    </row>
    <row r="2270" spans="1:65" s="2" customFormat="1" ht="16.5" customHeight="1">
      <c r="A2270" s="36"/>
      <c r="B2270" s="37"/>
      <c r="C2270" s="238" t="s">
        <v>3314</v>
      </c>
      <c r="D2270" s="238" t="s">
        <v>253</v>
      </c>
      <c r="E2270" s="239" t="s">
        <v>3315</v>
      </c>
      <c r="F2270" s="240" t="s">
        <v>3316</v>
      </c>
      <c r="G2270" s="241" t="s">
        <v>1935</v>
      </c>
      <c r="H2270" s="242">
        <v>1</v>
      </c>
      <c r="I2270" s="243"/>
      <c r="J2270" s="242">
        <f>ROUND(I2270*H2270,2)</f>
        <v>0</v>
      </c>
      <c r="K2270" s="240" t="s">
        <v>19</v>
      </c>
      <c r="L2270" s="244"/>
      <c r="M2270" s="245" t="s">
        <v>19</v>
      </c>
      <c r="N2270" s="246" t="s">
        <v>42</v>
      </c>
      <c r="O2270" s="66"/>
      <c r="P2270" s="197">
        <f>O2270*H2270</f>
        <v>0</v>
      </c>
      <c r="Q2270" s="197">
        <v>0</v>
      </c>
      <c r="R2270" s="197">
        <f>Q2270*H2270</f>
        <v>0</v>
      </c>
      <c r="S2270" s="197">
        <v>0</v>
      </c>
      <c r="T2270" s="198">
        <f>S2270*H2270</f>
        <v>0</v>
      </c>
      <c r="U2270" s="36"/>
      <c r="V2270" s="36"/>
      <c r="W2270" s="36"/>
      <c r="X2270" s="36"/>
      <c r="Y2270" s="36"/>
      <c r="Z2270" s="36"/>
      <c r="AA2270" s="36"/>
      <c r="AB2270" s="36"/>
      <c r="AC2270" s="36"/>
      <c r="AD2270" s="36"/>
      <c r="AE2270" s="36"/>
      <c r="AR2270" s="199" t="s">
        <v>366</v>
      </c>
      <c r="AT2270" s="199" t="s">
        <v>253</v>
      </c>
      <c r="AU2270" s="199" t="s">
        <v>80</v>
      </c>
      <c r="AY2270" s="19" t="s">
        <v>144</v>
      </c>
      <c r="BE2270" s="200">
        <f>IF(N2270="základní",J2270,0)</f>
        <v>0</v>
      </c>
      <c r="BF2270" s="200">
        <f>IF(N2270="snížená",J2270,0)</f>
        <v>0</v>
      </c>
      <c r="BG2270" s="200">
        <f>IF(N2270="zákl. přenesená",J2270,0)</f>
        <v>0</v>
      </c>
      <c r="BH2270" s="200">
        <f>IF(N2270="sníž. přenesená",J2270,0)</f>
        <v>0</v>
      </c>
      <c r="BI2270" s="200">
        <f>IF(N2270="nulová",J2270,0)</f>
        <v>0</v>
      </c>
      <c r="BJ2270" s="19" t="s">
        <v>26</v>
      </c>
      <c r="BK2270" s="200">
        <f>ROUND(I2270*H2270,2)</f>
        <v>0</v>
      </c>
      <c r="BL2270" s="19" t="s">
        <v>258</v>
      </c>
      <c r="BM2270" s="199" t="s">
        <v>3317</v>
      </c>
    </row>
    <row r="2271" spans="1:65" s="2" customFormat="1" ht="10.199999999999999">
      <c r="A2271" s="36"/>
      <c r="B2271" s="37"/>
      <c r="C2271" s="38"/>
      <c r="D2271" s="201" t="s">
        <v>152</v>
      </c>
      <c r="E2271" s="38"/>
      <c r="F2271" s="202" t="s">
        <v>3316</v>
      </c>
      <c r="G2271" s="38"/>
      <c r="H2271" s="38"/>
      <c r="I2271" s="110"/>
      <c r="J2271" s="38"/>
      <c r="K2271" s="38"/>
      <c r="L2271" s="41"/>
      <c r="M2271" s="203"/>
      <c r="N2271" s="204"/>
      <c r="O2271" s="66"/>
      <c r="P2271" s="66"/>
      <c r="Q2271" s="66"/>
      <c r="R2271" s="66"/>
      <c r="S2271" s="66"/>
      <c r="T2271" s="67"/>
      <c r="U2271" s="36"/>
      <c r="V2271" s="36"/>
      <c r="W2271" s="36"/>
      <c r="X2271" s="36"/>
      <c r="Y2271" s="36"/>
      <c r="Z2271" s="36"/>
      <c r="AA2271" s="36"/>
      <c r="AB2271" s="36"/>
      <c r="AC2271" s="36"/>
      <c r="AD2271" s="36"/>
      <c r="AE2271" s="36"/>
      <c r="AT2271" s="19" t="s">
        <v>152</v>
      </c>
      <c r="AU2271" s="19" t="s">
        <v>80</v>
      </c>
    </row>
    <row r="2272" spans="1:65" s="2" customFormat="1" ht="21.75" customHeight="1">
      <c r="A2272" s="36"/>
      <c r="B2272" s="37"/>
      <c r="C2272" s="238" t="s">
        <v>3318</v>
      </c>
      <c r="D2272" s="238" t="s">
        <v>253</v>
      </c>
      <c r="E2272" s="239" t="s">
        <v>3319</v>
      </c>
      <c r="F2272" s="240" t="s">
        <v>3320</v>
      </c>
      <c r="G2272" s="241" t="s">
        <v>1935</v>
      </c>
      <c r="H2272" s="242">
        <v>1</v>
      </c>
      <c r="I2272" s="243"/>
      <c r="J2272" s="242">
        <f>ROUND(I2272*H2272,2)</f>
        <v>0</v>
      </c>
      <c r="K2272" s="240" t="s">
        <v>19</v>
      </c>
      <c r="L2272" s="244"/>
      <c r="M2272" s="245" t="s">
        <v>19</v>
      </c>
      <c r="N2272" s="246" t="s">
        <v>42</v>
      </c>
      <c r="O2272" s="66"/>
      <c r="P2272" s="197">
        <f>O2272*H2272</f>
        <v>0</v>
      </c>
      <c r="Q2272" s="197">
        <v>0</v>
      </c>
      <c r="R2272" s="197">
        <f>Q2272*H2272</f>
        <v>0</v>
      </c>
      <c r="S2272" s="197">
        <v>0</v>
      </c>
      <c r="T2272" s="198">
        <f>S2272*H2272</f>
        <v>0</v>
      </c>
      <c r="U2272" s="36"/>
      <c r="V2272" s="36"/>
      <c r="W2272" s="36"/>
      <c r="X2272" s="36"/>
      <c r="Y2272" s="36"/>
      <c r="Z2272" s="36"/>
      <c r="AA2272" s="36"/>
      <c r="AB2272" s="36"/>
      <c r="AC2272" s="36"/>
      <c r="AD2272" s="36"/>
      <c r="AE2272" s="36"/>
      <c r="AR2272" s="199" t="s">
        <v>366</v>
      </c>
      <c r="AT2272" s="199" t="s">
        <v>253</v>
      </c>
      <c r="AU2272" s="199" t="s">
        <v>80</v>
      </c>
      <c r="AY2272" s="19" t="s">
        <v>144</v>
      </c>
      <c r="BE2272" s="200">
        <f>IF(N2272="základní",J2272,0)</f>
        <v>0</v>
      </c>
      <c r="BF2272" s="200">
        <f>IF(N2272="snížená",J2272,0)</f>
        <v>0</v>
      </c>
      <c r="BG2272" s="200">
        <f>IF(N2272="zákl. přenesená",J2272,0)</f>
        <v>0</v>
      </c>
      <c r="BH2272" s="200">
        <f>IF(N2272="sníž. přenesená",J2272,0)</f>
        <v>0</v>
      </c>
      <c r="BI2272" s="200">
        <f>IF(N2272="nulová",J2272,0)</f>
        <v>0</v>
      </c>
      <c r="BJ2272" s="19" t="s">
        <v>26</v>
      </c>
      <c r="BK2272" s="200">
        <f>ROUND(I2272*H2272,2)</f>
        <v>0</v>
      </c>
      <c r="BL2272" s="19" t="s">
        <v>258</v>
      </c>
      <c r="BM2272" s="199" t="s">
        <v>3321</v>
      </c>
    </row>
    <row r="2273" spans="1:65" s="2" customFormat="1" ht="19.2">
      <c r="A2273" s="36"/>
      <c r="B2273" s="37"/>
      <c r="C2273" s="38"/>
      <c r="D2273" s="201" t="s">
        <v>152</v>
      </c>
      <c r="E2273" s="38"/>
      <c r="F2273" s="202" t="s">
        <v>3320</v>
      </c>
      <c r="G2273" s="38"/>
      <c r="H2273" s="38"/>
      <c r="I2273" s="110"/>
      <c r="J2273" s="38"/>
      <c r="K2273" s="38"/>
      <c r="L2273" s="41"/>
      <c r="M2273" s="203"/>
      <c r="N2273" s="204"/>
      <c r="O2273" s="66"/>
      <c r="P2273" s="66"/>
      <c r="Q2273" s="66"/>
      <c r="R2273" s="66"/>
      <c r="S2273" s="66"/>
      <c r="T2273" s="67"/>
      <c r="U2273" s="36"/>
      <c r="V2273" s="36"/>
      <c r="W2273" s="36"/>
      <c r="X2273" s="36"/>
      <c r="Y2273" s="36"/>
      <c r="Z2273" s="36"/>
      <c r="AA2273" s="36"/>
      <c r="AB2273" s="36"/>
      <c r="AC2273" s="36"/>
      <c r="AD2273" s="36"/>
      <c r="AE2273" s="36"/>
      <c r="AT2273" s="19" t="s">
        <v>152</v>
      </c>
      <c r="AU2273" s="19" t="s">
        <v>80</v>
      </c>
    </row>
    <row r="2274" spans="1:65" s="2" customFormat="1" ht="16.5" customHeight="1">
      <c r="A2274" s="36"/>
      <c r="B2274" s="37"/>
      <c r="C2274" s="238" t="s">
        <v>3322</v>
      </c>
      <c r="D2274" s="238" t="s">
        <v>253</v>
      </c>
      <c r="E2274" s="239" t="s">
        <v>3323</v>
      </c>
      <c r="F2274" s="240" t="s">
        <v>3324</v>
      </c>
      <c r="G2274" s="241" t="s">
        <v>1935</v>
      </c>
      <c r="H2274" s="242">
        <v>2</v>
      </c>
      <c r="I2274" s="243"/>
      <c r="J2274" s="242">
        <f>ROUND(I2274*H2274,2)</f>
        <v>0</v>
      </c>
      <c r="K2274" s="240" t="s">
        <v>19</v>
      </c>
      <c r="L2274" s="244"/>
      <c r="M2274" s="245" t="s">
        <v>19</v>
      </c>
      <c r="N2274" s="246" t="s">
        <v>42</v>
      </c>
      <c r="O2274" s="66"/>
      <c r="P2274" s="197">
        <f>O2274*H2274</f>
        <v>0</v>
      </c>
      <c r="Q2274" s="197">
        <v>0</v>
      </c>
      <c r="R2274" s="197">
        <f>Q2274*H2274</f>
        <v>0</v>
      </c>
      <c r="S2274" s="197">
        <v>0</v>
      </c>
      <c r="T2274" s="198">
        <f>S2274*H2274</f>
        <v>0</v>
      </c>
      <c r="U2274" s="36"/>
      <c r="V2274" s="36"/>
      <c r="W2274" s="36"/>
      <c r="X2274" s="36"/>
      <c r="Y2274" s="36"/>
      <c r="Z2274" s="36"/>
      <c r="AA2274" s="36"/>
      <c r="AB2274" s="36"/>
      <c r="AC2274" s="36"/>
      <c r="AD2274" s="36"/>
      <c r="AE2274" s="36"/>
      <c r="AR2274" s="199" t="s">
        <v>366</v>
      </c>
      <c r="AT2274" s="199" t="s">
        <v>253</v>
      </c>
      <c r="AU2274" s="199" t="s">
        <v>80</v>
      </c>
      <c r="AY2274" s="19" t="s">
        <v>144</v>
      </c>
      <c r="BE2274" s="200">
        <f>IF(N2274="základní",J2274,0)</f>
        <v>0</v>
      </c>
      <c r="BF2274" s="200">
        <f>IF(N2274="snížená",J2274,0)</f>
        <v>0</v>
      </c>
      <c r="BG2274" s="200">
        <f>IF(N2274="zákl. přenesená",J2274,0)</f>
        <v>0</v>
      </c>
      <c r="BH2274" s="200">
        <f>IF(N2274="sníž. přenesená",J2274,0)</f>
        <v>0</v>
      </c>
      <c r="BI2274" s="200">
        <f>IF(N2274="nulová",J2274,0)</f>
        <v>0</v>
      </c>
      <c r="BJ2274" s="19" t="s">
        <v>26</v>
      </c>
      <c r="BK2274" s="200">
        <f>ROUND(I2274*H2274,2)</f>
        <v>0</v>
      </c>
      <c r="BL2274" s="19" t="s">
        <v>258</v>
      </c>
      <c r="BM2274" s="199" t="s">
        <v>3325</v>
      </c>
    </row>
    <row r="2275" spans="1:65" s="2" customFormat="1" ht="10.199999999999999">
      <c r="A2275" s="36"/>
      <c r="B2275" s="37"/>
      <c r="C2275" s="38"/>
      <c r="D2275" s="201" t="s">
        <v>152</v>
      </c>
      <c r="E2275" s="38"/>
      <c r="F2275" s="202" t="s">
        <v>3324</v>
      </c>
      <c r="G2275" s="38"/>
      <c r="H2275" s="38"/>
      <c r="I2275" s="110"/>
      <c r="J2275" s="38"/>
      <c r="K2275" s="38"/>
      <c r="L2275" s="41"/>
      <c r="M2275" s="203"/>
      <c r="N2275" s="204"/>
      <c r="O2275" s="66"/>
      <c r="P2275" s="66"/>
      <c r="Q2275" s="66"/>
      <c r="R2275" s="66"/>
      <c r="S2275" s="66"/>
      <c r="T2275" s="67"/>
      <c r="U2275" s="36"/>
      <c r="V2275" s="36"/>
      <c r="W2275" s="36"/>
      <c r="X2275" s="36"/>
      <c r="Y2275" s="36"/>
      <c r="Z2275" s="36"/>
      <c r="AA2275" s="36"/>
      <c r="AB2275" s="36"/>
      <c r="AC2275" s="36"/>
      <c r="AD2275" s="36"/>
      <c r="AE2275" s="36"/>
      <c r="AT2275" s="19" t="s">
        <v>152</v>
      </c>
      <c r="AU2275" s="19" t="s">
        <v>80</v>
      </c>
    </row>
    <row r="2276" spans="1:65" s="2" customFormat="1" ht="16.5" customHeight="1">
      <c r="A2276" s="36"/>
      <c r="B2276" s="37"/>
      <c r="C2276" s="238" t="s">
        <v>3326</v>
      </c>
      <c r="D2276" s="238" t="s">
        <v>253</v>
      </c>
      <c r="E2276" s="239" t="s">
        <v>3327</v>
      </c>
      <c r="F2276" s="240" t="s">
        <v>3328</v>
      </c>
      <c r="G2276" s="241" t="s">
        <v>1935</v>
      </c>
      <c r="H2276" s="242">
        <v>32</v>
      </c>
      <c r="I2276" s="243"/>
      <c r="J2276" s="242">
        <f>ROUND(I2276*H2276,2)</f>
        <v>0</v>
      </c>
      <c r="K2276" s="240" t="s">
        <v>19</v>
      </c>
      <c r="L2276" s="244"/>
      <c r="M2276" s="245" t="s">
        <v>19</v>
      </c>
      <c r="N2276" s="246" t="s">
        <v>42</v>
      </c>
      <c r="O2276" s="66"/>
      <c r="P2276" s="197">
        <f>O2276*H2276</f>
        <v>0</v>
      </c>
      <c r="Q2276" s="197">
        <v>0</v>
      </c>
      <c r="R2276" s="197">
        <f>Q2276*H2276</f>
        <v>0</v>
      </c>
      <c r="S2276" s="197">
        <v>0</v>
      </c>
      <c r="T2276" s="198">
        <f>S2276*H2276</f>
        <v>0</v>
      </c>
      <c r="U2276" s="36"/>
      <c r="V2276" s="36"/>
      <c r="W2276" s="36"/>
      <c r="X2276" s="36"/>
      <c r="Y2276" s="36"/>
      <c r="Z2276" s="36"/>
      <c r="AA2276" s="36"/>
      <c r="AB2276" s="36"/>
      <c r="AC2276" s="36"/>
      <c r="AD2276" s="36"/>
      <c r="AE2276" s="36"/>
      <c r="AR2276" s="199" t="s">
        <v>366</v>
      </c>
      <c r="AT2276" s="199" t="s">
        <v>253</v>
      </c>
      <c r="AU2276" s="199" t="s">
        <v>80</v>
      </c>
      <c r="AY2276" s="19" t="s">
        <v>144</v>
      </c>
      <c r="BE2276" s="200">
        <f>IF(N2276="základní",J2276,0)</f>
        <v>0</v>
      </c>
      <c r="BF2276" s="200">
        <f>IF(N2276="snížená",J2276,0)</f>
        <v>0</v>
      </c>
      <c r="BG2276" s="200">
        <f>IF(N2276="zákl. přenesená",J2276,0)</f>
        <v>0</v>
      </c>
      <c r="BH2276" s="200">
        <f>IF(N2276="sníž. přenesená",J2276,0)</f>
        <v>0</v>
      </c>
      <c r="BI2276" s="200">
        <f>IF(N2276="nulová",J2276,0)</f>
        <v>0</v>
      </c>
      <c r="BJ2276" s="19" t="s">
        <v>26</v>
      </c>
      <c r="BK2276" s="200">
        <f>ROUND(I2276*H2276,2)</f>
        <v>0</v>
      </c>
      <c r="BL2276" s="19" t="s">
        <v>258</v>
      </c>
      <c r="BM2276" s="199" t="s">
        <v>3329</v>
      </c>
    </row>
    <row r="2277" spans="1:65" s="2" customFormat="1" ht="10.199999999999999">
      <c r="A2277" s="36"/>
      <c r="B2277" s="37"/>
      <c r="C2277" s="38"/>
      <c r="D2277" s="201" t="s">
        <v>152</v>
      </c>
      <c r="E2277" s="38"/>
      <c r="F2277" s="202" t="s">
        <v>3328</v>
      </c>
      <c r="G2277" s="38"/>
      <c r="H2277" s="38"/>
      <c r="I2277" s="110"/>
      <c r="J2277" s="38"/>
      <c r="K2277" s="38"/>
      <c r="L2277" s="41"/>
      <c r="M2277" s="203"/>
      <c r="N2277" s="204"/>
      <c r="O2277" s="66"/>
      <c r="P2277" s="66"/>
      <c r="Q2277" s="66"/>
      <c r="R2277" s="66"/>
      <c r="S2277" s="66"/>
      <c r="T2277" s="67"/>
      <c r="U2277" s="36"/>
      <c r="V2277" s="36"/>
      <c r="W2277" s="36"/>
      <c r="X2277" s="36"/>
      <c r="Y2277" s="36"/>
      <c r="Z2277" s="36"/>
      <c r="AA2277" s="36"/>
      <c r="AB2277" s="36"/>
      <c r="AC2277" s="36"/>
      <c r="AD2277" s="36"/>
      <c r="AE2277" s="36"/>
      <c r="AT2277" s="19" t="s">
        <v>152</v>
      </c>
      <c r="AU2277" s="19" t="s">
        <v>80</v>
      </c>
    </row>
    <row r="2278" spans="1:65" s="2" customFormat="1" ht="16.5" customHeight="1">
      <c r="A2278" s="36"/>
      <c r="B2278" s="37"/>
      <c r="C2278" s="238" t="s">
        <v>3330</v>
      </c>
      <c r="D2278" s="238" t="s">
        <v>253</v>
      </c>
      <c r="E2278" s="239" t="s">
        <v>3331</v>
      </c>
      <c r="F2278" s="240" t="s">
        <v>3332</v>
      </c>
      <c r="G2278" s="241" t="s">
        <v>1935</v>
      </c>
      <c r="H2278" s="242">
        <v>12</v>
      </c>
      <c r="I2278" s="243"/>
      <c r="J2278" s="242">
        <f>ROUND(I2278*H2278,2)</f>
        <v>0</v>
      </c>
      <c r="K2278" s="240" t="s">
        <v>19</v>
      </c>
      <c r="L2278" s="244"/>
      <c r="M2278" s="245" t="s">
        <v>19</v>
      </c>
      <c r="N2278" s="246" t="s">
        <v>42</v>
      </c>
      <c r="O2278" s="66"/>
      <c r="P2278" s="197">
        <f>O2278*H2278</f>
        <v>0</v>
      </c>
      <c r="Q2278" s="197">
        <v>0</v>
      </c>
      <c r="R2278" s="197">
        <f>Q2278*H2278</f>
        <v>0</v>
      </c>
      <c r="S2278" s="197">
        <v>0</v>
      </c>
      <c r="T2278" s="198">
        <f>S2278*H2278</f>
        <v>0</v>
      </c>
      <c r="U2278" s="36"/>
      <c r="V2278" s="36"/>
      <c r="W2278" s="36"/>
      <c r="X2278" s="36"/>
      <c r="Y2278" s="36"/>
      <c r="Z2278" s="36"/>
      <c r="AA2278" s="36"/>
      <c r="AB2278" s="36"/>
      <c r="AC2278" s="36"/>
      <c r="AD2278" s="36"/>
      <c r="AE2278" s="36"/>
      <c r="AR2278" s="199" t="s">
        <v>366</v>
      </c>
      <c r="AT2278" s="199" t="s">
        <v>253</v>
      </c>
      <c r="AU2278" s="199" t="s">
        <v>80</v>
      </c>
      <c r="AY2278" s="19" t="s">
        <v>144</v>
      </c>
      <c r="BE2278" s="200">
        <f>IF(N2278="základní",J2278,0)</f>
        <v>0</v>
      </c>
      <c r="BF2278" s="200">
        <f>IF(N2278="snížená",J2278,0)</f>
        <v>0</v>
      </c>
      <c r="BG2278" s="200">
        <f>IF(N2278="zákl. přenesená",J2278,0)</f>
        <v>0</v>
      </c>
      <c r="BH2278" s="200">
        <f>IF(N2278="sníž. přenesená",J2278,0)</f>
        <v>0</v>
      </c>
      <c r="BI2278" s="200">
        <f>IF(N2278="nulová",J2278,0)</f>
        <v>0</v>
      </c>
      <c r="BJ2278" s="19" t="s">
        <v>26</v>
      </c>
      <c r="BK2278" s="200">
        <f>ROUND(I2278*H2278,2)</f>
        <v>0</v>
      </c>
      <c r="BL2278" s="19" t="s">
        <v>258</v>
      </c>
      <c r="BM2278" s="199" t="s">
        <v>3333</v>
      </c>
    </row>
    <row r="2279" spans="1:65" s="2" customFormat="1" ht="10.199999999999999">
      <c r="A2279" s="36"/>
      <c r="B2279" s="37"/>
      <c r="C2279" s="38"/>
      <c r="D2279" s="201" t="s">
        <v>152</v>
      </c>
      <c r="E2279" s="38"/>
      <c r="F2279" s="202" t="s">
        <v>3332</v>
      </c>
      <c r="G2279" s="38"/>
      <c r="H2279" s="38"/>
      <c r="I2279" s="110"/>
      <c r="J2279" s="38"/>
      <c r="K2279" s="38"/>
      <c r="L2279" s="41"/>
      <c r="M2279" s="203"/>
      <c r="N2279" s="204"/>
      <c r="O2279" s="66"/>
      <c r="P2279" s="66"/>
      <c r="Q2279" s="66"/>
      <c r="R2279" s="66"/>
      <c r="S2279" s="66"/>
      <c r="T2279" s="67"/>
      <c r="U2279" s="36"/>
      <c r="V2279" s="36"/>
      <c r="W2279" s="36"/>
      <c r="X2279" s="36"/>
      <c r="Y2279" s="36"/>
      <c r="Z2279" s="36"/>
      <c r="AA2279" s="36"/>
      <c r="AB2279" s="36"/>
      <c r="AC2279" s="36"/>
      <c r="AD2279" s="36"/>
      <c r="AE2279" s="36"/>
      <c r="AT2279" s="19" t="s">
        <v>152</v>
      </c>
      <c r="AU2279" s="19" t="s">
        <v>80</v>
      </c>
    </row>
    <row r="2280" spans="1:65" s="2" customFormat="1" ht="16.5" customHeight="1">
      <c r="A2280" s="36"/>
      <c r="B2280" s="37"/>
      <c r="C2280" s="238" t="s">
        <v>3334</v>
      </c>
      <c r="D2280" s="238" t="s">
        <v>253</v>
      </c>
      <c r="E2280" s="239" t="s">
        <v>3335</v>
      </c>
      <c r="F2280" s="240" t="s">
        <v>3336</v>
      </c>
      <c r="G2280" s="241" t="s">
        <v>1935</v>
      </c>
      <c r="H2280" s="242">
        <v>6</v>
      </c>
      <c r="I2280" s="243"/>
      <c r="J2280" s="242">
        <f>ROUND(I2280*H2280,2)</f>
        <v>0</v>
      </c>
      <c r="K2280" s="240" t="s">
        <v>19</v>
      </c>
      <c r="L2280" s="244"/>
      <c r="M2280" s="245" t="s">
        <v>19</v>
      </c>
      <c r="N2280" s="246" t="s">
        <v>42</v>
      </c>
      <c r="O2280" s="66"/>
      <c r="P2280" s="197">
        <f>O2280*H2280</f>
        <v>0</v>
      </c>
      <c r="Q2280" s="197">
        <v>0</v>
      </c>
      <c r="R2280" s="197">
        <f>Q2280*H2280</f>
        <v>0</v>
      </c>
      <c r="S2280" s="197">
        <v>0</v>
      </c>
      <c r="T2280" s="198">
        <f>S2280*H2280</f>
        <v>0</v>
      </c>
      <c r="U2280" s="36"/>
      <c r="V2280" s="36"/>
      <c r="W2280" s="36"/>
      <c r="X2280" s="36"/>
      <c r="Y2280" s="36"/>
      <c r="Z2280" s="36"/>
      <c r="AA2280" s="36"/>
      <c r="AB2280" s="36"/>
      <c r="AC2280" s="36"/>
      <c r="AD2280" s="36"/>
      <c r="AE2280" s="36"/>
      <c r="AR2280" s="199" t="s">
        <v>366</v>
      </c>
      <c r="AT2280" s="199" t="s">
        <v>253</v>
      </c>
      <c r="AU2280" s="199" t="s">
        <v>80</v>
      </c>
      <c r="AY2280" s="19" t="s">
        <v>144</v>
      </c>
      <c r="BE2280" s="200">
        <f>IF(N2280="základní",J2280,0)</f>
        <v>0</v>
      </c>
      <c r="BF2280" s="200">
        <f>IF(N2280="snížená",J2280,0)</f>
        <v>0</v>
      </c>
      <c r="BG2280" s="200">
        <f>IF(N2280="zákl. přenesená",J2280,0)</f>
        <v>0</v>
      </c>
      <c r="BH2280" s="200">
        <f>IF(N2280="sníž. přenesená",J2280,0)</f>
        <v>0</v>
      </c>
      <c r="BI2280" s="200">
        <f>IF(N2280="nulová",J2280,0)</f>
        <v>0</v>
      </c>
      <c r="BJ2280" s="19" t="s">
        <v>26</v>
      </c>
      <c r="BK2280" s="200">
        <f>ROUND(I2280*H2280,2)</f>
        <v>0</v>
      </c>
      <c r="BL2280" s="19" t="s">
        <v>258</v>
      </c>
      <c r="BM2280" s="199" t="s">
        <v>3337</v>
      </c>
    </row>
    <row r="2281" spans="1:65" s="2" customFormat="1" ht="10.199999999999999">
      <c r="A2281" s="36"/>
      <c r="B2281" s="37"/>
      <c r="C2281" s="38"/>
      <c r="D2281" s="201" t="s">
        <v>152</v>
      </c>
      <c r="E2281" s="38"/>
      <c r="F2281" s="202" t="s">
        <v>3336</v>
      </c>
      <c r="G2281" s="38"/>
      <c r="H2281" s="38"/>
      <c r="I2281" s="110"/>
      <c r="J2281" s="38"/>
      <c r="K2281" s="38"/>
      <c r="L2281" s="41"/>
      <c r="M2281" s="203"/>
      <c r="N2281" s="204"/>
      <c r="O2281" s="66"/>
      <c r="P2281" s="66"/>
      <c r="Q2281" s="66"/>
      <c r="R2281" s="66"/>
      <c r="S2281" s="66"/>
      <c r="T2281" s="67"/>
      <c r="U2281" s="36"/>
      <c r="V2281" s="36"/>
      <c r="W2281" s="36"/>
      <c r="X2281" s="36"/>
      <c r="Y2281" s="36"/>
      <c r="Z2281" s="36"/>
      <c r="AA2281" s="36"/>
      <c r="AB2281" s="36"/>
      <c r="AC2281" s="36"/>
      <c r="AD2281" s="36"/>
      <c r="AE2281" s="36"/>
      <c r="AT2281" s="19" t="s">
        <v>152</v>
      </c>
      <c r="AU2281" s="19" t="s">
        <v>80</v>
      </c>
    </row>
    <row r="2282" spans="1:65" s="2" customFormat="1" ht="16.5" customHeight="1">
      <c r="A2282" s="36"/>
      <c r="B2282" s="37"/>
      <c r="C2282" s="238" t="s">
        <v>3338</v>
      </c>
      <c r="D2282" s="238" t="s">
        <v>253</v>
      </c>
      <c r="E2282" s="239" t="s">
        <v>3339</v>
      </c>
      <c r="F2282" s="240" t="s">
        <v>3340</v>
      </c>
      <c r="G2282" s="241" t="s">
        <v>1935</v>
      </c>
      <c r="H2282" s="242">
        <v>2</v>
      </c>
      <c r="I2282" s="243"/>
      <c r="J2282" s="242">
        <f>ROUND(I2282*H2282,2)</f>
        <v>0</v>
      </c>
      <c r="K2282" s="240" t="s">
        <v>19</v>
      </c>
      <c r="L2282" s="244"/>
      <c r="M2282" s="245" t="s">
        <v>19</v>
      </c>
      <c r="N2282" s="246" t="s">
        <v>42</v>
      </c>
      <c r="O2282" s="66"/>
      <c r="P2282" s="197">
        <f>O2282*H2282</f>
        <v>0</v>
      </c>
      <c r="Q2282" s="197">
        <v>0</v>
      </c>
      <c r="R2282" s="197">
        <f>Q2282*H2282</f>
        <v>0</v>
      </c>
      <c r="S2282" s="197">
        <v>0</v>
      </c>
      <c r="T2282" s="198">
        <f>S2282*H2282</f>
        <v>0</v>
      </c>
      <c r="U2282" s="36"/>
      <c r="V2282" s="36"/>
      <c r="W2282" s="36"/>
      <c r="X2282" s="36"/>
      <c r="Y2282" s="36"/>
      <c r="Z2282" s="36"/>
      <c r="AA2282" s="36"/>
      <c r="AB2282" s="36"/>
      <c r="AC2282" s="36"/>
      <c r="AD2282" s="36"/>
      <c r="AE2282" s="36"/>
      <c r="AR2282" s="199" t="s">
        <v>366</v>
      </c>
      <c r="AT2282" s="199" t="s">
        <v>253</v>
      </c>
      <c r="AU2282" s="199" t="s">
        <v>80</v>
      </c>
      <c r="AY2282" s="19" t="s">
        <v>144</v>
      </c>
      <c r="BE2282" s="200">
        <f>IF(N2282="základní",J2282,0)</f>
        <v>0</v>
      </c>
      <c r="BF2282" s="200">
        <f>IF(N2282="snížená",J2282,0)</f>
        <v>0</v>
      </c>
      <c r="BG2282" s="200">
        <f>IF(N2282="zákl. přenesená",J2282,0)</f>
        <v>0</v>
      </c>
      <c r="BH2282" s="200">
        <f>IF(N2282="sníž. přenesená",J2282,0)</f>
        <v>0</v>
      </c>
      <c r="BI2282" s="200">
        <f>IF(N2282="nulová",J2282,0)</f>
        <v>0</v>
      </c>
      <c r="BJ2282" s="19" t="s">
        <v>26</v>
      </c>
      <c r="BK2282" s="200">
        <f>ROUND(I2282*H2282,2)</f>
        <v>0</v>
      </c>
      <c r="BL2282" s="19" t="s">
        <v>258</v>
      </c>
      <c r="BM2282" s="199" t="s">
        <v>3341</v>
      </c>
    </row>
    <row r="2283" spans="1:65" s="2" customFormat="1" ht="10.199999999999999">
      <c r="A2283" s="36"/>
      <c r="B2283" s="37"/>
      <c r="C2283" s="38"/>
      <c r="D2283" s="201" t="s">
        <v>152</v>
      </c>
      <c r="E2283" s="38"/>
      <c r="F2283" s="202" t="s">
        <v>3340</v>
      </c>
      <c r="G2283" s="38"/>
      <c r="H2283" s="38"/>
      <c r="I2283" s="110"/>
      <c r="J2283" s="38"/>
      <c r="K2283" s="38"/>
      <c r="L2283" s="41"/>
      <c r="M2283" s="203"/>
      <c r="N2283" s="204"/>
      <c r="O2283" s="66"/>
      <c r="P2283" s="66"/>
      <c r="Q2283" s="66"/>
      <c r="R2283" s="66"/>
      <c r="S2283" s="66"/>
      <c r="T2283" s="67"/>
      <c r="U2283" s="36"/>
      <c r="V2283" s="36"/>
      <c r="W2283" s="36"/>
      <c r="X2283" s="36"/>
      <c r="Y2283" s="36"/>
      <c r="Z2283" s="36"/>
      <c r="AA2283" s="36"/>
      <c r="AB2283" s="36"/>
      <c r="AC2283" s="36"/>
      <c r="AD2283" s="36"/>
      <c r="AE2283" s="36"/>
      <c r="AT2283" s="19" t="s">
        <v>152</v>
      </c>
      <c r="AU2283" s="19" t="s">
        <v>80</v>
      </c>
    </row>
    <row r="2284" spans="1:65" s="2" customFormat="1" ht="16.5" customHeight="1">
      <c r="A2284" s="36"/>
      <c r="B2284" s="37"/>
      <c r="C2284" s="238" t="s">
        <v>3342</v>
      </c>
      <c r="D2284" s="238" t="s">
        <v>253</v>
      </c>
      <c r="E2284" s="239" t="s">
        <v>3343</v>
      </c>
      <c r="F2284" s="240" t="s">
        <v>3344</v>
      </c>
      <c r="G2284" s="241" t="s">
        <v>1935</v>
      </c>
      <c r="H2284" s="242">
        <v>16</v>
      </c>
      <c r="I2284" s="243"/>
      <c r="J2284" s="242">
        <f>ROUND(I2284*H2284,2)</f>
        <v>0</v>
      </c>
      <c r="K2284" s="240" t="s">
        <v>19</v>
      </c>
      <c r="L2284" s="244"/>
      <c r="M2284" s="245" t="s">
        <v>19</v>
      </c>
      <c r="N2284" s="246" t="s">
        <v>42</v>
      </c>
      <c r="O2284" s="66"/>
      <c r="P2284" s="197">
        <f>O2284*H2284</f>
        <v>0</v>
      </c>
      <c r="Q2284" s="197">
        <v>0</v>
      </c>
      <c r="R2284" s="197">
        <f>Q2284*H2284</f>
        <v>0</v>
      </c>
      <c r="S2284" s="197">
        <v>0</v>
      </c>
      <c r="T2284" s="198">
        <f>S2284*H2284</f>
        <v>0</v>
      </c>
      <c r="U2284" s="36"/>
      <c r="V2284" s="36"/>
      <c r="W2284" s="36"/>
      <c r="X2284" s="36"/>
      <c r="Y2284" s="36"/>
      <c r="Z2284" s="36"/>
      <c r="AA2284" s="36"/>
      <c r="AB2284" s="36"/>
      <c r="AC2284" s="36"/>
      <c r="AD2284" s="36"/>
      <c r="AE2284" s="36"/>
      <c r="AR2284" s="199" t="s">
        <v>366</v>
      </c>
      <c r="AT2284" s="199" t="s">
        <v>253</v>
      </c>
      <c r="AU2284" s="199" t="s">
        <v>80</v>
      </c>
      <c r="AY2284" s="19" t="s">
        <v>144</v>
      </c>
      <c r="BE2284" s="200">
        <f>IF(N2284="základní",J2284,0)</f>
        <v>0</v>
      </c>
      <c r="BF2284" s="200">
        <f>IF(N2284="snížená",J2284,0)</f>
        <v>0</v>
      </c>
      <c r="BG2284" s="200">
        <f>IF(N2284="zákl. přenesená",J2284,0)</f>
        <v>0</v>
      </c>
      <c r="BH2284" s="200">
        <f>IF(N2284="sníž. přenesená",J2284,0)</f>
        <v>0</v>
      </c>
      <c r="BI2284" s="200">
        <f>IF(N2284="nulová",J2284,0)</f>
        <v>0</v>
      </c>
      <c r="BJ2284" s="19" t="s">
        <v>26</v>
      </c>
      <c r="BK2284" s="200">
        <f>ROUND(I2284*H2284,2)</f>
        <v>0</v>
      </c>
      <c r="BL2284" s="19" t="s">
        <v>258</v>
      </c>
      <c r="BM2284" s="199" t="s">
        <v>3345</v>
      </c>
    </row>
    <row r="2285" spans="1:65" s="2" customFormat="1" ht="10.199999999999999">
      <c r="A2285" s="36"/>
      <c r="B2285" s="37"/>
      <c r="C2285" s="38"/>
      <c r="D2285" s="201" t="s">
        <v>152</v>
      </c>
      <c r="E2285" s="38"/>
      <c r="F2285" s="202" t="s">
        <v>3344</v>
      </c>
      <c r="G2285" s="38"/>
      <c r="H2285" s="38"/>
      <c r="I2285" s="110"/>
      <c r="J2285" s="38"/>
      <c r="K2285" s="38"/>
      <c r="L2285" s="41"/>
      <c r="M2285" s="203"/>
      <c r="N2285" s="204"/>
      <c r="O2285" s="66"/>
      <c r="P2285" s="66"/>
      <c r="Q2285" s="66"/>
      <c r="R2285" s="66"/>
      <c r="S2285" s="66"/>
      <c r="T2285" s="67"/>
      <c r="U2285" s="36"/>
      <c r="V2285" s="36"/>
      <c r="W2285" s="36"/>
      <c r="X2285" s="36"/>
      <c r="Y2285" s="36"/>
      <c r="Z2285" s="36"/>
      <c r="AA2285" s="36"/>
      <c r="AB2285" s="36"/>
      <c r="AC2285" s="36"/>
      <c r="AD2285" s="36"/>
      <c r="AE2285" s="36"/>
      <c r="AT2285" s="19" t="s">
        <v>152</v>
      </c>
      <c r="AU2285" s="19" t="s">
        <v>80</v>
      </c>
    </row>
    <row r="2286" spans="1:65" s="2" customFormat="1" ht="33" customHeight="1">
      <c r="A2286" s="36"/>
      <c r="B2286" s="37"/>
      <c r="C2286" s="238" t="s">
        <v>3346</v>
      </c>
      <c r="D2286" s="238" t="s">
        <v>253</v>
      </c>
      <c r="E2286" s="239" t="s">
        <v>3347</v>
      </c>
      <c r="F2286" s="240" t="s">
        <v>3348</v>
      </c>
      <c r="G2286" s="241" t="s">
        <v>429</v>
      </c>
      <c r="H2286" s="242">
        <v>2000</v>
      </c>
      <c r="I2286" s="243"/>
      <c r="J2286" s="242">
        <f>ROUND(I2286*H2286,2)</f>
        <v>0</v>
      </c>
      <c r="K2286" s="240" t="s">
        <v>19</v>
      </c>
      <c r="L2286" s="244"/>
      <c r="M2286" s="245" t="s">
        <v>19</v>
      </c>
      <c r="N2286" s="246" t="s">
        <v>42</v>
      </c>
      <c r="O2286" s="66"/>
      <c r="P2286" s="197">
        <f>O2286*H2286</f>
        <v>0</v>
      </c>
      <c r="Q2286" s="197">
        <v>0</v>
      </c>
      <c r="R2286" s="197">
        <f>Q2286*H2286</f>
        <v>0</v>
      </c>
      <c r="S2286" s="197">
        <v>0</v>
      </c>
      <c r="T2286" s="198">
        <f>S2286*H2286</f>
        <v>0</v>
      </c>
      <c r="U2286" s="36"/>
      <c r="V2286" s="36"/>
      <c r="W2286" s="36"/>
      <c r="X2286" s="36"/>
      <c r="Y2286" s="36"/>
      <c r="Z2286" s="36"/>
      <c r="AA2286" s="36"/>
      <c r="AB2286" s="36"/>
      <c r="AC2286" s="36"/>
      <c r="AD2286" s="36"/>
      <c r="AE2286" s="36"/>
      <c r="AR2286" s="199" t="s">
        <v>366</v>
      </c>
      <c r="AT2286" s="199" t="s">
        <v>253</v>
      </c>
      <c r="AU2286" s="199" t="s">
        <v>80</v>
      </c>
      <c r="AY2286" s="19" t="s">
        <v>144</v>
      </c>
      <c r="BE2286" s="200">
        <f>IF(N2286="základní",J2286,0)</f>
        <v>0</v>
      </c>
      <c r="BF2286" s="200">
        <f>IF(N2286="snížená",J2286,0)</f>
        <v>0</v>
      </c>
      <c r="BG2286" s="200">
        <f>IF(N2286="zákl. přenesená",J2286,0)</f>
        <v>0</v>
      </c>
      <c r="BH2286" s="200">
        <f>IF(N2286="sníž. přenesená",J2286,0)</f>
        <v>0</v>
      </c>
      <c r="BI2286" s="200">
        <f>IF(N2286="nulová",J2286,0)</f>
        <v>0</v>
      </c>
      <c r="BJ2286" s="19" t="s">
        <v>26</v>
      </c>
      <c r="BK2286" s="200">
        <f>ROUND(I2286*H2286,2)</f>
        <v>0</v>
      </c>
      <c r="BL2286" s="19" t="s">
        <v>258</v>
      </c>
      <c r="BM2286" s="199" t="s">
        <v>3349</v>
      </c>
    </row>
    <row r="2287" spans="1:65" s="2" customFormat="1" ht="19.2">
      <c r="A2287" s="36"/>
      <c r="B2287" s="37"/>
      <c r="C2287" s="38"/>
      <c r="D2287" s="201" t="s">
        <v>152</v>
      </c>
      <c r="E2287" s="38"/>
      <c r="F2287" s="202" t="s">
        <v>3348</v>
      </c>
      <c r="G2287" s="38"/>
      <c r="H2287" s="38"/>
      <c r="I2287" s="110"/>
      <c r="J2287" s="38"/>
      <c r="K2287" s="38"/>
      <c r="L2287" s="41"/>
      <c r="M2287" s="203"/>
      <c r="N2287" s="204"/>
      <c r="O2287" s="66"/>
      <c r="P2287" s="66"/>
      <c r="Q2287" s="66"/>
      <c r="R2287" s="66"/>
      <c r="S2287" s="66"/>
      <c r="T2287" s="67"/>
      <c r="U2287" s="36"/>
      <c r="V2287" s="36"/>
      <c r="W2287" s="36"/>
      <c r="X2287" s="36"/>
      <c r="Y2287" s="36"/>
      <c r="Z2287" s="36"/>
      <c r="AA2287" s="36"/>
      <c r="AB2287" s="36"/>
      <c r="AC2287" s="36"/>
      <c r="AD2287" s="36"/>
      <c r="AE2287" s="36"/>
      <c r="AT2287" s="19" t="s">
        <v>152</v>
      </c>
      <c r="AU2287" s="19" t="s">
        <v>80</v>
      </c>
    </row>
    <row r="2288" spans="1:65" s="2" customFormat="1" ht="16.5" customHeight="1">
      <c r="A2288" s="36"/>
      <c r="B2288" s="37"/>
      <c r="C2288" s="238" t="s">
        <v>3350</v>
      </c>
      <c r="D2288" s="238" t="s">
        <v>253</v>
      </c>
      <c r="E2288" s="239" t="s">
        <v>3351</v>
      </c>
      <c r="F2288" s="240" t="s">
        <v>3352</v>
      </c>
      <c r="G2288" s="241" t="s">
        <v>429</v>
      </c>
      <c r="H2288" s="242">
        <v>200</v>
      </c>
      <c r="I2288" s="243"/>
      <c r="J2288" s="242">
        <f>ROUND(I2288*H2288,2)</f>
        <v>0</v>
      </c>
      <c r="K2288" s="240" t="s">
        <v>19</v>
      </c>
      <c r="L2288" s="244"/>
      <c r="M2288" s="245" t="s">
        <v>19</v>
      </c>
      <c r="N2288" s="246" t="s">
        <v>42</v>
      </c>
      <c r="O2288" s="66"/>
      <c r="P2288" s="197">
        <f>O2288*H2288</f>
        <v>0</v>
      </c>
      <c r="Q2288" s="197">
        <v>0</v>
      </c>
      <c r="R2288" s="197">
        <f>Q2288*H2288</f>
        <v>0</v>
      </c>
      <c r="S2288" s="197">
        <v>0</v>
      </c>
      <c r="T2288" s="198">
        <f>S2288*H2288</f>
        <v>0</v>
      </c>
      <c r="U2288" s="36"/>
      <c r="V2288" s="36"/>
      <c r="W2288" s="36"/>
      <c r="X2288" s="36"/>
      <c r="Y2288" s="36"/>
      <c r="Z2288" s="36"/>
      <c r="AA2288" s="36"/>
      <c r="AB2288" s="36"/>
      <c r="AC2288" s="36"/>
      <c r="AD2288" s="36"/>
      <c r="AE2288" s="36"/>
      <c r="AR2288" s="199" t="s">
        <v>366</v>
      </c>
      <c r="AT2288" s="199" t="s">
        <v>253</v>
      </c>
      <c r="AU2288" s="199" t="s">
        <v>80</v>
      </c>
      <c r="AY2288" s="19" t="s">
        <v>144</v>
      </c>
      <c r="BE2288" s="200">
        <f>IF(N2288="základní",J2288,0)</f>
        <v>0</v>
      </c>
      <c r="BF2288" s="200">
        <f>IF(N2288="snížená",J2288,0)</f>
        <v>0</v>
      </c>
      <c r="BG2288" s="200">
        <f>IF(N2288="zákl. přenesená",J2288,0)</f>
        <v>0</v>
      </c>
      <c r="BH2288" s="200">
        <f>IF(N2288="sníž. přenesená",J2288,0)</f>
        <v>0</v>
      </c>
      <c r="BI2288" s="200">
        <f>IF(N2288="nulová",J2288,0)</f>
        <v>0</v>
      </c>
      <c r="BJ2288" s="19" t="s">
        <v>26</v>
      </c>
      <c r="BK2288" s="200">
        <f>ROUND(I2288*H2288,2)</f>
        <v>0</v>
      </c>
      <c r="BL2288" s="19" t="s">
        <v>258</v>
      </c>
      <c r="BM2288" s="199" t="s">
        <v>3353</v>
      </c>
    </row>
    <row r="2289" spans="1:65" s="2" customFormat="1" ht="10.199999999999999">
      <c r="A2289" s="36"/>
      <c r="B2289" s="37"/>
      <c r="C2289" s="38"/>
      <c r="D2289" s="201" t="s">
        <v>152</v>
      </c>
      <c r="E2289" s="38"/>
      <c r="F2289" s="202" t="s">
        <v>3352</v>
      </c>
      <c r="G2289" s="38"/>
      <c r="H2289" s="38"/>
      <c r="I2289" s="110"/>
      <c r="J2289" s="38"/>
      <c r="K2289" s="38"/>
      <c r="L2289" s="41"/>
      <c r="M2289" s="203"/>
      <c r="N2289" s="204"/>
      <c r="O2289" s="66"/>
      <c r="P2289" s="66"/>
      <c r="Q2289" s="66"/>
      <c r="R2289" s="66"/>
      <c r="S2289" s="66"/>
      <c r="T2289" s="67"/>
      <c r="U2289" s="36"/>
      <c r="V2289" s="36"/>
      <c r="W2289" s="36"/>
      <c r="X2289" s="36"/>
      <c r="Y2289" s="36"/>
      <c r="Z2289" s="36"/>
      <c r="AA2289" s="36"/>
      <c r="AB2289" s="36"/>
      <c r="AC2289" s="36"/>
      <c r="AD2289" s="36"/>
      <c r="AE2289" s="36"/>
      <c r="AT2289" s="19" t="s">
        <v>152</v>
      </c>
      <c r="AU2289" s="19" t="s">
        <v>80</v>
      </c>
    </row>
    <row r="2290" spans="1:65" s="2" customFormat="1" ht="16.5" customHeight="1">
      <c r="A2290" s="36"/>
      <c r="B2290" s="37"/>
      <c r="C2290" s="238" t="s">
        <v>3354</v>
      </c>
      <c r="D2290" s="238" t="s">
        <v>253</v>
      </c>
      <c r="E2290" s="239" t="s">
        <v>3355</v>
      </c>
      <c r="F2290" s="240" t="s">
        <v>3356</v>
      </c>
      <c r="G2290" s="241" t="s">
        <v>429</v>
      </c>
      <c r="H2290" s="242">
        <v>15</v>
      </c>
      <c r="I2290" s="243"/>
      <c r="J2290" s="242">
        <f>ROUND(I2290*H2290,2)</f>
        <v>0</v>
      </c>
      <c r="K2290" s="240" t="s">
        <v>19</v>
      </c>
      <c r="L2290" s="244"/>
      <c r="M2290" s="245" t="s">
        <v>19</v>
      </c>
      <c r="N2290" s="246" t="s">
        <v>42</v>
      </c>
      <c r="O2290" s="66"/>
      <c r="P2290" s="197">
        <f>O2290*H2290</f>
        <v>0</v>
      </c>
      <c r="Q2290" s="197">
        <v>0</v>
      </c>
      <c r="R2290" s="197">
        <f>Q2290*H2290</f>
        <v>0</v>
      </c>
      <c r="S2290" s="197">
        <v>0</v>
      </c>
      <c r="T2290" s="198">
        <f>S2290*H2290</f>
        <v>0</v>
      </c>
      <c r="U2290" s="36"/>
      <c r="V2290" s="36"/>
      <c r="W2290" s="36"/>
      <c r="X2290" s="36"/>
      <c r="Y2290" s="36"/>
      <c r="Z2290" s="36"/>
      <c r="AA2290" s="36"/>
      <c r="AB2290" s="36"/>
      <c r="AC2290" s="36"/>
      <c r="AD2290" s="36"/>
      <c r="AE2290" s="36"/>
      <c r="AR2290" s="199" t="s">
        <v>366</v>
      </c>
      <c r="AT2290" s="199" t="s">
        <v>253</v>
      </c>
      <c r="AU2290" s="199" t="s">
        <v>80</v>
      </c>
      <c r="AY2290" s="19" t="s">
        <v>144</v>
      </c>
      <c r="BE2290" s="200">
        <f>IF(N2290="základní",J2290,0)</f>
        <v>0</v>
      </c>
      <c r="BF2290" s="200">
        <f>IF(N2290="snížená",J2290,0)</f>
        <v>0</v>
      </c>
      <c r="BG2290" s="200">
        <f>IF(N2290="zákl. přenesená",J2290,0)</f>
        <v>0</v>
      </c>
      <c r="BH2290" s="200">
        <f>IF(N2290="sníž. přenesená",J2290,0)</f>
        <v>0</v>
      </c>
      <c r="BI2290" s="200">
        <f>IF(N2290="nulová",J2290,0)</f>
        <v>0</v>
      </c>
      <c r="BJ2290" s="19" t="s">
        <v>26</v>
      </c>
      <c r="BK2290" s="200">
        <f>ROUND(I2290*H2290,2)</f>
        <v>0</v>
      </c>
      <c r="BL2290" s="19" t="s">
        <v>258</v>
      </c>
      <c r="BM2290" s="199" t="s">
        <v>3357</v>
      </c>
    </row>
    <row r="2291" spans="1:65" s="2" customFormat="1" ht="10.199999999999999">
      <c r="A2291" s="36"/>
      <c r="B2291" s="37"/>
      <c r="C2291" s="38"/>
      <c r="D2291" s="201" t="s">
        <v>152</v>
      </c>
      <c r="E2291" s="38"/>
      <c r="F2291" s="202" t="s">
        <v>3356</v>
      </c>
      <c r="G2291" s="38"/>
      <c r="H2291" s="38"/>
      <c r="I2291" s="110"/>
      <c r="J2291" s="38"/>
      <c r="K2291" s="38"/>
      <c r="L2291" s="41"/>
      <c r="M2291" s="203"/>
      <c r="N2291" s="204"/>
      <c r="O2291" s="66"/>
      <c r="P2291" s="66"/>
      <c r="Q2291" s="66"/>
      <c r="R2291" s="66"/>
      <c r="S2291" s="66"/>
      <c r="T2291" s="67"/>
      <c r="U2291" s="36"/>
      <c r="V2291" s="36"/>
      <c r="W2291" s="36"/>
      <c r="X2291" s="36"/>
      <c r="Y2291" s="36"/>
      <c r="Z2291" s="36"/>
      <c r="AA2291" s="36"/>
      <c r="AB2291" s="36"/>
      <c r="AC2291" s="36"/>
      <c r="AD2291" s="36"/>
      <c r="AE2291" s="36"/>
      <c r="AT2291" s="19" t="s">
        <v>152</v>
      </c>
      <c r="AU2291" s="19" t="s">
        <v>80</v>
      </c>
    </row>
    <row r="2292" spans="1:65" s="2" customFormat="1" ht="16.5" customHeight="1">
      <c r="A2292" s="36"/>
      <c r="B2292" s="37"/>
      <c r="C2292" s="238" t="s">
        <v>3358</v>
      </c>
      <c r="D2292" s="238" t="s">
        <v>253</v>
      </c>
      <c r="E2292" s="239" t="s">
        <v>3359</v>
      </c>
      <c r="F2292" s="240" t="s">
        <v>3360</v>
      </c>
      <c r="G2292" s="241" t="s">
        <v>1935</v>
      </c>
      <c r="H2292" s="242">
        <v>50</v>
      </c>
      <c r="I2292" s="243"/>
      <c r="J2292" s="242">
        <f>ROUND(I2292*H2292,2)</f>
        <v>0</v>
      </c>
      <c r="K2292" s="240" t="s">
        <v>19</v>
      </c>
      <c r="L2292" s="244"/>
      <c r="M2292" s="245" t="s">
        <v>19</v>
      </c>
      <c r="N2292" s="246" t="s">
        <v>42</v>
      </c>
      <c r="O2292" s="66"/>
      <c r="P2292" s="197">
        <f>O2292*H2292</f>
        <v>0</v>
      </c>
      <c r="Q2292" s="197">
        <v>0</v>
      </c>
      <c r="R2292" s="197">
        <f>Q2292*H2292</f>
        <v>0</v>
      </c>
      <c r="S2292" s="197">
        <v>0</v>
      </c>
      <c r="T2292" s="198">
        <f>S2292*H2292</f>
        <v>0</v>
      </c>
      <c r="U2292" s="36"/>
      <c r="V2292" s="36"/>
      <c r="W2292" s="36"/>
      <c r="X2292" s="36"/>
      <c r="Y2292" s="36"/>
      <c r="Z2292" s="36"/>
      <c r="AA2292" s="36"/>
      <c r="AB2292" s="36"/>
      <c r="AC2292" s="36"/>
      <c r="AD2292" s="36"/>
      <c r="AE2292" s="36"/>
      <c r="AR2292" s="199" t="s">
        <v>366</v>
      </c>
      <c r="AT2292" s="199" t="s">
        <v>253</v>
      </c>
      <c r="AU2292" s="199" t="s">
        <v>80</v>
      </c>
      <c r="AY2292" s="19" t="s">
        <v>144</v>
      </c>
      <c r="BE2292" s="200">
        <f>IF(N2292="základní",J2292,0)</f>
        <v>0</v>
      </c>
      <c r="BF2292" s="200">
        <f>IF(N2292="snížená",J2292,0)</f>
        <v>0</v>
      </c>
      <c r="BG2292" s="200">
        <f>IF(N2292="zákl. přenesená",J2292,0)</f>
        <v>0</v>
      </c>
      <c r="BH2292" s="200">
        <f>IF(N2292="sníž. přenesená",J2292,0)</f>
        <v>0</v>
      </c>
      <c r="BI2292" s="200">
        <f>IF(N2292="nulová",J2292,0)</f>
        <v>0</v>
      </c>
      <c r="BJ2292" s="19" t="s">
        <v>26</v>
      </c>
      <c r="BK2292" s="200">
        <f>ROUND(I2292*H2292,2)</f>
        <v>0</v>
      </c>
      <c r="BL2292" s="19" t="s">
        <v>258</v>
      </c>
      <c r="BM2292" s="199" t="s">
        <v>3361</v>
      </c>
    </row>
    <row r="2293" spans="1:65" s="2" customFormat="1" ht="10.199999999999999">
      <c r="A2293" s="36"/>
      <c r="B2293" s="37"/>
      <c r="C2293" s="38"/>
      <c r="D2293" s="201" t="s">
        <v>152</v>
      </c>
      <c r="E2293" s="38"/>
      <c r="F2293" s="202" t="s">
        <v>3360</v>
      </c>
      <c r="G2293" s="38"/>
      <c r="H2293" s="38"/>
      <c r="I2293" s="110"/>
      <c r="J2293" s="38"/>
      <c r="K2293" s="38"/>
      <c r="L2293" s="41"/>
      <c r="M2293" s="203"/>
      <c r="N2293" s="204"/>
      <c r="O2293" s="66"/>
      <c r="P2293" s="66"/>
      <c r="Q2293" s="66"/>
      <c r="R2293" s="66"/>
      <c r="S2293" s="66"/>
      <c r="T2293" s="67"/>
      <c r="U2293" s="36"/>
      <c r="V2293" s="36"/>
      <c r="W2293" s="36"/>
      <c r="X2293" s="36"/>
      <c r="Y2293" s="36"/>
      <c r="Z2293" s="36"/>
      <c r="AA2293" s="36"/>
      <c r="AB2293" s="36"/>
      <c r="AC2293" s="36"/>
      <c r="AD2293" s="36"/>
      <c r="AE2293" s="36"/>
      <c r="AT2293" s="19" t="s">
        <v>152</v>
      </c>
      <c r="AU2293" s="19" t="s">
        <v>80</v>
      </c>
    </row>
    <row r="2294" spans="1:65" s="2" customFormat="1" ht="16.5" customHeight="1">
      <c r="A2294" s="36"/>
      <c r="B2294" s="37"/>
      <c r="C2294" s="238" t="s">
        <v>3362</v>
      </c>
      <c r="D2294" s="238" t="s">
        <v>253</v>
      </c>
      <c r="E2294" s="239" t="s">
        <v>3363</v>
      </c>
      <c r="F2294" s="240" t="s">
        <v>3364</v>
      </c>
      <c r="G2294" s="241" t="s">
        <v>429</v>
      </c>
      <c r="H2294" s="242">
        <v>60</v>
      </c>
      <c r="I2294" s="243"/>
      <c r="J2294" s="242">
        <f>ROUND(I2294*H2294,2)</f>
        <v>0</v>
      </c>
      <c r="K2294" s="240" t="s">
        <v>19</v>
      </c>
      <c r="L2294" s="244"/>
      <c r="M2294" s="245" t="s">
        <v>19</v>
      </c>
      <c r="N2294" s="246" t="s">
        <v>42</v>
      </c>
      <c r="O2294" s="66"/>
      <c r="P2294" s="197">
        <f>O2294*H2294</f>
        <v>0</v>
      </c>
      <c r="Q2294" s="197">
        <v>0</v>
      </c>
      <c r="R2294" s="197">
        <f>Q2294*H2294</f>
        <v>0</v>
      </c>
      <c r="S2294" s="197">
        <v>0</v>
      </c>
      <c r="T2294" s="198">
        <f>S2294*H2294</f>
        <v>0</v>
      </c>
      <c r="U2294" s="36"/>
      <c r="V2294" s="36"/>
      <c r="W2294" s="36"/>
      <c r="X2294" s="36"/>
      <c r="Y2294" s="36"/>
      <c r="Z2294" s="36"/>
      <c r="AA2294" s="36"/>
      <c r="AB2294" s="36"/>
      <c r="AC2294" s="36"/>
      <c r="AD2294" s="36"/>
      <c r="AE2294" s="36"/>
      <c r="AR2294" s="199" t="s">
        <v>366</v>
      </c>
      <c r="AT2294" s="199" t="s">
        <v>253</v>
      </c>
      <c r="AU2294" s="199" t="s">
        <v>80</v>
      </c>
      <c r="AY2294" s="19" t="s">
        <v>144</v>
      </c>
      <c r="BE2294" s="200">
        <f>IF(N2294="základní",J2294,0)</f>
        <v>0</v>
      </c>
      <c r="BF2294" s="200">
        <f>IF(N2294="snížená",J2294,0)</f>
        <v>0</v>
      </c>
      <c r="BG2294" s="200">
        <f>IF(N2294="zákl. přenesená",J2294,0)</f>
        <v>0</v>
      </c>
      <c r="BH2294" s="200">
        <f>IF(N2294="sníž. přenesená",J2294,0)</f>
        <v>0</v>
      </c>
      <c r="BI2294" s="200">
        <f>IF(N2294="nulová",J2294,0)</f>
        <v>0</v>
      </c>
      <c r="BJ2294" s="19" t="s">
        <v>26</v>
      </c>
      <c r="BK2294" s="200">
        <f>ROUND(I2294*H2294,2)</f>
        <v>0</v>
      </c>
      <c r="BL2294" s="19" t="s">
        <v>258</v>
      </c>
      <c r="BM2294" s="199" t="s">
        <v>3365</v>
      </c>
    </row>
    <row r="2295" spans="1:65" s="2" customFormat="1" ht="10.199999999999999">
      <c r="A2295" s="36"/>
      <c r="B2295" s="37"/>
      <c r="C2295" s="38"/>
      <c r="D2295" s="201" t="s">
        <v>152</v>
      </c>
      <c r="E2295" s="38"/>
      <c r="F2295" s="202" t="s">
        <v>3364</v>
      </c>
      <c r="G2295" s="38"/>
      <c r="H2295" s="38"/>
      <c r="I2295" s="110"/>
      <c r="J2295" s="38"/>
      <c r="K2295" s="38"/>
      <c r="L2295" s="41"/>
      <c r="M2295" s="203"/>
      <c r="N2295" s="204"/>
      <c r="O2295" s="66"/>
      <c r="P2295" s="66"/>
      <c r="Q2295" s="66"/>
      <c r="R2295" s="66"/>
      <c r="S2295" s="66"/>
      <c r="T2295" s="67"/>
      <c r="U2295" s="36"/>
      <c r="V2295" s="36"/>
      <c r="W2295" s="36"/>
      <c r="X2295" s="36"/>
      <c r="Y2295" s="36"/>
      <c r="Z2295" s="36"/>
      <c r="AA2295" s="36"/>
      <c r="AB2295" s="36"/>
      <c r="AC2295" s="36"/>
      <c r="AD2295" s="36"/>
      <c r="AE2295" s="36"/>
      <c r="AT2295" s="19" t="s">
        <v>152</v>
      </c>
      <c r="AU2295" s="19" t="s">
        <v>80</v>
      </c>
    </row>
    <row r="2296" spans="1:65" s="2" customFormat="1" ht="16.5" customHeight="1">
      <c r="A2296" s="36"/>
      <c r="B2296" s="37"/>
      <c r="C2296" s="238" t="s">
        <v>3366</v>
      </c>
      <c r="D2296" s="238" t="s">
        <v>253</v>
      </c>
      <c r="E2296" s="239" t="s">
        <v>3367</v>
      </c>
      <c r="F2296" s="240" t="s">
        <v>3368</v>
      </c>
      <c r="G2296" s="241" t="s">
        <v>429</v>
      </c>
      <c r="H2296" s="242">
        <v>100</v>
      </c>
      <c r="I2296" s="243"/>
      <c r="J2296" s="242">
        <f>ROUND(I2296*H2296,2)</f>
        <v>0</v>
      </c>
      <c r="K2296" s="240" t="s">
        <v>19</v>
      </c>
      <c r="L2296" s="244"/>
      <c r="M2296" s="245" t="s">
        <v>19</v>
      </c>
      <c r="N2296" s="246" t="s">
        <v>42</v>
      </c>
      <c r="O2296" s="66"/>
      <c r="P2296" s="197">
        <f>O2296*H2296</f>
        <v>0</v>
      </c>
      <c r="Q2296" s="197">
        <v>0</v>
      </c>
      <c r="R2296" s="197">
        <f>Q2296*H2296</f>
        <v>0</v>
      </c>
      <c r="S2296" s="197">
        <v>0</v>
      </c>
      <c r="T2296" s="198">
        <f>S2296*H2296</f>
        <v>0</v>
      </c>
      <c r="U2296" s="36"/>
      <c r="V2296" s="36"/>
      <c r="W2296" s="36"/>
      <c r="X2296" s="36"/>
      <c r="Y2296" s="36"/>
      <c r="Z2296" s="36"/>
      <c r="AA2296" s="36"/>
      <c r="AB2296" s="36"/>
      <c r="AC2296" s="36"/>
      <c r="AD2296" s="36"/>
      <c r="AE2296" s="36"/>
      <c r="AR2296" s="199" t="s">
        <v>366</v>
      </c>
      <c r="AT2296" s="199" t="s">
        <v>253</v>
      </c>
      <c r="AU2296" s="199" t="s">
        <v>80</v>
      </c>
      <c r="AY2296" s="19" t="s">
        <v>144</v>
      </c>
      <c r="BE2296" s="200">
        <f>IF(N2296="základní",J2296,0)</f>
        <v>0</v>
      </c>
      <c r="BF2296" s="200">
        <f>IF(N2296="snížená",J2296,0)</f>
        <v>0</v>
      </c>
      <c r="BG2296" s="200">
        <f>IF(N2296="zákl. přenesená",J2296,0)</f>
        <v>0</v>
      </c>
      <c r="BH2296" s="200">
        <f>IF(N2296="sníž. přenesená",J2296,0)</f>
        <v>0</v>
      </c>
      <c r="BI2296" s="200">
        <f>IF(N2296="nulová",J2296,0)</f>
        <v>0</v>
      </c>
      <c r="BJ2296" s="19" t="s">
        <v>26</v>
      </c>
      <c r="BK2296" s="200">
        <f>ROUND(I2296*H2296,2)</f>
        <v>0</v>
      </c>
      <c r="BL2296" s="19" t="s">
        <v>258</v>
      </c>
      <c r="BM2296" s="199" t="s">
        <v>3369</v>
      </c>
    </row>
    <row r="2297" spans="1:65" s="2" customFormat="1" ht="10.199999999999999">
      <c r="A2297" s="36"/>
      <c r="B2297" s="37"/>
      <c r="C2297" s="38"/>
      <c r="D2297" s="201" t="s">
        <v>152</v>
      </c>
      <c r="E2297" s="38"/>
      <c r="F2297" s="202" t="s">
        <v>3368</v>
      </c>
      <c r="G2297" s="38"/>
      <c r="H2297" s="38"/>
      <c r="I2297" s="110"/>
      <c r="J2297" s="38"/>
      <c r="K2297" s="38"/>
      <c r="L2297" s="41"/>
      <c r="M2297" s="203"/>
      <c r="N2297" s="204"/>
      <c r="O2297" s="66"/>
      <c r="P2297" s="66"/>
      <c r="Q2297" s="66"/>
      <c r="R2297" s="66"/>
      <c r="S2297" s="66"/>
      <c r="T2297" s="67"/>
      <c r="U2297" s="36"/>
      <c r="V2297" s="36"/>
      <c r="W2297" s="36"/>
      <c r="X2297" s="36"/>
      <c r="Y2297" s="36"/>
      <c r="Z2297" s="36"/>
      <c r="AA2297" s="36"/>
      <c r="AB2297" s="36"/>
      <c r="AC2297" s="36"/>
      <c r="AD2297" s="36"/>
      <c r="AE2297" s="36"/>
      <c r="AT2297" s="19" t="s">
        <v>152</v>
      </c>
      <c r="AU2297" s="19" t="s">
        <v>80</v>
      </c>
    </row>
    <row r="2298" spans="1:65" s="2" customFormat="1" ht="16.5" customHeight="1">
      <c r="A2298" s="36"/>
      <c r="B2298" s="37"/>
      <c r="C2298" s="238" t="s">
        <v>3370</v>
      </c>
      <c r="D2298" s="238" t="s">
        <v>253</v>
      </c>
      <c r="E2298" s="239" t="s">
        <v>3371</v>
      </c>
      <c r="F2298" s="240" t="s">
        <v>3372</v>
      </c>
      <c r="G2298" s="241" t="s">
        <v>429</v>
      </c>
      <c r="H2298" s="242">
        <v>150</v>
      </c>
      <c r="I2298" s="243"/>
      <c r="J2298" s="242">
        <f>ROUND(I2298*H2298,2)</f>
        <v>0</v>
      </c>
      <c r="K2298" s="240" t="s">
        <v>19</v>
      </c>
      <c r="L2298" s="244"/>
      <c r="M2298" s="245" t="s">
        <v>19</v>
      </c>
      <c r="N2298" s="246" t="s">
        <v>42</v>
      </c>
      <c r="O2298" s="66"/>
      <c r="P2298" s="197">
        <f>O2298*H2298</f>
        <v>0</v>
      </c>
      <c r="Q2298" s="197">
        <v>0</v>
      </c>
      <c r="R2298" s="197">
        <f>Q2298*H2298</f>
        <v>0</v>
      </c>
      <c r="S2298" s="197">
        <v>0</v>
      </c>
      <c r="T2298" s="198">
        <f>S2298*H2298</f>
        <v>0</v>
      </c>
      <c r="U2298" s="36"/>
      <c r="V2298" s="36"/>
      <c r="W2298" s="36"/>
      <c r="X2298" s="36"/>
      <c r="Y2298" s="36"/>
      <c r="Z2298" s="36"/>
      <c r="AA2298" s="36"/>
      <c r="AB2298" s="36"/>
      <c r="AC2298" s="36"/>
      <c r="AD2298" s="36"/>
      <c r="AE2298" s="36"/>
      <c r="AR2298" s="199" t="s">
        <v>366</v>
      </c>
      <c r="AT2298" s="199" t="s">
        <v>253</v>
      </c>
      <c r="AU2298" s="199" t="s">
        <v>80</v>
      </c>
      <c r="AY2298" s="19" t="s">
        <v>144</v>
      </c>
      <c r="BE2298" s="200">
        <f>IF(N2298="základní",J2298,0)</f>
        <v>0</v>
      </c>
      <c r="BF2298" s="200">
        <f>IF(N2298="snížená",J2298,0)</f>
        <v>0</v>
      </c>
      <c r="BG2298" s="200">
        <f>IF(N2298="zákl. přenesená",J2298,0)</f>
        <v>0</v>
      </c>
      <c r="BH2298" s="200">
        <f>IF(N2298="sníž. přenesená",J2298,0)</f>
        <v>0</v>
      </c>
      <c r="BI2298" s="200">
        <f>IF(N2298="nulová",J2298,0)</f>
        <v>0</v>
      </c>
      <c r="BJ2298" s="19" t="s">
        <v>26</v>
      </c>
      <c r="BK2298" s="200">
        <f>ROUND(I2298*H2298,2)</f>
        <v>0</v>
      </c>
      <c r="BL2298" s="19" t="s">
        <v>258</v>
      </c>
      <c r="BM2298" s="199" t="s">
        <v>3373</v>
      </c>
    </row>
    <row r="2299" spans="1:65" s="2" customFormat="1" ht="10.199999999999999">
      <c r="A2299" s="36"/>
      <c r="B2299" s="37"/>
      <c r="C2299" s="38"/>
      <c r="D2299" s="201" t="s">
        <v>152</v>
      </c>
      <c r="E2299" s="38"/>
      <c r="F2299" s="202" t="s">
        <v>3372</v>
      </c>
      <c r="G2299" s="38"/>
      <c r="H2299" s="38"/>
      <c r="I2299" s="110"/>
      <c r="J2299" s="38"/>
      <c r="K2299" s="38"/>
      <c r="L2299" s="41"/>
      <c r="M2299" s="203"/>
      <c r="N2299" s="204"/>
      <c r="O2299" s="66"/>
      <c r="P2299" s="66"/>
      <c r="Q2299" s="66"/>
      <c r="R2299" s="66"/>
      <c r="S2299" s="66"/>
      <c r="T2299" s="67"/>
      <c r="U2299" s="36"/>
      <c r="V2299" s="36"/>
      <c r="W2299" s="36"/>
      <c r="X2299" s="36"/>
      <c r="Y2299" s="36"/>
      <c r="Z2299" s="36"/>
      <c r="AA2299" s="36"/>
      <c r="AB2299" s="36"/>
      <c r="AC2299" s="36"/>
      <c r="AD2299" s="36"/>
      <c r="AE2299" s="36"/>
      <c r="AT2299" s="19" t="s">
        <v>152</v>
      </c>
      <c r="AU2299" s="19" t="s">
        <v>80</v>
      </c>
    </row>
    <row r="2300" spans="1:65" s="2" customFormat="1" ht="16.5" customHeight="1">
      <c r="A2300" s="36"/>
      <c r="B2300" s="37"/>
      <c r="C2300" s="238" t="s">
        <v>3374</v>
      </c>
      <c r="D2300" s="238" t="s">
        <v>253</v>
      </c>
      <c r="E2300" s="239" t="s">
        <v>3375</v>
      </c>
      <c r="F2300" s="240" t="s">
        <v>3376</v>
      </c>
      <c r="G2300" s="241" t="s">
        <v>1935</v>
      </c>
      <c r="H2300" s="242">
        <v>10</v>
      </c>
      <c r="I2300" s="243"/>
      <c r="J2300" s="242">
        <f>ROUND(I2300*H2300,2)</f>
        <v>0</v>
      </c>
      <c r="K2300" s="240" t="s">
        <v>19</v>
      </c>
      <c r="L2300" s="244"/>
      <c r="M2300" s="245" t="s">
        <v>19</v>
      </c>
      <c r="N2300" s="246" t="s">
        <v>42</v>
      </c>
      <c r="O2300" s="66"/>
      <c r="P2300" s="197">
        <f>O2300*H2300</f>
        <v>0</v>
      </c>
      <c r="Q2300" s="197">
        <v>0</v>
      </c>
      <c r="R2300" s="197">
        <f>Q2300*H2300</f>
        <v>0</v>
      </c>
      <c r="S2300" s="197">
        <v>0</v>
      </c>
      <c r="T2300" s="198">
        <f>S2300*H2300</f>
        <v>0</v>
      </c>
      <c r="U2300" s="36"/>
      <c r="V2300" s="36"/>
      <c r="W2300" s="36"/>
      <c r="X2300" s="36"/>
      <c r="Y2300" s="36"/>
      <c r="Z2300" s="36"/>
      <c r="AA2300" s="36"/>
      <c r="AB2300" s="36"/>
      <c r="AC2300" s="36"/>
      <c r="AD2300" s="36"/>
      <c r="AE2300" s="36"/>
      <c r="AR2300" s="199" t="s">
        <v>366</v>
      </c>
      <c r="AT2300" s="199" t="s">
        <v>253</v>
      </c>
      <c r="AU2300" s="199" t="s">
        <v>80</v>
      </c>
      <c r="AY2300" s="19" t="s">
        <v>144</v>
      </c>
      <c r="BE2300" s="200">
        <f>IF(N2300="základní",J2300,0)</f>
        <v>0</v>
      </c>
      <c r="BF2300" s="200">
        <f>IF(N2300="snížená",J2300,0)</f>
        <v>0</v>
      </c>
      <c r="BG2300" s="200">
        <f>IF(N2300="zákl. přenesená",J2300,0)</f>
        <v>0</v>
      </c>
      <c r="BH2300" s="200">
        <f>IF(N2300="sníž. přenesená",J2300,0)</f>
        <v>0</v>
      </c>
      <c r="BI2300" s="200">
        <f>IF(N2300="nulová",J2300,0)</f>
        <v>0</v>
      </c>
      <c r="BJ2300" s="19" t="s">
        <v>26</v>
      </c>
      <c r="BK2300" s="200">
        <f>ROUND(I2300*H2300,2)</f>
        <v>0</v>
      </c>
      <c r="BL2300" s="19" t="s">
        <v>258</v>
      </c>
      <c r="BM2300" s="199" t="s">
        <v>3377</v>
      </c>
    </row>
    <row r="2301" spans="1:65" s="2" customFormat="1" ht="10.199999999999999">
      <c r="A2301" s="36"/>
      <c r="B2301" s="37"/>
      <c r="C2301" s="38"/>
      <c r="D2301" s="201" t="s">
        <v>152</v>
      </c>
      <c r="E2301" s="38"/>
      <c r="F2301" s="202" t="s">
        <v>3376</v>
      </c>
      <c r="G2301" s="38"/>
      <c r="H2301" s="38"/>
      <c r="I2301" s="110"/>
      <c r="J2301" s="38"/>
      <c r="K2301" s="38"/>
      <c r="L2301" s="41"/>
      <c r="M2301" s="203"/>
      <c r="N2301" s="204"/>
      <c r="O2301" s="66"/>
      <c r="P2301" s="66"/>
      <c r="Q2301" s="66"/>
      <c r="R2301" s="66"/>
      <c r="S2301" s="66"/>
      <c r="T2301" s="67"/>
      <c r="U2301" s="36"/>
      <c r="V2301" s="36"/>
      <c r="W2301" s="36"/>
      <c r="X2301" s="36"/>
      <c r="Y2301" s="36"/>
      <c r="Z2301" s="36"/>
      <c r="AA2301" s="36"/>
      <c r="AB2301" s="36"/>
      <c r="AC2301" s="36"/>
      <c r="AD2301" s="36"/>
      <c r="AE2301" s="36"/>
      <c r="AT2301" s="19" t="s">
        <v>152</v>
      </c>
      <c r="AU2301" s="19" t="s">
        <v>80</v>
      </c>
    </row>
    <row r="2302" spans="1:65" s="2" customFormat="1" ht="16.5" customHeight="1">
      <c r="A2302" s="36"/>
      <c r="B2302" s="37"/>
      <c r="C2302" s="238" t="s">
        <v>3378</v>
      </c>
      <c r="D2302" s="238" t="s">
        <v>253</v>
      </c>
      <c r="E2302" s="239" t="s">
        <v>3379</v>
      </c>
      <c r="F2302" s="240" t="s">
        <v>3380</v>
      </c>
      <c r="G2302" s="241" t="s">
        <v>1935</v>
      </c>
      <c r="H2302" s="242">
        <v>8</v>
      </c>
      <c r="I2302" s="243"/>
      <c r="J2302" s="242">
        <f>ROUND(I2302*H2302,2)</f>
        <v>0</v>
      </c>
      <c r="K2302" s="240" t="s">
        <v>19</v>
      </c>
      <c r="L2302" s="244"/>
      <c r="M2302" s="245" t="s">
        <v>19</v>
      </c>
      <c r="N2302" s="246" t="s">
        <v>42</v>
      </c>
      <c r="O2302" s="66"/>
      <c r="P2302" s="197">
        <f>O2302*H2302</f>
        <v>0</v>
      </c>
      <c r="Q2302" s="197">
        <v>0</v>
      </c>
      <c r="R2302" s="197">
        <f>Q2302*H2302</f>
        <v>0</v>
      </c>
      <c r="S2302" s="197">
        <v>0</v>
      </c>
      <c r="T2302" s="198">
        <f>S2302*H2302</f>
        <v>0</v>
      </c>
      <c r="U2302" s="36"/>
      <c r="V2302" s="36"/>
      <c r="W2302" s="36"/>
      <c r="X2302" s="36"/>
      <c r="Y2302" s="36"/>
      <c r="Z2302" s="36"/>
      <c r="AA2302" s="36"/>
      <c r="AB2302" s="36"/>
      <c r="AC2302" s="36"/>
      <c r="AD2302" s="36"/>
      <c r="AE2302" s="36"/>
      <c r="AR2302" s="199" t="s">
        <v>366</v>
      </c>
      <c r="AT2302" s="199" t="s">
        <v>253</v>
      </c>
      <c r="AU2302" s="199" t="s">
        <v>80</v>
      </c>
      <c r="AY2302" s="19" t="s">
        <v>144</v>
      </c>
      <c r="BE2302" s="200">
        <f>IF(N2302="základní",J2302,0)</f>
        <v>0</v>
      </c>
      <c r="BF2302" s="200">
        <f>IF(N2302="snížená",J2302,0)</f>
        <v>0</v>
      </c>
      <c r="BG2302" s="200">
        <f>IF(N2302="zákl. přenesená",J2302,0)</f>
        <v>0</v>
      </c>
      <c r="BH2302" s="200">
        <f>IF(N2302="sníž. přenesená",J2302,0)</f>
        <v>0</v>
      </c>
      <c r="BI2302" s="200">
        <f>IF(N2302="nulová",J2302,0)</f>
        <v>0</v>
      </c>
      <c r="BJ2302" s="19" t="s">
        <v>26</v>
      </c>
      <c r="BK2302" s="200">
        <f>ROUND(I2302*H2302,2)</f>
        <v>0</v>
      </c>
      <c r="BL2302" s="19" t="s">
        <v>258</v>
      </c>
      <c r="BM2302" s="199" t="s">
        <v>3381</v>
      </c>
    </row>
    <row r="2303" spans="1:65" s="2" customFormat="1" ht="10.199999999999999">
      <c r="A2303" s="36"/>
      <c r="B2303" s="37"/>
      <c r="C2303" s="38"/>
      <c r="D2303" s="201" t="s">
        <v>152</v>
      </c>
      <c r="E2303" s="38"/>
      <c r="F2303" s="202" t="s">
        <v>3380</v>
      </c>
      <c r="G2303" s="38"/>
      <c r="H2303" s="38"/>
      <c r="I2303" s="110"/>
      <c r="J2303" s="38"/>
      <c r="K2303" s="38"/>
      <c r="L2303" s="41"/>
      <c r="M2303" s="203"/>
      <c r="N2303" s="204"/>
      <c r="O2303" s="66"/>
      <c r="P2303" s="66"/>
      <c r="Q2303" s="66"/>
      <c r="R2303" s="66"/>
      <c r="S2303" s="66"/>
      <c r="T2303" s="67"/>
      <c r="U2303" s="36"/>
      <c r="V2303" s="36"/>
      <c r="W2303" s="36"/>
      <c r="X2303" s="36"/>
      <c r="Y2303" s="36"/>
      <c r="Z2303" s="36"/>
      <c r="AA2303" s="36"/>
      <c r="AB2303" s="36"/>
      <c r="AC2303" s="36"/>
      <c r="AD2303" s="36"/>
      <c r="AE2303" s="36"/>
      <c r="AT2303" s="19" t="s">
        <v>152</v>
      </c>
      <c r="AU2303" s="19" t="s">
        <v>80</v>
      </c>
    </row>
    <row r="2304" spans="1:65" s="2" customFormat="1" ht="16.5" customHeight="1">
      <c r="A2304" s="36"/>
      <c r="B2304" s="37"/>
      <c r="C2304" s="238" t="s">
        <v>3382</v>
      </c>
      <c r="D2304" s="238" t="s">
        <v>253</v>
      </c>
      <c r="E2304" s="239" t="s">
        <v>3383</v>
      </c>
      <c r="F2304" s="240" t="s">
        <v>3384</v>
      </c>
      <c r="G2304" s="241" t="s">
        <v>429</v>
      </c>
      <c r="H2304" s="242">
        <v>180</v>
      </c>
      <c r="I2304" s="243"/>
      <c r="J2304" s="242">
        <f>ROUND(I2304*H2304,2)</f>
        <v>0</v>
      </c>
      <c r="K2304" s="240" t="s">
        <v>19</v>
      </c>
      <c r="L2304" s="244"/>
      <c r="M2304" s="245" t="s">
        <v>19</v>
      </c>
      <c r="N2304" s="246" t="s">
        <v>42</v>
      </c>
      <c r="O2304" s="66"/>
      <c r="P2304" s="197">
        <f>O2304*H2304</f>
        <v>0</v>
      </c>
      <c r="Q2304" s="197">
        <v>0</v>
      </c>
      <c r="R2304" s="197">
        <f>Q2304*H2304</f>
        <v>0</v>
      </c>
      <c r="S2304" s="197">
        <v>0</v>
      </c>
      <c r="T2304" s="198">
        <f>S2304*H2304</f>
        <v>0</v>
      </c>
      <c r="U2304" s="36"/>
      <c r="V2304" s="36"/>
      <c r="W2304" s="36"/>
      <c r="X2304" s="36"/>
      <c r="Y2304" s="36"/>
      <c r="Z2304" s="36"/>
      <c r="AA2304" s="36"/>
      <c r="AB2304" s="36"/>
      <c r="AC2304" s="36"/>
      <c r="AD2304" s="36"/>
      <c r="AE2304" s="36"/>
      <c r="AR2304" s="199" t="s">
        <v>366</v>
      </c>
      <c r="AT2304" s="199" t="s">
        <v>253</v>
      </c>
      <c r="AU2304" s="199" t="s">
        <v>80</v>
      </c>
      <c r="AY2304" s="19" t="s">
        <v>144</v>
      </c>
      <c r="BE2304" s="200">
        <f>IF(N2304="základní",J2304,0)</f>
        <v>0</v>
      </c>
      <c r="BF2304" s="200">
        <f>IF(N2304="snížená",J2304,0)</f>
        <v>0</v>
      </c>
      <c r="BG2304" s="200">
        <f>IF(N2304="zákl. přenesená",J2304,0)</f>
        <v>0</v>
      </c>
      <c r="BH2304" s="200">
        <f>IF(N2304="sníž. přenesená",J2304,0)</f>
        <v>0</v>
      </c>
      <c r="BI2304" s="200">
        <f>IF(N2304="nulová",J2304,0)</f>
        <v>0</v>
      </c>
      <c r="BJ2304" s="19" t="s">
        <v>26</v>
      </c>
      <c r="BK2304" s="200">
        <f>ROUND(I2304*H2304,2)</f>
        <v>0</v>
      </c>
      <c r="BL2304" s="19" t="s">
        <v>258</v>
      </c>
      <c r="BM2304" s="199" t="s">
        <v>3385</v>
      </c>
    </row>
    <row r="2305" spans="1:65" s="2" customFormat="1" ht="10.199999999999999">
      <c r="A2305" s="36"/>
      <c r="B2305" s="37"/>
      <c r="C2305" s="38"/>
      <c r="D2305" s="201" t="s">
        <v>152</v>
      </c>
      <c r="E2305" s="38"/>
      <c r="F2305" s="202" t="s">
        <v>3384</v>
      </c>
      <c r="G2305" s="38"/>
      <c r="H2305" s="38"/>
      <c r="I2305" s="110"/>
      <c r="J2305" s="38"/>
      <c r="K2305" s="38"/>
      <c r="L2305" s="41"/>
      <c r="M2305" s="203"/>
      <c r="N2305" s="204"/>
      <c r="O2305" s="66"/>
      <c r="P2305" s="66"/>
      <c r="Q2305" s="66"/>
      <c r="R2305" s="66"/>
      <c r="S2305" s="66"/>
      <c r="T2305" s="67"/>
      <c r="U2305" s="36"/>
      <c r="V2305" s="36"/>
      <c r="W2305" s="36"/>
      <c r="X2305" s="36"/>
      <c r="Y2305" s="36"/>
      <c r="Z2305" s="36"/>
      <c r="AA2305" s="36"/>
      <c r="AB2305" s="36"/>
      <c r="AC2305" s="36"/>
      <c r="AD2305" s="36"/>
      <c r="AE2305" s="36"/>
      <c r="AT2305" s="19" t="s">
        <v>152</v>
      </c>
      <c r="AU2305" s="19" t="s">
        <v>80</v>
      </c>
    </row>
    <row r="2306" spans="1:65" s="2" customFormat="1" ht="16.5" customHeight="1">
      <c r="A2306" s="36"/>
      <c r="B2306" s="37"/>
      <c r="C2306" s="238" t="s">
        <v>3386</v>
      </c>
      <c r="D2306" s="238" t="s">
        <v>253</v>
      </c>
      <c r="E2306" s="239" t="s">
        <v>3387</v>
      </c>
      <c r="F2306" s="240" t="s">
        <v>3388</v>
      </c>
      <c r="G2306" s="241" t="s">
        <v>429</v>
      </c>
      <c r="H2306" s="242">
        <v>180</v>
      </c>
      <c r="I2306" s="243"/>
      <c r="J2306" s="242">
        <f>ROUND(I2306*H2306,2)</f>
        <v>0</v>
      </c>
      <c r="K2306" s="240" t="s">
        <v>19</v>
      </c>
      <c r="L2306" s="244"/>
      <c r="M2306" s="245" t="s">
        <v>19</v>
      </c>
      <c r="N2306" s="246" t="s">
        <v>42</v>
      </c>
      <c r="O2306" s="66"/>
      <c r="P2306" s="197">
        <f>O2306*H2306</f>
        <v>0</v>
      </c>
      <c r="Q2306" s="197">
        <v>0</v>
      </c>
      <c r="R2306" s="197">
        <f>Q2306*H2306</f>
        <v>0</v>
      </c>
      <c r="S2306" s="197">
        <v>0</v>
      </c>
      <c r="T2306" s="198">
        <f>S2306*H2306</f>
        <v>0</v>
      </c>
      <c r="U2306" s="36"/>
      <c r="V2306" s="36"/>
      <c r="W2306" s="36"/>
      <c r="X2306" s="36"/>
      <c r="Y2306" s="36"/>
      <c r="Z2306" s="36"/>
      <c r="AA2306" s="36"/>
      <c r="AB2306" s="36"/>
      <c r="AC2306" s="36"/>
      <c r="AD2306" s="36"/>
      <c r="AE2306" s="36"/>
      <c r="AR2306" s="199" t="s">
        <v>366</v>
      </c>
      <c r="AT2306" s="199" t="s">
        <v>253</v>
      </c>
      <c r="AU2306" s="199" t="s">
        <v>80</v>
      </c>
      <c r="AY2306" s="19" t="s">
        <v>144</v>
      </c>
      <c r="BE2306" s="200">
        <f>IF(N2306="základní",J2306,0)</f>
        <v>0</v>
      </c>
      <c r="BF2306" s="200">
        <f>IF(N2306="snížená",J2306,0)</f>
        <v>0</v>
      </c>
      <c r="BG2306" s="200">
        <f>IF(N2306="zákl. přenesená",J2306,0)</f>
        <v>0</v>
      </c>
      <c r="BH2306" s="200">
        <f>IF(N2306="sníž. přenesená",J2306,0)</f>
        <v>0</v>
      </c>
      <c r="BI2306" s="200">
        <f>IF(N2306="nulová",J2306,0)</f>
        <v>0</v>
      </c>
      <c r="BJ2306" s="19" t="s">
        <v>26</v>
      </c>
      <c r="BK2306" s="200">
        <f>ROUND(I2306*H2306,2)</f>
        <v>0</v>
      </c>
      <c r="BL2306" s="19" t="s">
        <v>258</v>
      </c>
      <c r="BM2306" s="199" t="s">
        <v>3389</v>
      </c>
    </row>
    <row r="2307" spans="1:65" s="2" customFormat="1" ht="10.199999999999999">
      <c r="A2307" s="36"/>
      <c r="B2307" s="37"/>
      <c r="C2307" s="38"/>
      <c r="D2307" s="201" t="s">
        <v>152</v>
      </c>
      <c r="E2307" s="38"/>
      <c r="F2307" s="202" t="s">
        <v>3388</v>
      </c>
      <c r="G2307" s="38"/>
      <c r="H2307" s="38"/>
      <c r="I2307" s="110"/>
      <c r="J2307" s="38"/>
      <c r="K2307" s="38"/>
      <c r="L2307" s="41"/>
      <c r="M2307" s="203"/>
      <c r="N2307" s="204"/>
      <c r="O2307" s="66"/>
      <c r="P2307" s="66"/>
      <c r="Q2307" s="66"/>
      <c r="R2307" s="66"/>
      <c r="S2307" s="66"/>
      <c r="T2307" s="67"/>
      <c r="U2307" s="36"/>
      <c r="V2307" s="36"/>
      <c r="W2307" s="36"/>
      <c r="X2307" s="36"/>
      <c r="Y2307" s="36"/>
      <c r="Z2307" s="36"/>
      <c r="AA2307" s="36"/>
      <c r="AB2307" s="36"/>
      <c r="AC2307" s="36"/>
      <c r="AD2307" s="36"/>
      <c r="AE2307" s="36"/>
      <c r="AT2307" s="19" t="s">
        <v>152</v>
      </c>
      <c r="AU2307" s="19" t="s">
        <v>80</v>
      </c>
    </row>
    <row r="2308" spans="1:65" s="2" customFormat="1" ht="16.5" customHeight="1">
      <c r="A2308" s="36"/>
      <c r="B2308" s="37"/>
      <c r="C2308" s="238" t="s">
        <v>3390</v>
      </c>
      <c r="D2308" s="238" t="s">
        <v>253</v>
      </c>
      <c r="E2308" s="239" t="s">
        <v>3391</v>
      </c>
      <c r="F2308" s="240" t="s">
        <v>3392</v>
      </c>
      <c r="G2308" s="241" t="s">
        <v>1935</v>
      </c>
      <c r="H2308" s="242">
        <v>1</v>
      </c>
      <c r="I2308" s="243"/>
      <c r="J2308" s="242">
        <f>ROUND(I2308*H2308,2)</f>
        <v>0</v>
      </c>
      <c r="K2308" s="240" t="s">
        <v>19</v>
      </c>
      <c r="L2308" s="244"/>
      <c r="M2308" s="245" t="s">
        <v>19</v>
      </c>
      <c r="N2308" s="246" t="s">
        <v>42</v>
      </c>
      <c r="O2308" s="66"/>
      <c r="P2308" s="197">
        <f>O2308*H2308</f>
        <v>0</v>
      </c>
      <c r="Q2308" s="197">
        <v>0</v>
      </c>
      <c r="R2308" s="197">
        <f>Q2308*H2308</f>
        <v>0</v>
      </c>
      <c r="S2308" s="197">
        <v>0</v>
      </c>
      <c r="T2308" s="198">
        <f>S2308*H2308</f>
        <v>0</v>
      </c>
      <c r="U2308" s="36"/>
      <c r="V2308" s="36"/>
      <c r="W2308" s="36"/>
      <c r="X2308" s="36"/>
      <c r="Y2308" s="36"/>
      <c r="Z2308" s="36"/>
      <c r="AA2308" s="36"/>
      <c r="AB2308" s="36"/>
      <c r="AC2308" s="36"/>
      <c r="AD2308" s="36"/>
      <c r="AE2308" s="36"/>
      <c r="AR2308" s="199" t="s">
        <v>366</v>
      </c>
      <c r="AT2308" s="199" t="s">
        <v>253</v>
      </c>
      <c r="AU2308" s="199" t="s">
        <v>80</v>
      </c>
      <c r="AY2308" s="19" t="s">
        <v>144</v>
      </c>
      <c r="BE2308" s="200">
        <f>IF(N2308="základní",J2308,0)</f>
        <v>0</v>
      </c>
      <c r="BF2308" s="200">
        <f>IF(N2308="snížená",J2308,0)</f>
        <v>0</v>
      </c>
      <c r="BG2308" s="200">
        <f>IF(N2308="zákl. přenesená",J2308,0)</f>
        <v>0</v>
      </c>
      <c r="BH2308" s="200">
        <f>IF(N2308="sníž. přenesená",J2308,0)</f>
        <v>0</v>
      </c>
      <c r="BI2308" s="200">
        <f>IF(N2308="nulová",J2308,0)</f>
        <v>0</v>
      </c>
      <c r="BJ2308" s="19" t="s">
        <v>26</v>
      </c>
      <c r="BK2308" s="200">
        <f>ROUND(I2308*H2308,2)</f>
        <v>0</v>
      </c>
      <c r="BL2308" s="19" t="s">
        <v>258</v>
      </c>
      <c r="BM2308" s="199" t="s">
        <v>3393</v>
      </c>
    </row>
    <row r="2309" spans="1:65" s="2" customFormat="1" ht="10.199999999999999">
      <c r="A2309" s="36"/>
      <c r="B2309" s="37"/>
      <c r="C2309" s="38"/>
      <c r="D2309" s="201" t="s">
        <v>152</v>
      </c>
      <c r="E2309" s="38"/>
      <c r="F2309" s="202" t="s">
        <v>3392</v>
      </c>
      <c r="G2309" s="38"/>
      <c r="H2309" s="38"/>
      <c r="I2309" s="110"/>
      <c r="J2309" s="38"/>
      <c r="K2309" s="38"/>
      <c r="L2309" s="41"/>
      <c r="M2309" s="203"/>
      <c r="N2309" s="204"/>
      <c r="O2309" s="66"/>
      <c r="P2309" s="66"/>
      <c r="Q2309" s="66"/>
      <c r="R2309" s="66"/>
      <c r="S2309" s="66"/>
      <c r="T2309" s="67"/>
      <c r="U2309" s="36"/>
      <c r="V2309" s="36"/>
      <c r="W2309" s="36"/>
      <c r="X2309" s="36"/>
      <c r="Y2309" s="36"/>
      <c r="Z2309" s="36"/>
      <c r="AA2309" s="36"/>
      <c r="AB2309" s="36"/>
      <c r="AC2309" s="36"/>
      <c r="AD2309" s="36"/>
      <c r="AE2309" s="36"/>
      <c r="AT2309" s="19" t="s">
        <v>152</v>
      </c>
      <c r="AU2309" s="19" t="s">
        <v>80</v>
      </c>
    </row>
    <row r="2310" spans="1:65" s="2" customFormat="1" ht="16.5" customHeight="1">
      <c r="A2310" s="36"/>
      <c r="B2310" s="37"/>
      <c r="C2310" s="238" t="s">
        <v>3394</v>
      </c>
      <c r="D2310" s="238" t="s">
        <v>253</v>
      </c>
      <c r="E2310" s="239" t="s">
        <v>3395</v>
      </c>
      <c r="F2310" s="240" t="s">
        <v>3396</v>
      </c>
      <c r="G2310" s="241" t="s">
        <v>1935</v>
      </c>
      <c r="H2310" s="242">
        <v>3</v>
      </c>
      <c r="I2310" s="243"/>
      <c r="J2310" s="242">
        <f>ROUND(I2310*H2310,2)</f>
        <v>0</v>
      </c>
      <c r="K2310" s="240" t="s">
        <v>19</v>
      </c>
      <c r="L2310" s="244"/>
      <c r="M2310" s="245" t="s">
        <v>19</v>
      </c>
      <c r="N2310" s="246" t="s">
        <v>42</v>
      </c>
      <c r="O2310" s="66"/>
      <c r="P2310" s="197">
        <f>O2310*H2310</f>
        <v>0</v>
      </c>
      <c r="Q2310" s="197">
        <v>0</v>
      </c>
      <c r="R2310" s="197">
        <f>Q2310*H2310</f>
        <v>0</v>
      </c>
      <c r="S2310" s="197">
        <v>0</v>
      </c>
      <c r="T2310" s="198">
        <f>S2310*H2310</f>
        <v>0</v>
      </c>
      <c r="U2310" s="36"/>
      <c r="V2310" s="36"/>
      <c r="W2310" s="36"/>
      <c r="X2310" s="36"/>
      <c r="Y2310" s="36"/>
      <c r="Z2310" s="36"/>
      <c r="AA2310" s="36"/>
      <c r="AB2310" s="36"/>
      <c r="AC2310" s="36"/>
      <c r="AD2310" s="36"/>
      <c r="AE2310" s="36"/>
      <c r="AR2310" s="199" t="s">
        <v>366</v>
      </c>
      <c r="AT2310" s="199" t="s">
        <v>253</v>
      </c>
      <c r="AU2310" s="199" t="s">
        <v>80</v>
      </c>
      <c r="AY2310" s="19" t="s">
        <v>144</v>
      </c>
      <c r="BE2310" s="200">
        <f>IF(N2310="základní",J2310,0)</f>
        <v>0</v>
      </c>
      <c r="BF2310" s="200">
        <f>IF(N2310="snížená",J2310,0)</f>
        <v>0</v>
      </c>
      <c r="BG2310" s="200">
        <f>IF(N2310="zákl. přenesená",J2310,0)</f>
        <v>0</v>
      </c>
      <c r="BH2310" s="200">
        <f>IF(N2310="sníž. přenesená",J2310,0)</f>
        <v>0</v>
      </c>
      <c r="BI2310" s="200">
        <f>IF(N2310="nulová",J2310,0)</f>
        <v>0</v>
      </c>
      <c r="BJ2310" s="19" t="s">
        <v>26</v>
      </c>
      <c r="BK2310" s="200">
        <f>ROUND(I2310*H2310,2)</f>
        <v>0</v>
      </c>
      <c r="BL2310" s="19" t="s">
        <v>258</v>
      </c>
      <c r="BM2310" s="199" t="s">
        <v>3397</v>
      </c>
    </row>
    <row r="2311" spans="1:65" s="2" customFormat="1" ht="10.199999999999999">
      <c r="A2311" s="36"/>
      <c r="B2311" s="37"/>
      <c r="C2311" s="38"/>
      <c r="D2311" s="201" t="s">
        <v>152</v>
      </c>
      <c r="E2311" s="38"/>
      <c r="F2311" s="202" t="s">
        <v>3396</v>
      </c>
      <c r="G2311" s="38"/>
      <c r="H2311" s="38"/>
      <c r="I2311" s="110"/>
      <c r="J2311" s="38"/>
      <c r="K2311" s="38"/>
      <c r="L2311" s="41"/>
      <c r="M2311" s="203"/>
      <c r="N2311" s="204"/>
      <c r="O2311" s="66"/>
      <c r="P2311" s="66"/>
      <c r="Q2311" s="66"/>
      <c r="R2311" s="66"/>
      <c r="S2311" s="66"/>
      <c r="T2311" s="67"/>
      <c r="U2311" s="36"/>
      <c r="V2311" s="36"/>
      <c r="W2311" s="36"/>
      <c r="X2311" s="36"/>
      <c r="Y2311" s="36"/>
      <c r="Z2311" s="36"/>
      <c r="AA2311" s="36"/>
      <c r="AB2311" s="36"/>
      <c r="AC2311" s="36"/>
      <c r="AD2311" s="36"/>
      <c r="AE2311" s="36"/>
      <c r="AT2311" s="19" t="s">
        <v>152</v>
      </c>
      <c r="AU2311" s="19" t="s">
        <v>80</v>
      </c>
    </row>
    <row r="2312" spans="1:65" s="2" customFormat="1" ht="16.5" customHeight="1">
      <c r="A2312" s="36"/>
      <c r="B2312" s="37"/>
      <c r="C2312" s="238" t="s">
        <v>3398</v>
      </c>
      <c r="D2312" s="238" t="s">
        <v>253</v>
      </c>
      <c r="E2312" s="239" t="s">
        <v>3399</v>
      </c>
      <c r="F2312" s="240" t="s">
        <v>3400</v>
      </c>
      <c r="G2312" s="241" t="s">
        <v>1935</v>
      </c>
      <c r="H2312" s="242">
        <v>10</v>
      </c>
      <c r="I2312" s="243"/>
      <c r="J2312" s="242">
        <f>ROUND(I2312*H2312,2)</f>
        <v>0</v>
      </c>
      <c r="K2312" s="240" t="s">
        <v>19</v>
      </c>
      <c r="L2312" s="244"/>
      <c r="M2312" s="245" t="s">
        <v>19</v>
      </c>
      <c r="N2312" s="246" t="s">
        <v>42</v>
      </c>
      <c r="O2312" s="66"/>
      <c r="P2312" s="197">
        <f>O2312*H2312</f>
        <v>0</v>
      </c>
      <c r="Q2312" s="197">
        <v>0</v>
      </c>
      <c r="R2312" s="197">
        <f>Q2312*H2312</f>
        <v>0</v>
      </c>
      <c r="S2312" s="197">
        <v>0</v>
      </c>
      <c r="T2312" s="198">
        <f>S2312*H2312</f>
        <v>0</v>
      </c>
      <c r="U2312" s="36"/>
      <c r="V2312" s="36"/>
      <c r="W2312" s="36"/>
      <c r="X2312" s="36"/>
      <c r="Y2312" s="36"/>
      <c r="Z2312" s="36"/>
      <c r="AA2312" s="36"/>
      <c r="AB2312" s="36"/>
      <c r="AC2312" s="36"/>
      <c r="AD2312" s="36"/>
      <c r="AE2312" s="36"/>
      <c r="AR2312" s="199" t="s">
        <v>366</v>
      </c>
      <c r="AT2312" s="199" t="s">
        <v>253</v>
      </c>
      <c r="AU2312" s="199" t="s">
        <v>80</v>
      </c>
      <c r="AY2312" s="19" t="s">
        <v>144</v>
      </c>
      <c r="BE2312" s="200">
        <f>IF(N2312="základní",J2312,0)</f>
        <v>0</v>
      </c>
      <c r="BF2312" s="200">
        <f>IF(N2312="snížená",J2312,0)</f>
        <v>0</v>
      </c>
      <c r="BG2312" s="200">
        <f>IF(N2312="zákl. přenesená",J2312,0)</f>
        <v>0</v>
      </c>
      <c r="BH2312" s="200">
        <f>IF(N2312="sníž. přenesená",J2312,0)</f>
        <v>0</v>
      </c>
      <c r="BI2312" s="200">
        <f>IF(N2312="nulová",J2312,0)</f>
        <v>0</v>
      </c>
      <c r="BJ2312" s="19" t="s">
        <v>26</v>
      </c>
      <c r="BK2312" s="200">
        <f>ROUND(I2312*H2312,2)</f>
        <v>0</v>
      </c>
      <c r="BL2312" s="19" t="s">
        <v>258</v>
      </c>
      <c r="BM2312" s="199" t="s">
        <v>3401</v>
      </c>
    </row>
    <row r="2313" spans="1:65" s="2" customFormat="1" ht="10.199999999999999">
      <c r="A2313" s="36"/>
      <c r="B2313" s="37"/>
      <c r="C2313" s="38"/>
      <c r="D2313" s="201" t="s">
        <v>152</v>
      </c>
      <c r="E2313" s="38"/>
      <c r="F2313" s="202" t="s">
        <v>3400</v>
      </c>
      <c r="G2313" s="38"/>
      <c r="H2313" s="38"/>
      <c r="I2313" s="110"/>
      <c r="J2313" s="38"/>
      <c r="K2313" s="38"/>
      <c r="L2313" s="41"/>
      <c r="M2313" s="203"/>
      <c r="N2313" s="204"/>
      <c r="O2313" s="66"/>
      <c r="P2313" s="66"/>
      <c r="Q2313" s="66"/>
      <c r="R2313" s="66"/>
      <c r="S2313" s="66"/>
      <c r="T2313" s="67"/>
      <c r="U2313" s="36"/>
      <c r="V2313" s="36"/>
      <c r="W2313" s="36"/>
      <c r="X2313" s="36"/>
      <c r="Y2313" s="36"/>
      <c r="Z2313" s="36"/>
      <c r="AA2313" s="36"/>
      <c r="AB2313" s="36"/>
      <c r="AC2313" s="36"/>
      <c r="AD2313" s="36"/>
      <c r="AE2313" s="36"/>
      <c r="AT2313" s="19" t="s">
        <v>152</v>
      </c>
      <c r="AU2313" s="19" t="s">
        <v>80</v>
      </c>
    </row>
    <row r="2314" spans="1:65" s="2" customFormat="1" ht="16.5" customHeight="1">
      <c r="A2314" s="36"/>
      <c r="B2314" s="37"/>
      <c r="C2314" s="238" t="s">
        <v>3402</v>
      </c>
      <c r="D2314" s="238" t="s">
        <v>253</v>
      </c>
      <c r="E2314" s="239" t="s">
        <v>3403</v>
      </c>
      <c r="F2314" s="240" t="s">
        <v>3404</v>
      </c>
      <c r="G2314" s="241" t="s">
        <v>1982</v>
      </c>
      <c r="H2314" s="242">
        <v>1</v>
      </c>
      <c r="I2314" s="243"/>
      <c r="J2314" s="242">
        <f>ROUND(I2314*H2314,2)</f>
        <v>0</v>
      </c>
      <c r="K2314" s="240" t="s">
        <v>19</v>
      </c>
      <c r="L2314" s="244"/>
      <c r="M2314" s="245" t="s">
        <v>19</v>
      </c>
      <c r="N2314" s="246" t="s">
        <v>42</v>
      </c>
      <c r="O2314" s="66"/>
      <c r="P2314" s="197">
        <f>O2314*H2314</f>
        <v>0</v>
      </c>
      <c r="Q2314" s="197">
        <v>0</v>
      </c>
      <c r="R2314" s="197">
        <f>Q2314*H2314</f>
        <v>0</v>
      </c>
      <c r="S2314" s="197">
        <v>0</v>
      </c>
      <c r="T2314" s="198">
        <f>S2314*H2314</f>
        <v>0</v>
      </c>
      <c r="U2314" s="36"/>
      <c r="V2314" s="36"/>
      <c r="W2314" s="36"/>
      <c r="X2314" s="36"/>
      <c r="Y2314" s="36"/>
      <c r="Z2314" s="36"/>
      <c r="AA2314" s="36"/>
      <c r="AB2314" s="36"/>
      <c r="AC2314" s="36"/>
      <c r="AD2314" s="36"/>
      <c r="AE2314" s="36"/>
      <c r="AR2314" s="199" t="s">
        <v>366</v>
      </c>
      <c r="AT2314" s="199" t="s">
        <v>253</v>
      </c>
      <c r="AU2314" s="199" t="s">
        <v>80</v>
      </c>
      <c r="AY2314" s="19" t="s">
        <v>144</v>
      </c>
      <c r="BE2314" s="200">
        <f>IF(N2314="základní",J2314,0)</f>
        <v>0</v>
      </c>
      <c r="BF2314" s="200">
        <f>IF(N2314="snížená",J2314,0)</f>
        <v>0</v>
      </c>
      <c r="BG2314" s="200">
        <f>IF(N2314="zákl. přenesená",J2314,0)</f>
        <v>0</v>
      </c>
      <c r="BH2314" s="200">
        <f>IF(N2314="sníž. přenesená",J2314,0)</f>
        <v>0</v>
      </c>
      <c r="BI2314" s="200">
        <f>IF(N2314="nulová",J2314,0)</f>
        <v>0</v>
      </c>
      <c r="BJ2314" s="19" t="s">
        <v>26</v>
      </c>
      <c r="BK2314" s="200">
        <f>ROUND(I2314*H2314,2)</f>
        <v>0</v>
      </c>
      <c r="BL2314" s="19" t="s">
        <v>258</v>
      </c>
      <c r="BM2314" s="199" t="s">
        <v>3405</v>
      </c>
    </row>
    <row r="2315" spans="1:65" s="2" customFormat="1" ht="10.199999999999999">
      <c r="A2315" s="36"/>
      <c r="B2315" s="37"/>
      <c r="C2315" s="38"/>
      <c r="D2315" s="201" t="s">
        <v>152</v>
      </c>
      <c r="E2315" s="38"/>
      <c r="F2315" s="202" t="s">
        <v>3404</v>
      </c>
      <c r="G2315" s="38"/>
      <c r="H2315" s="38"/>
      <c r="I2315" s="110"/>
      <c r="J2315" s="38"/>
      <c r="K2315" s="38"/>
      <c r="L2315" s="41"/>
      <c r="M2315" s="203"/>
      <c r="N2315" s="204"/>
      <c r="O2315" s="66"/>
      <c r="P2315" s="66"/>
      <c r="Q2315" s="66"/>
      <c r="R2315" s="66"/>
      <c r="S2315" s="66"/>
      <c r="T2315" s="67"/>
      <c r="U2315" s="36"/>
      <c r="V2315" s="36"/>
      <c r="W2315" s="36"/>
      <c r="X2315" s="36"/>
      <c r="Y2315" s="36"/>
      <c r="Z2315" s="36"/>
      <c r="AA2315" s="36"/>
      <c r="AB2315" s="36"/>
      <c r="AC2315" s="36"/>
      <c r="AD2315" s="36"/>
      <c r="AE2315" s="36"/>
      <c r="AT2315" s="19" t="s">
        <v>152</v>
      </c>
      <c r="AU2315" s="19" t="s">
        <v>80</v>
      </c>
    </row>
    <row r="2316" spans="1:65" s="2" customFormat="1" ht="16.5" customHeight="1">
      <c r="A2316" s="36"/>
      <c r="B2316" s="37"/>
      <c r="C2316" s="238" t="s">
        <v>3406</v>
      </c>
      <c r="D2316" s="238" t="s">
        <v>253</v>
      </c>
      <c r="E2316" s="239" t="s">
        <v>3407</v>
      </c>
      <c r="F2316" s="240" t="s">
        <v>3408</v>
      </c>
      <c r="G2316" s="241" t="s">
        <v>3409</v>
      </c>
      <c r="H2316" s="242">
        <v>200</v>
      </c>
      <c r="I2316" s="243"/>
      <c r="J2316" s="242">
        <f>ROUND(I2316*H2316,2)</f>
        <v>0</v>
      </c>
      <c r="K2316" s="240" t="s">
        <v>19</v>
      </c>
      <c r="L2316" s="244"/>
      <c r="M2316" s="245" t="s">
        <v>19</v>
      </c>
      <c r="N2316" s="246" t="s">
        <v>42</v>
      </c>
      <c r="O2316" s="66"/>
      <c r="P2316" s="197">
        <f>O2316*H2316</f>
        <v>0</v>
      </c>
      <c r="Q2316" s="197">
        <v>0</v>
      </c>
      <c r="R2316" s="197">
        <f>Q2316*H2316</f>
        <v>0</v>
      </c>
      <c r="S2316" s="197">
        <v>0</v>
      </c>
      <c r="T2316" s="198">
        <f>S2316*H2316</f>
        <v>0</v>
      </c>
      <c r="U2316" s="36"/>
      <c r="V2316" s="36"/>
      <c r="W2316" s="36"/>
      <c r="X2316" s="36"/>
      <c r="Y2316" s="36"/>
      <c r="Z2316" s="36"/>
      <c r="AA2316" s="36"/>
      <c r="AB2316" s="36"/>
      <c r="AC2316" s="36"/>
      <c r="AD2316" s="36"/>
      <c r="AE2316" s="36"/>
      <c r="AR2316" s="199" t="s">
        <v>366</v>
      </c>
      <c r="AT2316" s="199" t="s">
        <v>253</v>
      </c>
      <c r="AU2316" s="199" t="s">
        <v>80</v>
      </c>
      <c r="AY2316" s="19" t="s">
        <v>144</v>
      </c>
      <c r="BE2316" s="200">
        <f>IF(N2316="základní",J2316,0)</f>
        <v>0</v>
      </c>
      <c r="BF2316" s="200">
        <f>IF(N2316="snížená",J2316,0)</f>
        <v>0</v>
      </c>
      <c r="BG2316" s="200">
        <f>IF(N2316="zákl. přenesená",J2316,0)</f>
        <v>0</v>
      </c>
      <c r="BH2316" s="200">
        <f>IF(N2316="sníž. přenesená",J2316,0)</f>
        <v>0</v>
      </c>
      <c r="BI2316" s="200">
        <f>IF(N2316="nulová",J2316,0)</f>
        <v>0</v>
      </c>
      <c r="BJ2316" s="19" t="s">
        <v>26</v>
      </c>
      <c r="BK2316" s="200">
        <f>ROUND(I2316*H2316,2)</f>
        <v>0</v>
      </c>
      <c r="BL2316" s="19" t="s">
        <v>258</v>
      </c>
      <c r="BM2316" s="199" t="s">
        <v>3410</v>
      </c>
    </row>
    <row r="2317" spans="1:65" s="2" customFormat="1" ht="10.199999999999999">
      <c r="A2317" s="36"/>
      <c r="B2317" s="37"/>
      <c r="C2317" s="38"/>
      <c r="D2317" s="201" t="s">
        <v>152</v>
      </c>
      <c r="E2317" s="38"/>
      <c r="F2317" s="202" t="s">
        <v>3408</v>
      </c>
      <c r="G2317" s="38"/>
      <c r="H2317" s="38"/>
      <c r="I2317" s="110"/>
      <c r="J2317" s="38"/>
      <c r="K2317" s="38"/>
      <c r="L2317" s="41"/>
      <c r="M2317" s="203"/>
      <c r="N2317" s="204"/>
      <c r="O2317" s="66"/>
      <c r="P2317" s="66"/>
      <c r="Q2317" s="66"/>
      <c r="R2317" s="66"/>
      <c r="S2317" s="66"/>
      <c r="T2317" s="67"/>
      <c r="U2317" s="36"/>
      <c r="V2317" s="36"/>
      <c r="W2317" s="36"/>
      <c r="X2317" s="36"/>
      <c r="Y2317" s="36"/>
      <c r="Z2317" s="36"/>
      <c r="AA2317" s="36"/>
      <c r="AB2317" s="36"/>
      <c r="AC2317" s="36"/>
      <c r="AD2317" s="36"/>
      <c r="AE2317" s="36"/>
      <c r="AT2317" s="19" t="s">
        <v>152</v>
      </c>
      <c r="AU2317" s="19" t="s">
        <v>80</v>
      </c>
    </row>
    <row r="2318" spans="1:65" s="2" customFormat="1" ht="16.5" customHeight="1">
      <c r="A2318" s="36"/>
      <c r="B2318" s="37"/>
      <c r="C2318" s="238" t="s">
        <v>3411</v>
      </c>
      <c r="D2318" s="238" t="s">
        <v>253</v>
      </c>
      <c r="E2318" s="239" t="s">
        <v>3412</v>
      </c>
      <c r="F2318" s="240" t="s">
        <v>3413</v>
      </c>
      <c r="G2318" s="241" t="s">
        <v>1935</v>
      </c>
      <c r="H2318" s="242">
        <v>1</v>
      </c>
      <c r="I2318" s="243"/>
      <c r="J2318" s="242">
        <f>ROUND(I2318*H2318,2)</f>
        <v>0</v>
      </c>
      <c r="K2318" s="240" t="s">
        <v>19</v>
      </c>
      <c r="L2318" s="244"/>
      <c r="M2318" s="245" t="s">
        <v>19</v>
      </c>
      <c r="N2318" s="246" t="s">
        <v>42</v>
      </c>
      <c r="O2318" s="66"/>
      <c r="P2318" s="197">
        <f>O2318*H2318</f>
        <v>0</v>
      </c>
      <c r="Q2318" s="197">
        <v>0</v>
      </c>
      <c r="R2318" s="197">
        <f>Q2318*H2318</f>
        <v>0</v>
      </c>
      <c r="S2318" s="197">
        <v>0</v>
      </c>
      <c r="T2318" s="198">
        <f>S2318*H2318</f>
        <v>0</v>
      </c>
      <c r="U2318" s="36"/>
      <c r="V2318" s="36"/>
      <c r="W2318" s="36"/>
      <c r="X2318" s="36"/>
      <c r="Y2318" s="36"/>
      <c r="Z2318" s="36"/>
      <c r="AA2318" s="36"/>
      <c r="AB2318" s="36"/>
      <c r="AC2318" s="36"/>
      <c r="AD2318" s="36"/>
      <c r="AE2318" s="36"/>
      <c r="AR2318" s="199" t="s">
        <v>366</v>
      </c>
      <c r="AT2318" s="199" t="s">
        <v>253</v>
      </c>
      <c r="AU2318" s="199" t="s">
        <v>80</v>
      </c>
      <c r="AY2318" s="19" t="s">
        <v>144</v>
      </c>
      <c r="BE2318" s="200">
        <f>IF(N2318="základní",J2318,0)</f>
        <v>0</v>
      </c>
      <c r="BF2318" s="200">
        <f>IF(N2318="snížená",J2318,0)</f>
        <v>0</v>
      </c>
      <c r="BG2318" s="200">
        <f>IF(N2318="zákl. přenesená",J2318,0)</f>
        <v>0</v>
      </c>
      <c r="BH2318" s="200">
        <f>IF(N2318="sníž. přenesená",J2318,0)</f>
        <v>0</v>
      </c>
      <c r="BI2318" s="200">
        <f>IF(N2318="nulová",J2318,0)</f>
        <v>0</v>
      </c>
      <c r="BJ2318" s="19" t="s">
        <v>26</v>
      </c>
      <c r="BK2318" s="200">
        <f>ROUND(I2318*H2318,2)</f>
        <v>0</v>
      </c>
      <c r="BL2318" s="19" t="s">
        <v>258</v>
      </c>
      <c r="BM2318" s="199" t="s">
        <v>3414</v>
      </c>
    </row>
    <row r="2319" spans="1:65" s="2" customFormat="1" ht="10.199999999999999">
      <c r="A2319" s="36"/>
      <c r="B2319" s="37"/>
      <c r="C2319" s="38"/>
      <c r="D2319" s="201" t="s">
        <v>152</v>
      </c>
      <c r="E2319" s="38"/>
      <c r="F2319" s="202" t="s">
        <v>3413</v>
      </c>
      <c r="G2319" s="38"/>
      <c r="H2319" s="38"/>
      <c r="I2319" s="110"/>
      <c r="J2319" s="38"/>
      <c r="K2319" s="38"/>
      <c r="L2319" s="41"/>
      <c r="M2319" s="203"/>
      <c r="N2319" s="204"/>
      <c r="O2319" s="66"/>
      <c r="P2319" s="66"/>
      <c r="Q2319" s="66"/>
      <c r="R2319" s="66"/>
      <c r="S2319" s="66"/>
      <c r="T2319" s="67"/>
      <c r="U2319" s="36"/>
      <c r="V2319" s="36"/>
      <c r="W2319" s="36"/>
      <c r="X2319" s="36"/>
      <c r="Y2319" s="36"/>
      <c r="Z2319" s="36"/>
      <c r="AA2319" s="36"/>
      <c r="AB2319" s="36"/>
      <c r="AC2319" s="36"/>
      <c r="AD2319" s="36"/>
      <c r="AE2319" s="36"/>
      <c r="AT2319" s="19" t="s">
        <v>152</v>
      </c>
      <c r="AU2319" s="19" t="s">
        <v>80</v>
      </c>
    </row>
    <row r="2320" spans="1:65" s="2" customFormat="1" ht="16.5" customHeight="1">
      <c r="A2320" s="36"/>
      <c r="B2320" s="37"/>
      <c r="C2320" s="238" t="s">
        <v>1317</v>
      </c>
      <c r="D2320" s="238" t="s">
        <v>253</v>
      </c>
      <c r="E2320" s="239" t="s">
        <v>3415</v>
      </c>
      <c r="F2320" s="240" t="s">
        <v>1586</v>
      </c>
      <c r="G2320" s="241" t="s">
        <v>1935</v>
      </c>
      <c r="H2320" s="242">
        <v>1</v>
      </c>
      <c r="I2320" s="243"/>
      <c r="J2320" s="242">
        <f>ROUND(I2320*H2320,2)</f>
        <v>0</v>
      </c>
      <c r="K2320" s="240" t="s">
        <v>19</v>
      </c>
      <c r="L2320" s="244"/>
      <c r="M2320" s="245" t="s">
        <v>19</v>
      </c>
      <c r="N2320" s="246" t="s">
        <v>42</v>
      </c>
      <c r="O2320" s="66"/>
      <c r="P2320" s="197">
        <f>O2320*H2320</f>
        <v>0</v>
      </c>
      <c r="Q2320" s="197">
        <v>0</v>
      </c>
      <c r="R2320" s="197">
        <f>Q2320*H2320</f>
        <v>0</v>
      </c>
      <c r="S2320" s="197">
        <v>0</v>
      </c>
      <c r="T2320" s="198">
        <f>S2320*H2320</f>
        <v>0</v>
      </c>
      <c r="U2320" s="36"/>
      <c r="V2320" s="36"/>
      <c r="W2320" s="36"/>
      <c r="X2320" s="36"/>
      <c r="Y2320" s="36"/>
      <c r="Z2320" s="36"/>
      <c r="AA2320" s="36"/>
      <c r="AB2320" s="36"/>
      <c r="AC2320" s="36"/>
      <c r="AD2320" s="36"/>
      <c r="AE2320" s="36"/>
      <c r="AR2320" s="199" t="s">
        <v>366</v>
      </c>
      <c r="AT2320" s="199" t="s">
        <v>253</v>
      </c>
      <c r="AU2320" s="199" t="s">
        <v>80</v>
      </c>
      <c r="AY2320" s="19" t="s">
        <v>144</v>
      </c>
      <c r="BE2320" s="200">
        <f>IF(N2320="základní",J2320,0)</f>
        <v>0</v>
      </c>
      <c r="BF2320" s="200">
        <f>IF(N2320="snížená",J2320,0)</f>
        <v>0</v>
      </c>
      <c r="BG2320" s="200">
        <f>IF(N2320="zákl. přenesená",J2320,0)</f>
        <v>0</v>
      </c>
      <c r="BH2320" s="200">
        <f>IF(N2320="sníž. přenesená",J2320,0)</f>
        <v>0</v>
      </c>
      <c r="BI2320" s="200">
        <f>IF(N2320="nulová",J2320,0)</f>
        <v>0</v>
      </c>
      <c r="BJ2320" s="19" t="s">
        <v>26</v>
      </c>
      <c r="BK2320" s="200">
        <f>ROUND(I2320*H2320,2)</f>
        <v>0</v>
      </c>
      <c r="BL2320" s="19" t="s">
        <v>258</v>
      </c>
      <c r="BM2320" s="199" t="s">
        <v>3416</v>
      </c>
    </row>
    <row r="2321" spans="1:65" s="2" customFormat="1" ht="10.199999999999999">
      <c r="A2321" s="36"/>
      <c r="B2321" s="37"/>
      <c r="C2321" s="38"/>
      <c r="D2321" s="201" t="s">
        <v>152</v>
      </c>
      <c r="E2321" s="38"/>
      <c r="F2321" s="202" t="s">
        <v>1586</v>
      </c>
      <c r="G2321" s="38"/>
      <c r="H2321" s="38"/>
      <c r="I2321" s="110"/>
      <c r="J2321" s="38"/>
      <c r="K2321" s="38"/>
      <c r="L2321" s="41"/>
      <c r="M2321" s="203"/>
      <c r="N2321" s="204"/>
      <c r="O2321" s="66"/>
      <c r="P2321" s="66"/>
      <c r="Q2321" s="66"/>
      <c r="R2321" s="66"/>
      <c r="S2321" s="66"/>
      <c r="T2321" s="67"/>
      <c r="U2321" s="36"/>
      <c r="V2321" s="36"/>
      <c r="W2321" s="36"/>
      <c r="X2321" s="36"/>
      <c r="Y2321" s="36"/>
      <c r="Z2321" s="36"/>
      <c r="AA2321" s="36"/>
      <c r="AB2321" s="36"/>
      <c r="AC2321" s="36"/>
      <c r="AD2321" s="36"/>
      <c r="AE2321" s="36"/>
      <c r="AT2321" s="19" t="s">
        <v>152</v>
      </c>
      <c r="AU2321" s="19" t="s">
        <v>80</v>
      </c>
    </row>
    <row r="2322" spans="1:65" s="2" customFormat="1" ht="16.5" customHeight="1">
      <c r="A2322" s="36"/>
      <c r="B2322" s="37"/>
      <c r="C2322" s="238" t="s">
        <v>1369</v>
      </c>
      <c r="D2322" s="238" t="s">
        <v>253</v>
      </c>
      <c r="E2322" s="239" t="s">
        <v>3417</v>
      </c>
      <c r="F2322" s="240" t="s">
        <v>3418</v>
      </c>
      <c r="G2322" s="241" t="s">
        <v>3419</v>
      </c>
      <c r="H2322" s="242">
        <v>150</v>
      </c>
      <c r="I2322" s="243"/>
      <c r="J2322" s="242">
        <f>ROUND(I2322*H2322,2)</f>
        <v>0</v>
      </c>
      <c r="K2322" s="240" t="s">
        <v>19</v>
      </c>
      <c r="L2322" s="244"/>
      <c r="M2322" s="245" t="s">
        <v>19</v>
      </c>
      <c r="N2322" s="246" t="s">
        <v>42</v>
      </c>
      <c r="O2322" s="66"/>
      <c r="P2322" s="197">
        <f>O2322*H2322</f>
        <v>0</v>
      </c>
      <c r="Q2322" s="197">
        <v>0</v>
      </c>
      <c r="R2322" s="197">
        <f>Q2322*H2322</f>
        <v>0</v>
      </c>
      <c r="S2322" s="197">
        <v>0</v>
      </c>
      <c r="T2322" s="198">
        <f>S2322*H2322</f>
        <v>0</v>
      </c>
      <c r="U2322" s="36"/>
      <c r="V2322" s="36"/>
      <c r="W2322" s="36"/>
      <c r="X2322" s="36"/>
      <c r="Y2322" s="36"/>
      <c r="Z2322" s="36"/>
      <c r="AA2322" s="36"/>
      <c r="AB2322" s="36"/>
      <c r="AC2322" s="36"/>
      <c r="AD2322" s="36"/>
      <c r="AE2322" s="36"/>
      <c r="AR2322" s="199" t="s">
        <v>366</v>
      </c>
      <c r="AT2322" s="199" t="s">
        <v>253</v>
      </c>
      <c r="AU2322" s="199" t="s">
        <v>80</v>
      </c>
      <c r="AY2322" s="19" t="s">
        <v>144</v>
      </c>
      <c r="BE2322" s="200">
        <f>IF(N2322="základní",J2322,0)</f>
        <v>0</v>
      </c>
      <c r="BF2322" s="200">
        <f>IF(N2322="snížená",J2322,0)</f>
        <v>0</v>
      </c>
      <c r="BG2322" s="200">
        <f>IF(N2322="zákl. přenesená",J2322,0)</f>
        <v>0</v>
      </c>
      <c r="BH2322" s="200">
        <f>IF(N2322="sníž. přenesená",J2322,0)</f>
        <v>0</v>
      </c>
      <c r="BI2322" s="200">
        <f>IF(N2322="nulová",J2322,0)</f>
        <v>0</v>
      </c>
      <c r="BJ2322" s="19" t="s">
        <v>26</v>
      </c>
      <c r="BK2322" s="200">
        <f>ROUND(I2322*H2322,2)</f>
        <v>0</v>
      </c>
      <c r="BL2322" s="19" t="s">
        <v>258</v>
      </c>
      <c r="BM2322" s="199" t="s">
        <v>3420</v>
      </c>
    </row>
    <row r="2323" spans="1:65" s="2" customFormat="1" ht="10.199999999999999">
      <c r="A2323" s="36"/>
      <c r="B2323" s="37"/>
      <c r="C2323" s="38"/>
      <c r="D2323" s="201" t="s">
        <v>152</v>
      </c>
      <c r="E2323" s="38"/>
      <c r="F2323" s="202" t="s">
        <v>3418</v>
      </c>
      <c r="G2323" s="38"/>
      <c r="H2323" s="38"/>
      <c r="I2323" s="110"/>
      <c r="J2323" s="38"/>
      <c r="K2323" s="38"/>
      <c r="L2323" s="41"/>
      <c r="M2323" s="203"/>
      <c r="N2323" s="204"/>
      <c r="O2323" s="66"/>
      <c r="P2323" s="66"/>
      <c r="Q2323" s="66"/>
      <c r="R2323" s="66"/>
      <c r="S2323" s="66"/>
      <c r="T2323" s="67"/>
      <c r="U2323" s="36"/>
      <c r="V2323" s="36"/>
      <c r="W2323" s="36"/>
      <c r="X2323" s="36"/>
      <c r="Y2323" s="36"/>
      <c r="Z2323" s="36"/>
      <c r="AA2323" s="36"/>
      <c r="AB2323" s="36"/>
      <c r="AC2323" s="36"/>
      <c r="AD2323" s="36"/>
      <c r="AE2323" s="36"/>
      <c r="AT2323" s="19" t="s">
        <v>152</v>
      </c>
      <c r="AU2323" s="19" t="s">
        <v>80</v>
      </c>
    </row>
    <row r="2324" spans="1:65" s="12" customFormat="1" ht="22.8" customHeight="1">
      <c r="B2324" s="173"/>
      <c r="C2324" s="174"/>
      <c r="D2324" s="175" t="s">
        <v>70</v>
      </c>
      <c r="E2324" s="187" t="s">
        <v>3421</v>
      </c>
      <c r="F2324" s="187" t="s">
        <v>3422</v>
      </c>
      <c r="G2324" s="174"/>
      <c r="H2324" s="174"/>
      <c r="I2324" s="177"/>
      <c r="J2324" s="188">
        <f>BK2324</f>
        <v>0</v>
      </c>
      <c r="K2324" s="174"/>
      <c r="L2324" s="179"/>
      <c r="M2324" s="180"/>
      <c r="N2324" s="181"/>
      <c r="O2324" s="181"/>
      <c r="P2324" s="182">
        <f>SUM(P2325:P2408)</f>
        <v>0</v>
      </c>
      <c r="Q2324" s="181"/>
      <c r="R2324" s="182">
        <f>SUM(R2325:R2408)</f>
        <v>0</v>
      </c>
      <c r="S2324" s="181"/>
      <c r="T2324" s="183">
        <f>SUM(T2325:T2408)</f>
        <v>0</v>
      </c>
      <c r="AR2324" s="184" t="s">
        <v>80</v>
      </c>
      <c r="AT2324" s="185" t="s">
        <v>70</v>
      </c>
      <c r="AU2324" s="185" t="s">
        <v>26</v>
      </c>
      <c r="AY2324" s="184" t="s">
        <v>144</v>
      </c>
      <c r="BK2324" s="186">
        <f>SUM(BK2325:BK2408)</f>
        <v>0</v>
      </c>
    </row>
    <row r="2325" spans="1:65" s="2" customFormat="1" ht="16.5" customHeight="1">
      <c r="A2325" s="36"/>
      <c r="B2325" s="37"/>
      <c r="C2325" s="189" t="s">
        <v>1431</v>
      </c>
      <c r="D2325" s="189" t="s">
        <v>146</v>
      </c>
      <c r="E2325" s="190" t="s">
        <v>3239</v>
      </c>
      <c r="F2325" s="191" t="s">
        <v>3240</v>
      </c>
      <c r="G2325" s="192" t="s">
        <v>1935</v>
      </c>
      <c r="H2325" s="193">
        <v>1</v>
      </c>
      <c r="I2325" s="194"/>
      <c r="J2325" s="193">
        <f>ROUND(I2325*H2325,2)</f>
        <v>0</v>
      </c>
      <c r="K2325" s="191" t="s">
        <v>19</v>
      </c>
      <c r="L2325" s="41"/>
      <c r="M2325" s="195" t="s">
        <v>19</v>
      </c>
      <c r="N2325" s="196" t="s">
        <v>42</v>
      </c>
      <c r="O2325" s="66"/>
      <c r="P2325" s="197">
        <f>O2325*H2325</f>
        <v>0</v>
      </c>
      <c r="Q2325" s="197">
        <v>0</v>
      </c>
      <c r="R2325" s="197">
        <f>Q2325*H2325</f>
        <v>0</v>
      </c>
      <c r="S2325" s="197">
        <v>0</v>
      </c>
      <c r="T2325" s="198">
        <f>S2325*H2325</f>
        <v>0</v>
      </c>
      <c r="U2325" s="36"/>
      <c r="V2325" s="36"/>
      <c r="W2325" s="36"/>
      <c r="X2325" s="36"/>
      <c r="Y2325" s="36"/>
      <c r="Z2325" s="36"/>
      <c r="AA2325" s="36"/>
      <c r="AB2325" s="36"/>
      <c r="AC2325" s="36"/>
      <c r="AD2325" s="36"/>
      <c r="AE2325" s="36"/>
      <c r="AR2325" s="199" t="s">
        <v>258</v>
      </c>
      <c r="AT2325" s="199" t="s">
        <v>146</v>
      </c>
      <c r="AU2325" s="199" t="s">
        <v>80</v>
      </c>
      <c r="AY2325" s="19" t="s">
        <v>144</v>
      </c>
      <c r="BE2325" s="200">
        <f>IF(N2325="základní",J2325,0)</f>
        <v>0</v>
      </c>
      <c r="BF2325" s="200">
        <f>IF(N2325="snížená",J2325,0)</f>
        <v>0</v>
      </c>
      <c r="BG2325" s="200">
        <f>IF(N2325="zákl. přenesená",J2325,0)</f>
        <v>0</v>
      </c>
      <c r="BH2325" s="200">
        <f>IF(N2325="sníž. přenesená",J2325,0)</f>
        <v>0</v>
      </c>
      <c r="BI2325" s="200">
        <f>IF(N2325="nulová",J2325,0)</f>
        <v>0</v>
      </c>
      <c r="BJ2325" s="19" t="s">
        <v>26</v>
      </c>
      <c r="BK2325" s="200">
        <f>ROUND(I2325*H2325,2)</f>
        <v>0</v>
      </c>
      <c r="BL2325" s="19" t="s">
        <v>258</v>
      </c>
      <c r="BM2325" s="199" t="s">
        <v>3423</v>
      </c>
    </row>
    <row r="2326" spans="1:65" s="2" customFormat="1" ht="10.199999999999999">
      <c r="A2326" s="36"/>
      <c r="B2326" s="37"/>
      <c r="C2326" s="38"/>
      <c r="D2326" s="201" t="s">
        <v>152</v>
      </c>
      <c r="E2326" s="38"/>
      <c r="F2326" s="202" t="s">
        <v>3240</v>
      </c>
      <c r="G2326" s="38"/>
      <c r="H2326" s="38"/>
      <c r="I2326" s="110"/>
      <c r="J2326" s="38"/>
      <c r="K2326" s="38"/>
      <c r="L2326" s="41"/>
      <c r="M2326" s="203"/>
      <c r="N2326" s="204"/>
      <c r="O2326" s="66"/>
      <c r="P2326" s="66"/>
      <c r="Q2326" s="66"/>
      <c r="R2326" s="66"/>
      <c r="S2326" s="66"/>
      <c r="T2326" s="67"/>
      <c r="U2326" s="36"/>
      <c r="V2326" s="36"/>
      <c r="W2326" s="36"/>
      <c r="X2326" s="36"/>
      <c r="Y2326" s="36"/>
      <c r="Z2326" s="36"/>
      <c r="AA2326" s="36"/>
      <c r="AB2326" s="36"/>
      <c r="AC2326" s="36"/>
      <c r="AD2326" s="36"/>
      <c r="AE2326" s="36"/>
      <c r="AT2326" s="19" t="s">
        <v>152</v>
      </c>
      <c r="AU2326" s="19" t="s">
        <v>80</v>
      </c>
    </row>
    <row r="2327" spans="1:65" s="2" customFormat="1" ht="16.5" customHeight="1">
      <c r="A2327" s="36"/>
      <c r="B2327" s="37"/>
      <c r="C2327" s="189" t="s">
        <v>3424</v>
      </c>
      <c r="D2327" s="189" t="s">
        <v>146</v>
      </c>
      <c r="E2327" s="190" t="s">
        <v>3243</v>
      </c>
      <c r="F2327" s="191" t="s">
        <v>3244</v>
      </c>
      <c r="G2327" s="192" t="s">
        <v>1935</v>
      </c>
      <c r="H2327" s="193">
        <v>1</v>
      </c>
      <c r="I2327" s="194"/>
      <c r="J2327" s="193">
        <f>ROUND(I2327*H2327,2)</f>
        <v>0</v>
      </c>
      <c r="K2327" s="191" t="s">
        <v>19</v>
      </c>
      <c r="L2327" s="41"/>
      <c r="M2327" s="195" t="s">
        <v>19</v>
      </c>
      <c r="N2327" s="196" t="s">
        <v>42</v>
      </c>
      <c r="O2327" s="66"/>
      <c r="P2327" s="197">
        <f>O2327*H2327</f>
        <v>0</v>
      </c>
      <c r="Q2327" s="197">
        <v>0</v>
      </c>
      <c r="R2327" s="197">
        <f>Q2327*H2327</f>
        <v>0</v>
      </c>
      <c r="S2327" s="197">
        <v>0</v>
      </c>
      <c r="T2327" s="198">
        <f>S2327*H2327</f>
        <v>0</v>
      </c>
      <c r="U2327" s="36"/>
      <c r="V2327" s="36"/>
      <c r="W2327" s="36"/>
      <c r="X2327" s="36"/>
      <c r="Y2327" s="36"/>
      <c r="Z2327" s="36"/>
      <c r="AA2327" s="36"/>
      <c r="AB2327" s="36"/>
      <c r="AC2327" s="36"/>
      <c r="AD2327" s="36"/>
      <c r="AE2327" s="36"/>
      <c r="AR2327" s="199" t="s">
        <v>258</v>
      </c>
      <c r="AT2327" s="199" t="s">
        <v>146</v>
      </c>
      <c r="AU2327" s="199" t="s">
        <v>80</v>
      </c>
      <c r="AY2327" s="19" t="s">
        <v>144</v>
      </c>
      <c r="BE2327" s="200">
        <f>IF(N2327="základní",J2327,0)</f>
        <v>0</v>
      </c>
      <c r="BF2327" s="200">
        <f>IF(N2327="snížená",J2327,0)</f>
        <v>0</v>
      </c>
      <c r="BG2327" s="200">
        <f>IF(N2327="zákl. přenesená",J2327,0)</f>
        <v>0</v>
      </c>
      <c r="BH2327" s="200">
        <f>IF(N2327="sníž. přenesená",J2327,0)</f>
        <v>0</v>
      </c>
      <c r="BI2327" s="200">
        <f>IF(N2327="nulová",J2327,0)</f>
        <v>0</v>
      </c>
      <c r="BJ2327" s="19" t="s">
        <v>26</v>
      </c>
      <c r="BK2327" s="200">
        <f>ROUND(I2327*H2327,2)</f>
        <v>0</v>
      </c>
      <c r="BL2327" s="19" t="s">
        <v>258</v>
      </c>
      <c r="BM2327" s="199" t="s">
        <v>3425</v>
      </c>
    </row>
    <row r="2328" spans="1:65" s="2" customFormat="1" ht="10.199999999999999">
      <c r="A2328" s="36"/>
      <c r="B2328" s="37"/>
      <c r="C2328" s="38"/>
      <c r="D2328" s="201" t="s">
        <v>152</v>
      </c>
      <c r="E2328" s="38"/>
      <c r="F2328" s="202" t="s">
        <v>3244</v>
      </c>
      <c r="G2328" s="38"/>
      <c r="H2328" s="38"/>
      <c r="I2328" s="110"/>
      <c r="J2328" s="38"/>
      <c r="K2328" s="38"/>
      <c r="L2328" s="41"/>
      <c r="M2328" s="203"/>
      <c r="N2328" s="204"/>
      <c r="O2328" s="66"/>
      <c r="P2328" s="66"/>
      <c r="Q2328" s="66"/>
      <c r="R2328" s="66"/>
      <c r="S2328" s="66"/>
      <c r="T2328" s="67"/>
      <c r="U2328" s="36"/>
      <c r="V2328" s="36"/>
      <c r="W2328" s="36"/>
      <c r="X2328" s="36"/>
      <c r="Y2328" s="36"/>
      <c r="Z2328" s="36"/>
      <c r="AA2328" s="36"/>
      <c r="AB2328" s="36"/>
      <c r="AC2328" s="36"/>
      <c r="AD2328" s="36"/>
      <c r="AE2328" s="36"/>
      <c r="AT2328" s="19" t="s">
        <v>152</v>
      </c>
      <c r="AU2328" s="19" t="s">
        <v>80</v>
      </c>
    </row>
    <row r="2329" spans="1:65" s="2" customFormat="1" ht="16.5" customHeight="1">
      <c r="A2329" s="36"/>
      <c r="B2329" s="37"/>
      <c r="C2329" s="189" t="s">
        <v>3426</v>
      </c>
      <c r="D2329" s="189" t="s">
        <v>146</v>
      </c>
      <c r="E2329" s="190" t="s">
        <v>3247</v>
      </c>
      <c r="F2329" s="191" t="s">
        <v>3248</v>
      </c>
      <c r="G2329" s="192" t="s">
        <v>1935</v>
      </c>
      <c r="H2329" s="193">
        <v>2</v>
      </c>
      <c r="I2329" s="194"/>
      <c r="J2329" s="193">
        <f>ROUND(I2329*H2329,2)</f>
        <v>0</v>
      </c>
      <c r="K2329" s="191" t="s">
        <v>19</v>
      </c>
      <c r="L2329" s="41"/>
      <c r="M2329" s="195" t="s">
        <v>19</v>
      </c>
      <c r="N2329" s="196" t="s">
        <v>42</v>
      </c>
      <c r="O2329" s="66"/>
      <c r="P2329" s="197">
        <f>O2329*H2329</f>
        <v>0</v>
      </c>
      <c r="Q2329" s="197">
        <v>0</v>
      </c>
      <c r="R2329" s="197">
        <f>Q2329*H2329</f>
        <v>0</v>
      </c>
      <c r="S2329" s="197">
        <v>0</v>
      </c>
      <c r="T2329" s="198">
        <f>S2329*H2329</f>
        <v>0</v>
      </c>
      <c r="U2329" s="36"/>
      <c r="V2329" s="36"/>
      <c r="W2329" s="36"/>
      <c r="X2329" s="36"/>
      <c r="Y2329" s="36"/>
      <c r="Z2329" s="36"/>
      <c r="AA2329" s="36"/>
      <c r="AB2329" s="36"/>
      <c r="AC2329" s="36"/>
      <c r="AD2329" s="36"/>
      <c r="AE2329" s="36"/>
      <c r="AR2329" s="199" t="s">
        <v>258</v>
      </c>
      <c r="AT2329" s="199" t="s">
        <v>146</v>
      </c>
      <c r="AU2329" s="199" t="s">
        <v>80</v>
      </c>
      <c r="AY2329" s="19" t="s">
        <v>144</v>
      </c>
      <c r="BE2329" s="200">
        <f>IF(N2329="základní",J2329,0)</f>
        <v>0</v>
      </c>
      <c r="BF2329" s="200">
        <f>IF(N2329="snížená",J2329,0)</f>
        <v>0</v>
      </c>
      <c r="BG2329" s="200">
        <f>IF(N2329="zákl. přenesená",J2329,0)</f>
        <v>0</v>
      </c>
      <c r="BH2329" s="200">
        <f>IF(N2329="sníž. přenesená",J2329,0)</f>
        <v>0</v>
      </c>
      <c r="BI2329" s="200">
        <f>IF(N2329="nulová",J2329,0)</f>
        <v>0</v>
      </c>
      <c r="BJ2329" s="19" t="s">
        <v>26</v>
      </c>
      <c r="BK2329" s="200">
        <f>ROUND(I2329*H2329,2)</f>
        <v>0</v>
      </c>
      <c r="BL2329" s="19" t="s">
        <v>258</v>
      </c>
      <c r="BM2329" s="199" t="s">
        <v>3427</v>
      </c>
    </row>
    <row r="2330" spans="1:65" s="2" customFormat="1" ht="10.199999999999999">
      <c r="A2330" s="36"/>
      <c r="B2330" s="37"/>
      <c r="C2330" s="38"/>
      <c r="D2330" s="201" t="s">
        <v>152</v>
      </c>
      <c r="E2330" s="38"/>
      <c r="F2330" s="202" t="s">
        <v>3248</v>
      </c>
      <c r="G2330" s="38"/>
      <c r="H2330" s="38"/>
      <c r="I2330" s="110"/>
      <c r="J2330" s="38"/>
      <c r="K2330" s="38"/>
      <c r="L2330" s="41"/>
      <c r="M2330" s="203"/>
      <c r="N2330" s="204"/>
      <c r="O2330" s="66"/>
      <c r="P2330" s="66"/>
      <c r="Q2330" s="66"/>
      <c r="R2330" s="66"/>
      <c r="S2330" s="66"/>
      <c r="T2330" s="67"/>
      <c r="U2330" s="36"/>
      <c r="V2330" s="36"/>
      <c r="W2330" s="36"/>
      <c r="X2330" s="36"/>
      <c r="Y2330" s="36"/>
      <c r="Z2330" s="36"/>
      <c r="AA2330" s="36"/>
      <c r="AB2330" s="36"/>
      <c r="AC2330" s="36"/>
      <c r="AD2330" s="36"/>
      <c r="AE2330" s="36"/>
      <c r="AT2330" s="19" t="s">
        <v>152</v>
      </c>
      <c r="AU2330" s="19" t="s">
        <v>80</v>
      </c>
    </row>
    <row r="2331" spans="1:65" s="2" customFormat="1" ht="16.5" customHeight="1">
      <c r="A2331" s="36"/>
      <c r="B2331" s="37"/>
      <c r="C2331" s="189" t="s">
        <v>3428</v>
      </c>
      <c r="D2331" s="189" t="s">
        <v>146</v>
      </c>
      <c r="E2331" s="190" t="s">
        <v>3251</v>
      </c>
      <c r="F2331" s="191" t="s">
        <v>3252</v>
      </c>
      <c r="G2331" s="192" t="s">
        <v>1935</v>
      </c>
      <c r="H2331" s="193">
        <v>2</v>
      </c>
      <c r="I2331" s="194"/>
      <c r="J2331" s="193">
        <f>ROUND(I2331*H2331,2)</f>
        <v>0</v>
      </c>
      <c r="K2331" s="191" t="s">
        <v>19</v>
      </c>
      <c r="L2331" s="41"/>
      <c r="M2331" s="195" t="s">
        <v>19</v>
      </c>
      <c r="N2331" s="196" t="s">
        <v>42</v>
      </c>
      <c r="O2331" s="66"/>
      <c r="P2331" s="197">
        <f>O2331*H2331</f>
        <v>0</v>
      </c>
      <c r="Q2331" s="197">
        <v>0</v>
      </c>
      <c r="R2331" s="197">
        <f>Q2331*H2331</f>
        <v>0</v>
      </c>
      <c r="S2331" s="197">
        <v>0</v>
      </c>
      <c r="T2331" s="198">
        <f>S2331*H2331</f>
        <v>0</v>
      </c>
      <c r="U2331" s="36"/>
      <c r="V2331" s="36"/>
      <c r="W2331" s="36"/>
      <c r="X2331" s="36"/>
      <c r="Y2331" s="36"/>
      <c r="Z2331" s="36"/>
      <c r="AA2331" s="36"/>
      <c r="AB2331" s="36"/>
      <c r="AC2331" s="36"/>
      <c r="AD2331" s="36"/>
      <c r="AE2331" s="36"/>
      <c r="AR2331" s="199" t="s">
        <v>258</v>
      </c>
      <c r="AT2331" s="199" t="s">
        <v>146</v>
      </c>
      <c r="AU2331" s="199" t="s">
        <v>80</v>
      </c>
      <c r="AY2331" s="19" t="s">
        <v>144</v>
      </c>
      <c r="BE2331" s="200">
        <f>IF(N2331="základní",J2331,0)</f>
        <v>0</v>
      </c>
      <c r="BF2331" s="200">
        <f>IF(N2331="snížená",J2331,0)</f>
        <v>0</v>
      </c>
      <c r="BG2331" s="200">
        <f>IF(N2331="zákl. přenesená",J2331,0)</f>
        <v>0</v>
      </c>
      <c r="BH2331" s="200">
        <f>IF(N2331="sníž. přenesená",J2331,0)</f>
        <v>0</v>
      </c>
      <c r="BI2331" s="200">
        <f>IF(N2331="nulová",J2331,0)</f>
        <v>0</v>
      </c>
      <c r="BJ2331" s="19" t="s">
        <v>26</v>
      </c>
      <c r="BK2331" s="200">
        <f>ROUND(I2331*H2331,2)</f>
        <v>0</v>
      </c>
      <c r="BL2331" s="19" t="s">
        <v>258</v>
      </c>
      <c r="BM2331" s="199" t="s">
        <v>3429</v>
      </c>
    </row>
    <row r="2332" spans="1:65" s="2" customFormat="1" ht="10.199999999999999">
      <c r="A2332" s="36"/>
      <c r="B2332" s="37"/>
      <c r="C2332" s="38"/>
      <c r="D2332" s="201" t="s">
        <v>152</v>
      </c>
      <c r="E2332" s="38"/>
      <c r="F2332" s="202" t="s">
        <v>3252</v>
      </c>
      <c r="G2332" s="38"/>
      <c r="H2332" s="38"/>
      <c r="I2332" s="110"/>
      <c r="J2332" s="38"/>
      <c r="K2332" s="38"/>
      <c r="L2332" s="41"/>
      <c r="M2332" s="203"/>
      <c r="N2332" s="204"/>
      <c r="O2332" s="66"/>
      <c r="P2332" s="66"/>
      <c r="Q2332" s="66"/>
      <c r="R2332" s="66"/>
      <c r="S2332" s="66"/>
      <c r="T2332" s="67"/>
      <c r="U2332" s="36"/>
      <c r="V2332" s="36"/>
      <c r="W2332" s="36"/>
      <c r="X2332" s="36"/>
      <c r="Y2332" s="36"/>
      <c r="Z2332" s="36"/>
      <c r="AA2332" s="36"/>
      <c r="AB2332" s="36"/>
      <c r="AC2332" s="36"/>
      <c r="AD2332" s="36"/>
      <c r="AE2332" s="36"/>
      <c r="AT2332" s="19" t="s">
        <v>152</v>
      </c>
      <c r="AU2332" s="19" t="s">
        <v>80</v>
      </c>
    </row>
    <row r="2333" spans="1:65" s="2" customFormat="1" ht="16.5" customHeight="1">
      <c r="A2333" s="36"/>
      <c r="B2333" s="37"/>
      <c r="C2333" s="189" t="s">
        <v>3430</v>
      </c>
      <c r="D2333" s="189" t="s">
        <v>146</v>
      </c>
      <c r="E2333" s="190" t="s">
        <v>3255</v>
      </c>
      <c r="F2333" s="191" t="s">
        <v>3256</v>
      </c>
      <c r="G2333" s="192" t="s">
        <v>1935</v>
      </c>
      <c r="H2333" s="193">
        <v>2</v>
      </c>
      <c r="I2333" s="194"/>
      <c r="J2333" s="193">
        <f>ROUND(I2333*H2333,2)</f>
        <v>0</v>
      </c>
      <c r="K2333" s="191" t="s">
        <v>19</v>
      </c>
      <c r="L2333" s="41"/>
      <c r="M2333" s="195" t="s">
        <v>19</v>
      </c>
      <c r="N2333" s="196" t="s">
        <v>42</v>
      </c>
      <c r="O2333" s="66"/>
      <c r="P2333" s="197">
        <f>O2333*H2333</f>
        <v>0</v>
      </c>
      <c r="Q2333" s="197">
        <v>0</v>
      </c>
      <c r="R2333" s="197">
        <f>Q2333*H2333</f>
        <v>0</v>
      </c>
      <c r="S2333" s="197">
        <v>0</v>
      </c>
      <c r="T2333" s="198">
        <f>S2333*H2333</f>
        <v>0</v>
      </c>
      <c r="U2333" s="36"/>
      <c r="V2333" s="36"/>
      <c r="W2333" s="36"/>
      <c r="X2333" s="36"/>
      <c r="Y2333" s="36"/>
      <c r="Z2333" s="36"/>
      <c r="AA2333" s="36"/>
      <c r="AB2333" s="36"/>
      <c r="AC2333" s="36"/>
      <c r="AD2333" s="36"/>
      <c r="AE2333" s="36"/>
      <c r="AR2333" s="199" t="s">
        <v>258</v>
      </c>
      <c r="AT2333" s="199" t="s">
        <v>146</v>
      </c>
      <c r="AU2333" s="199" t="s">
        <v>80</v>
      </c>
      <c r="AY2333" s="19" t="s">
        <v>144</v>
      </c>
      <c r="BE2333" s="200">
        <f>IF(N2333="základní",J2333,0)</f>
        <v>0</v>
      </c>
      <c r="BF2333" s="200">
        <f>IF(N2333="snížená",J2333,0)</f>
        <v>0</v>
      </c>
      <c r="BG2333" s="200">
        <f>IF(N2333="zákl. přenesená",J2333,0)</f>
        <v>0</v>
      </c>
      <c r="BH2333" s="200">
        <f>IF(N2333="sníž. přenesená",J2333,0)</f>
        <v>0</v>
      </c>
      <c r="BI2333" s="200">
        <f>IF(N2333="nulová",J2333,0)</f>
        <v>0</v>
      </c>
      <c r="BJ2333" s="19" t="s">
        <v>26</v>
      </c>
      <c r="BK2333" s="200">
        <f>ROUND(I2333*H2333,2)</f>
        <v>0</v>
      </c>
      <c r="BL2333" s="19" t="s">
        <v>258</v>
      </c>
      <c r="BM2333" s="199" t="s">
        <v>3431</v>
      </c>
    </row>
    <row r="2334" spans="1:65" s="2" customFormat="1" ht="10.199999999999999">
      <c r="A2334" s="36"/>
      <c r="B2334" s="37"/>
      <c r="C2334" s="38"/>
      <c r="D2334" s="201" t="s">
        <v>152</v>
      </c>
      <c r="E2334" s="38"/>
      <c r="F2334" s="202" t="s">
        <v>3256</v>
      </c>
      <c r="G2334" s="38"/>
      <c r="H2334" s="38"/>
      <c r="I2334" s="110"/>
      <c r="J2334" s="38"/>
      <c r="K2334" s="38"/>
      <c r="L2334" s="41"/>
      <c r="M2334" s="203"/>
      <c r="N2334" s="204"/>
      <c r="O2334" s="66"/>
      <c r="P2334" s="66"/>
      <c r="Q2334" s="66"/>
      <c r="R2334" s="66"/>
      <c r="S2334" s="66"/>
      <c r="T2334" s="67"/>
      <c r="U2334" s="36"/>
      <c r="V2334" s="36"/>
      <c r="W2334" s="36"/>
      <c r="X2334" s="36"/>
      <c r="Y2334" s="36"/>
      <c r="Z2334" s="36"/>
      <c r="AA2334" s="36"/>
      <c r="AB2334" s="36"/>
      <c r="AC2334" s="36"/>
      <c r="AD2334" s="36"/>
      <c r="AE2334" s="36"/>
      <c r="AT2334" s="19" t="s">
        <v>152</v>
      </c>
      <c r="AU2334" s="19" t="s">
        <v>80</v>
      </c>
    </row>
    <row r="2335" spans="1:65" s="2" customFormat="1" ht="16.5" customHeight="1">
      <c r="A2335" s="36"/>
      <c r="B2335" s="37"/>
      <c r="C2335" s="189" t="s">
        <v>3432</v>
      </c>
      <c r="D2335" s="189" t="s">
        <v>146</v>
      </c>
      <c r="E2335" s="190" t="s">
        <v>3259</v>
      </c>
      <c r="F2335" s="191" t="s">
        <v>3260</v>
      </c>
      <c r="G2335" s="192" t="s">
        <v>1935</v>
      </c>
      <c r="H2335" s="193">
        <v>12</v>
      </c>
      <c r="I2335" s="194"/>
      <c r="J2335" s="193">
        <f>ROUND(I2335*H2335,2)</f>
        <v>0</v>
      </c>
      <c r="K2335" s="191" t="s">
        <v>19</v>
      </c>
      <c r="L2335" s="41"/>
      <c r="M2335" s="195" t="s">
        <v>19</v>
      </c>
      <c r="N2335" s="196" t="s">
        <v>42</v>
      </c>
      <c r="O2335" s="66"/>
      <c r="P2335" s="197">
        <f>O2335*H2335</f>
        <v>0</v>
      </c>
      <c r="Q2335" s="197">
        <v>0</v>
      </c>
      <c r="R2335" s="197">
        <f>Q2335*H2335</f>
        <v>0</v>
      </c>
      <c r="S2335" s="197">
        <v>0</v>
      </c>
      <c r="T2335" s="198">
        <f>S2335*H2335</f>
        <v>0</v>
      </c>
      <c r="U2335" s="36"/>
      <c r="V2335" s="36"/>
      <c r="W2335" s="36"/>
      <c r="X2335" s="36"/>
      <c r="Y2335" s="36"/>
      <c r="Z2335" s="36"/>
      <c r="AA2335" s="36"/>
      <c r="AB2335" s="36"/>
      <c r="AC2335" s="36"/>
      <c r="AD2335" s="36"/>
      <c r="AE2335" s="36"/>
      <c r="AR2335" s="199" t="s">
        <v>258</v>
      </c>
      <c r="AT2335" s="199" t="s">
        <v>146</v>
      </c>
      <c r="AU2335" s="199" t="s">
        <v>80</v>
      </c>
      <c r="AY2335" s="19" t="s">
        <v>144</v>
      </c>
      <c r="BE2335" s="200">
        <f>IF(N2335="základní",J2335,0)</f>
        <v>0</v>
      </c>
      <c r="BF2335" s="200">
        <f>IF(N2335="snížená",J2335,0)</f>
        <v>0</v>
      </c>
      <c r="BG2335" s="200">
        <f>IF(N2335="zákl. přenesená",J2335,0)</f>
        <v>0</v>
      </c>
      <c r="BH2335" s="200">
        <f>IF(N2335="sníž. přenesená",J2335,0)</f>
        <v>0</v>
      </c>
      <c r="BI2335" s="200">
        <f>IF(N2335="nulová",J2335,0)</f>
        <v>0</v>
      </c>
      <c r="BJ2335" s="19" t="s">
        <v>26</v>
      </c>
      <c r="BK2335" s="200">
        <f>ROUND(I2335*H2335,2)</f>
        <v>0</v>
      </c>
      <c r="BL2335" s="19" t="s">
        <v>258</v>
      </c>
      <c r="BM2335" s="199" t="s">
        <v>3433</v>
      </c>
    </row>
    <row r="2336" spans="1:65" s="2" customFormat="1" ht="10.199999999999999">
      <c r="A2336" s="36"/>
      <c r="B2336" s="37"/>
      <c r="C2336" s="38"/>
      <c r="D2336" s="201" t="s">
        <v>152</v>
      </c>
      <c r="E2336" s="38"/>
      <c r="F2336" s="202" t="s">
        <v>3260</v>
      </c>
      <c r="G2336" s="38"/>
      <c r="H2336" s="38"/>
      <c r="I2336" s="110"/>
      <c r="J2336" s="38"/>
      <c r="K2336" s="38"/>
      <c r="L2336" s="41"/>
      <c r="M2336" s="203"/>
      <c r="N2336" s="204"/>
      <c r="O2336" s="66"/>
      <c r="P2336" s="66"/>
      <c r="Q2336" s="66"/>
      <c r="R2336" s="66"/>
      <c r="S2336" s="66"/>
      <c r="T2336" s="67"/>
      <c r="U2336" s="36"/>
      <c r="V2336" s="36"/>
      <c r="W2336" s="36"/>
      <c r="X2336" s="36"/>
      <c r="Y2336" s="36"/>
      <c r="Z2336" s="36"/>
      <c r="AA2336" s="36"/>
      <c r="AB2336" s="36"/>
      <c r="AC2336" s="36"/>
      <c r="AD2336" s="36"/>
      <c r="AE2336" s="36"/>
      <c r="AT2336" s="19" t="s">
        <v>152</v>
      </c>
      <c r="AU2336" s="19" t="s">
        <v>80</v>
      </c>
    </row>
    <row r="2337" spans="1:65" s="2" customFormat="1" ht="16.5" customHeight="1">
      <c r="A2337" s="36"/>
      <c r="B2337" s="37"/>
      <c r="C2337" s="189" t="s">
        <v>3434</v>
      </c>
      <c r="D2337" s="189" t="s">
        <v>146</v>
      </c>
      <c r="E2337" s="190" t="s">
        <v>3263</v>
      </c>
      <c r="F2337" s="191" t="s">
        <v>3264</v>
      </c>
      <c r="G2337" s="192" t="s">
        <v>1935</v>
      </c>
      <c r="H2337" s="193">
        <v>24</v>
      </c>
      <c r="I2337" s="194"/>
      <c r="J2337" s="193">
        <f>ROUND(I2337*H2337,2)</f>
        <v>0</v>
      </c>
      <c r="K2337" s="191" t="s">
        <v>19</v>
      </c>
      <c r="L2337" s="41"/>
      <c r="M2337" s="195" t="s">
        <v>19</v>
      </c>
      <c r="N2337" s="196" t="s">
        <v>42</v>
      </c>
      <c r="O2337" s="66"/>
      <c r="P2337" s="197">
        <f>O2337*H2337</f>
        <v>0</v>
      </c>
      <c r="Q2337" s="197">
        <v>0</v>
      </c>
      <c r="R2337" s="197">
        <f>Q2337*H2337</f>
        <v>0</v>
      </c>
      <c r="S2337" s="197">
        <v>0</v>
      </c>
      <c r="T2337" s="198">
        <f>S2337*H2337</f>
        <v>0</v>
      </c>
      <c r="U2337" s="36"/>
      <c r="V2337" s="36"/>
      <c r="W2337" s="36"/>
      <c r="X2337" s="36"/>
      <c r="Y2337" s="36"/>
      <c r="Z2337" s="36"/>
      <c r="AA2337" s="36"/>
      <c r="AB2337" s="36"/>
      <c r="AC2337" s="36"/>
      <c r="AD2337" s="36"/>
      <c r="AE2337" s="36"/>
      <c r="AR2337" s="199" t="s">
        <v>258</v>
      </c>
      <c r="AT2337" s="199" t="s">
        <v>146</v>
      </c>
      <c r="AU2337" s="199" t="s">
        <v>80</v>
      </c>
      <c r="AY2337" s="19" t="s">
        <v>144</v>
      </c>
      <c r="BE2337" s="200">
        <f>IF(N2337="základní",J2337,0)</f>
        <v>0</v>
      </c>
      <c r="BF2337" s="200">
        <f>IF(N2337="snížená",J2337,0)</f>
        <v>0</v>
      </c>
      <c r="BG2337" s="200">
        <f>IF(N2337="zákl. přenesená",J2337,0)</f>
        <v>0</v>
      </c>
      <c r="BH2337" s="200">
        <f>IF(N2337="sníž. přenesená",J2337,0)</f>
        <v>0</v>
      </c>
      <c r="BI2337" s="200">
        <f>IF(N2337="nulová",J2337,0)</f>
        <v>0</v>
      </c>
      <c r="BJ2337" s="19" t="s">
        <v>26</v>
      </c>
      <c r="BK2337" s="200">
        <f>ROUND(I2337*H2337,2)</f>
        <v>0</v>
      </c>
      <c r="BL2337" s="19" t="s">
        <v>258</v>
      </c>
      <c r="BM2337" s="199" t="s">
        <v>3435</v>
      </c>
    </row>
    <row r="2338" spans="1:65" s="2" customFormat="1" ht="10.199999999999999">
      <c r="A2338" s="36"/>
      <c r="B2338" s="37"/>
      <c r="C2338" s="38"/>
      <c r="D2338" s="201" t="s">
        <v>152</v>
      </c>
      <c r="E2338" s="38"/>
      <c r="F2338" s="202" t="s">
        <v>3264</v>
      </c>
      <c r="G2338" s="38"/>
      <c r="H2338" s="38"/>
      <c r="I2338" s="110"/>
      <c r="J2338" s="38"/>
      <c r="K2338" s="38"/>
      <c r="L2338" s="41"/>
      <c r="M2338" s="203"/>
      <c r="N2338" s="204"/>
      <c r="O2338" s="66"/>
      <c r="P2338" s="66"/>
      <c r="Q2338" s="66"/>
      <c r="R2338" s="66"/>
      <c r="S2338" s="66"/>
      <c r="T2338" s="67"/>
      <c r="U2338" s="36"/>
      <c r="V2338" s="36"/>
      <c r="W2338" s="36"/>
      <c r="X2338" s="36"/>
      <c r="Y2338" s="36"/>
      <c r="Z2338" s="36"/>
      <c r="AA2338" s="36"/>
      <c r="AB2338" s="36"/>
      <c r="AC2338" s="36"/>
      <c r="AD2338" s="36"/>
      <c r="AE2338" s="36"/>
      <c r="AT2338" s="19" t="s">
        <v>152</v>
      </c>
      <c r="AU2338" s="19" t="s">
        <v>80</v>
      </c>
    </row>
    <row r="2339" spans="1:65" s="2" customFormat="1" ht="16.5" customHeight="1">
      <c r="A2339" s="36"/>
      <c r="B2339" s="37"/>
      <c r="C2339" s="189" t="s">
        <v>3436</v>
      </c>
      <c r="D2339" s="189" t="s">
        <v>146</v>
      </c>
      <c r="E2339" s="190" t="s">
        <v>3437</v>
      </c>
      <c r="F2339" s="191" t="s">
        <v>3268</v>
      </c>
      <c r="G2339" s="192" t="s">
        <v>1935</v>
      </c>
      <c r="H2339" s="193">
        <v>24</v>
      </c>
      <c r="I2339" s="194"/>
      <c r="J2339" s="193">
        <f>ROUND(I2339*H2339,2)</f>
        <v>0</v>
      </c>
      <c r="K2339" s="191" t="s">
        <v>19</v>
      </c>
      <c r="L2339" s="41"/>
      <c r="M2339" s="195" t="s">
        <v>19</v>
      </c>
      <c r="N2339" s="196" t="s">
        <v>42</v>
      </c>
      <c r="O2339" s="66"/>
      <c r="P2339" s="197">
        <f>O2339*H2339</f>
        <v>0</v>
      </c>
      <c r="Q2339" s="197">
        <v>0</v>
      </c>
      <c r="R2339" s="197">
        <f>Q2339*H2339</f>
        <v>0</v>
      </c>
      <c r="S2339" s="197">
        <v>0</v>
      </c>
      <c r="T2339" s="198">
        <f>S2339*H2339</f>
        <v>0</v>
      </c>
      <c r="U2339" s="36"/>
      <c r="V2339" s="36"/>
      <c r="W2339" s="36"/>
      <c r="X2339" s="36"/>
      <c r="Y2339" s="36"/>
      <c r="Z2339" s="36"/>
      <c r="AA2339" s="36"/>
      <c r="AB2339" s="36"/>
      <c r="AC2339" s="36"/>
      <c r="AD2339" s="36"/>
      <c r="AE2339" s="36"/>
      <c r="AR2339" s="199" t="s">
        <v>258</v>
      </c>
      <c r="AT2339" s="199" t="s">
        <v>146</v>
      </c>
      <c r="AU2339" s="199" t="s">
        <v>80</v>
      </c>
      <c r="AY2339" s="19" t="s">
        <v>144</v>
      </c>
      <c r="BE2339" s="200">
        <f>IF(N2339="základní",J2339,0)</f>
        <v>0</v>
      </c>
      <c r="BF2339" s="200">
        <f>IF(N2339="snížená",J2339,0)</f>
        <v>0</v>
      </c>
      <c r="BG2339" s="200">
        <f>IF(N2339="zákl. přenesená",J2339,0)</f>
        <v>0</v>
      </c>
      <c r="BH2339" s="200">
        <f>IF(N2339="sníž. přenesená",J2339,0)</f>
        <v>0</v>
      </c>
      <c r="BI2339" s="200">
        <f>IF(N2339="nulová",J2339,0)</f>
        <v>0</v>
      </c>
      <c r="BJ2339" s="19" t="s">
        <v>26</v>
      </c>
      <c r="BK2339" s="200">
        <f>ROUND(I2339*H2339,2)</f>
        <v>0</v>
      </c>
      <c r="BL2339" s="19" t="s">
        <v>258</v>
      </c>
      <c r="BM2339" s="199" t="s">
        <v>3438</v>
      </c>
    </row>
    <row r="2340" spans="1:65" s="2" customFormat="1" ht="10.199999999999999">
      <c r="A2340" s="36"/>
      <c r="B2340" s="37"/>
      <c r="C2340" s="38"/>
      <c r="D2340" s="201" t="s">
        <v>152</v>
      </c>
      <c r="E2340" s="38"/>
      <c r="F2340" s="202" t="s">
        <v>3268</v>
      </c>
      <c r="G2340" s="38"/>
      <c r="H2340" s="38"/>
      <c r="I2340" s="110"/>
      <c r="J2340" s="38"/>
      <c r="K2340" s="38"/>
      <c r="L2340" s="41"/>
      <c r="M2340" s="203"/>
      <c r="N2340" s="204"/>
      <c r="O2340" s="66"/>
      <c r="P2340" s="66"/>
      <c r="Q2340" s="66"/>
      <c r="R2340" s="66"/>
      <c r="S2340" s="66"/>
      <c r="T2340" s="67"/>
      <c r="U2340" s="36"/>
      <c r="V2340" s="36"/>
      <c r="W2340" s="36"/>
      <c r="X2340" s="36"/>
      <c r="Y2340" s="36"/>
      <c r="Z2340" s="36"/>
      <c r="AA2340" s="36"/>
      <c r="AB2340" s="36"/>
      <c r="AC2340" s="36"/>
      <c r="AD2340" s="36"/>
      <c r="AE2340" s="36"/>
      <c r="AT2340" s="19" t="s">
        <v>152</v>
      </c>
      <c r="AU2340" s="19" t="s">
        <v>80</v>
      </c>
    </row>
    <row r="2341" spans="1:65" s="2" customFormat="1" ht="16.5" customHeight="1">
      <c r="A2341" s="36"/>
      <c r="B2341" s="37"/>
      <c r="C2341" s="189" t="s">
        <v>3439</v>
      </c>
      <c r="D2341" s="189" t="s">
        <v>146</v>
      </c>
      <c r="E2341" s="190" t="s">
        <v>3440</v>
      </c>
      <c r="F2341" s="191" t="s">
        <v>3272</v>
      </c>
      <c r="G2341" s="192" t="s">
        <v>1935</v>
      </c>
      <c r="H2341" s="193">
        <v>30</v>
      </c>
      <c r="I2341" s="194"/>
      <c r="J2341" s="193">
        <f>ROUND(I2341*H2341,2)</f>
        <v>0</v>
      </c>
      <c r="K2341" s="191" t="s">
        <v>19</v>
      </c>
      <c r="L2341" s="41"/>
      <c r="M2341" s="195" t="s">
        <v>19</v>
      </c>
      <c r="N2341" s="196" t="s">
        <v>42</v>
      </c>
      <c r="O2341" s="66"/>
      <c r="P2341" s="197">
        <f>O2341*H2341</f>
        <v>0</v>
      </c>
      <c r="Q2341" s="197">
        <v>0</v>
      </c>
      <c r="R2341" s="197">
        <f>Q2341*H2341</f>
        <v>0</v>
      </c>
      <c r="S2341" s="197">
        <v>0</v>
      </c>
      <c r="T2341" s="198">
        <f>S2341*H2341</f>
        <v>0</v>
      </c>
      <c r="U2341" s="36"/>
      <c r="V2341" s="36"/>
      <c r="W2341" s="36"/>
      <c r="X2341" s="36"/>
      <c r="Y2341" s="36"/>
      <c r="Z2341" s="36"/>
      <c r="AA2341" s="36"/>
      <c r="AB2341" s="36"/>
      <c r="AC2341" s="36"/>
      <c r="AD2341" s="36"/>
      <c r="AE2341" s="36"/>
      <c r="AR2341" s="199" t="s">
        <v>258</v>
      </c>
      <c r="AT2341" s="199" t="s">
        <v>146</v>
      </c>
      <c r="AU2341" s="199" t="s">
        <v>80</v>
      </c>
      <c r="AY2341" s="19" t="s">
        <v>144</v>
      </c>
      <c r="BE2341" s="200">
        <f>IF(N2341="základní",J2341,0)</f>
        <v>0</v>
      </c>
      <c r="BF2341" s="200">
        <f>IF(N2341="snížená",J2341,0)</f>
        <v>0</v>
      </c>
      <c r="BG2341" s="200">
        <f>IF(N2341="zákl. přenesená",J2341,0)</f>
        <v>0</v>
      </c>
      <c r="BH2341" s="200">
        <f>IF(N2341="sníž. přenesená",J2341,0)</f>
        <v>0</v>
      </c>
      <c r="BI2341" s="200">
        <f>IF(N2341="nulová",J2341,0)</f>
        <v>0</v>
      </c>
      <c r="BJ2341" s="19" t="s">
        <v>26</v>
      </c>
      <c r="BK2341" s="200">
        <f>ROUND(I2341*H2341,2)</f>
        <v>0</v>
      </c>
      <c r="BL2341" s="19" t="s">
        <v>258</v>
      </c>
      <c r="BM2341" s="199" t="s">
        <v>3441</v>
      </c>
    </row>
    <row r="2342" spans="1:65" s="2" customFormat="1" ht="10.199999999999999">
      <c r="A2342" s="36"/>
      <c r="B2342" s="37"/>
      <c r="C2342" s="38"/>
      <c r="D2342" s="201" t="s">
        <v>152</v>
      </c>
      <c r="E2342" s="38"/>
      <c r="F2342" s="202" t="s">
        <v>3272</v>
      </c>
      <c r="G2342" s="38"/>
      <c r="H2342" s="38"/>
      <c r="I2342" s="110"/>
      <c r="J2342" s="38"/>
      <c r="K2342" s="38"/>
      <c r="L2342" s="41"/>
      <c r="M2342" s="203"/>
      <c r="N2342" s="204"/>
      <c r="O2342" s="66"/>
      <c r="P2342" s="66"/>
      <c r="Q2342" s="66"/>
      <c r="R2342" s="66"/>
      <c r="S2342" s="66"/>
      <c r="T2342" s="67"/>
      <c r="U2342" s="36"/>
      <c r="V2342" s="36"/>
      <c r="W2342" s="36"/>
      <c r="X2342" s="36"/>
      <c r="Y2342" s="36"/>
      <c r="Z2342" s="36"/>
      <c r="AA2342" s="36"/>
      <c r="AB2342" s="36"/>
      <c r="AC2342" s="36"/>
      <c r="AD2342" s="36"/>
      <c r="AE2342" s="36"/>
      <c r="AT2342" s="19" t="s">
        <v>152</v>
      </c>
      <c r="AU2342" s="19" t="s">
        <v>80</v>
      </c>
    </row>
    <row r="2343" spans="1:65" s="2" customFormat="1" ht="16.5" customHeight="1">
      <c r="A2343" s="36"/>
      <c r="B2343" s="37"/>
      <c r="C2343" s="189" t="s">
        <v>3442</v>
      </c>
      <c r="D2343" s="189" t="s">
        <v>146</v>
      </c>
      <c r="E2343" s="190" t="s">
        <v>3443</v>
      </c>
      <c r="F2343" s="191" t="s">
        <v>3276</v>
      </c>
      <c r="G2343" s="192" t="s">
        <v>1935</v>
      </c>
      <c r="H2343" s="193">
        <v>24</v>
      </c>
      <c r="I2343" s="194"/>
      <c r="J2343" s="193">
        <f>ROUND(I2343*H2343,2)</f>
        <v>0</v>
      </c>
      <c r="K2343" s="191" t="s">
        <v>19</v>
      </c>
      <c r="L2343" s="41"/>
      <c r="M2343" s="195" t="s">
        <v>19</v>
      </c>
      <c r="N2343" s="196" t="s">
        <v>42</v>
      </c>
      <c r="O2343" s="66"/>
      <c r="P2343" s="197">
        <f>O2343*H2343</f>
        <v>0</v>
      </c>
      <c r="Q2343" s="197">
        <v>0</v>
      </c>
      <c r="R2343" s="197">
        <f>Q2343*H2343</f>
        <v>0</v>
      </c>
      <c r="S2343" s="197">
        <v>0</v>
      </c>
      <c r="T2343" s="198">
        <f>S2343*H2343</f>
        <v>0</v>
      </c>
      <c r="U2343" s="36"/>
      <c r="V2343" s="36"/>
      <c r="W2343" s="36"/>
      <c r="X2343" s="36"/>
      <c r="Y2343" s="36"/>
      <c r="Z2343" s="36"/>
      <c r="AA2343" s="36"/>
      <c r="AB2343" s="36"/>
      <c r="AC2343" s="36"/>
      <c r="AD2343" s="36"/>
      <c r="AE2343" s="36"/>
      <c r="AR2343" s="199" t="s">
        <v>258</v>
      </c>
      <c r="AT2343" s="199" t="s">
        <v>146</v>
      </c>
      <c r="AU2343" s="199" t="s">
        <v>80</v>
      </c>
      <c r="AY2343" s="19" t="s">
        <v>144</v>
      </c>
      <c r="BE2343" s="200">
        <f>IF(N2343="základní",J2343,0)</f>
        <v>0</v>
      </c>
      <c r="BF2343" s="200">
        <f>IF(N2343="snížená",J2343,0)</f>
        <v>0</v>
      </c>
      <c r="BG2343" s="200">
        <f>IF(N2343="zákl. přenesená",J2343,0)</f>
        <v>0</v>
      </c>
      <c r="BH2343" s="200">
        <f>IF(N2343="sníž. přenesená",J2343,0)</f>
        <v>0</v>
      </c>
      <c r="BI2343" s="200">
        <f>IF(N2343="nulová",J2343,0)</f>
        <v>0</v>
      </c>
      <c r="BJ2343" s="19" t="s">
        <v>26</v>
      </c>
      <c r="BK2343" s="200">
        <f>ROUND(I2343*H2343,2)</f>
        <v>0</v>
      </c>
      <c r="BL2343" s="19" t="s">
        <v>258</v>
      </c>
      <c r="BM2343" s="199" t="s">
        <v>3444</v>
      </c>
    </row>
    <row r="2344" spans="1:65" s="2" customFormat="1" ht="10.199999999999999">
      <c r="A2344" s="36"/>
      <c r="B2344" s="37"/>
      <c r="C2344" s="38"/>
      <c r="D2344" s="201" t="s">
        <v>152</v>
      </c>
      <c r="E2344" s="38"/>
      <c r="F2344" s="202" t="s">
        <v>3276</v>
      </c>
      <c r="G2344" s="38"/>
      <c r="H2344" s="38"/>
      <c r="I2344" s="110"/>
      <c r="J2344" s="38"/>
      <c r="K2344" s="38"/>
      <c r="L2344" s="41"/>
      <c r="M2344" s="203"/>
      <c r="N2344" s="204"/>
      <c r="O2344" s="66"/>
      <c r="P2344" s="66"/>
      <c r="Q2344" s="66"/>
      <c r="R2344" s="66"/>
      <c r="S2344" s="66"/>
      <c r="T2344" s="67"/>
      <c r="U2344" s="36"/>
      <c r="V2344" s="36"/>
      <c r="W2344" s="36"/>
      <c r="X2344" s="36"/>
      <c r="Y2344" s="36"/>
      <c r="Z2344" s="36"/>
      <c r="AA2344" s="36"/>
      <c r="AB2344" s="36"/>
      <c r="AC2344" s="36"/>
      <c r="AD2344" s="36"/>
      <c r="AE2344" s="36"/>
      <c r="AT2344" s="19" t="s">
        <v>152</v>
      </c>
      <c r="AU2344" s="19" t="s">
        <v>80</v>
      </c>
    </row>
    <row r="2345" spans="1:65" s="2" customFormat="1" ht="16.5" customHeight="1">
      <c r="A2345" s="36"/>
      <c r="B2345" s="37"/>
      <c r="C2345" s="189" t="s">
        <v>1532</v>
      </c>
      <c r="D2345" s="189" t="s">
        <v>146</v>
      </c>
      <c r="E2345" s="190" t="s">
        <v>3279</v>
      </c>
      <c r="F2345" s="191" t="s">
        <v>3280</v>
      </c>
      <c r="G2345" s="192" t="s">
        <v>1935</v>
      </c>
      <c r="H2345" s="193">
        <v>4</v>
      </c>
      <c r="I2345" s="194"/>
      <c r="J2345" s="193">
        <f>ROUND(I2345*H2345,2)</f>
        <v>0</v>
      </c>
      <c r="K2345" s="191" t="s">
        <v>19</v>
      </c>
      <c r="L2345" s="41"/>
      <c r="M2345" s="195" t="s">
        <v>19</v>
      </c>
      <c r="N2345" s="196" t="s">
        <v>42</v>
      </c>
      <c r="O2345" s="66"/>
      <c r="P2345" s="197">
        <f>O2345*H2345</f>
        <v>0</v>
      </c>
      <c r="Q2345" s="197">
        <v>0</v>
      </c>
      <c r="R2345" s="197">
        <f>Q2345*H2345</f>
        <v>0</v>
      </c>
      <c r="S2345" s="197">
        <v>0</v>
      </c>
      <c r="T2345" s="198">
        <f>S2345*H2345</f>
        <v>0</v>
      </c>
      <c r="U2345" s="36"/>
      <c r="V2345" s="36"/>
      <c r="W2345" s="36"/>
      <c r="X2345" s="36"/>
      <c r="Y2345" s="36"/>
      <c r="Z2345" s="36"/>
      <c r="AA2345" s="36"/>
      <c r="AB2345" s="36"/>
      <c r="AC2345" s="36"/>
      <c r="AD2345" s="36"/>
      <c r="AE2345" s="36"/>
      <c r="AR2345" s="199" t="s">
        <v>258</v>
      </c>
      <c r="AT2345" s="199" t="s">
        <v>146</v>
      </c>
      <c r="AU2345" s="199" t="s">
        <v>80</v>
      </c>
      <c r="AY2345" s="19" t="s">
        <v>144</v>
      </c>
      <c r="BE2345" s="200">
        <f>IF(N2345="základní",J2345,0)</f>
        <v>0</v>
      </c>
      <c r="BF2345" s="200">
        <f>IF(N2345="snížená",J2345,0)</f>
        <v>0</v>
      </c>
      <c r="BG2345" s="200">
        <f>IF(N2345="zákl. přenesená",J2345,0)</f>
        <v>0</v>
      </c>
      <c r="BH2345" s="200">
        <f>IF(N2345="sníž. přenesená",J2345,0)</f>
        <v>0</v>
      </c>
      <c r="BI2345" s="200">
        <f>IF(N2345="nulová",J2345,0)</f>
        <v>0</v>
      </c>
      <c r="BJ2345" s="19" t="s">
        <v>26</v>
      </c>
      <c r="BK2345" s="200">
        <f>ROUND(I2345*H2345,2)</f>
        <v>0</v>
      </c>
      <c r="BL2345" s="19" t="s">
        <v>258</v>
      </c>
      <c r="BM2345" s="199" t="s">
        <v>3445</v>
      </c>
    </row>
    <row r="2346" spans="1:65" s="2" customFormat="1" ht="10.199999999999999">
      <c r="A2346" s="36"/>
      <c r="B2346" s="37"/>
      <c r="C2346" s="38"/>
      <c r="D2346" s="201" t="s">
        <v>152</v>
      </c>
      <c r="E2346" s="38"/>
      <c r="F2346" s="202" t="s">
        <v>3280</v>
      </c>
      <c r="G2346" s="38"/>
      <c r="H2346" s="38"/>
      <c r="I2346" s="110"/>
      <c r="J2346" s="38"/>
      <c r="K2346" s="38"/>
      <c r="L2346" s="41"/>
      <c r="M2346" s="203"/>
      <c r="N2346" s="204"/>
      <c r="O2346" s="66"/>
      <c r="P2346" s="66"/>
      <c r="Q2346" s="66"/>
      <c r="R2346" s="66"/>
      <c r="S2346" s="66"/>
      <c r="T2346" s="67"/>
      <c r="U2346" s="36"/>
      <c r="V2346" s="36"/>
      <c r="W2346" s="36"/>
      <c r="X2346" s="36"/>
      <c r="Y2346" s="36"/>
      <c r="Z2346" s="36"/>
      <c r="AA2346" s="36"/>
      <c r="AB2346" s="36"/>
      <c r="AC2346" s="36"/>
      <c r="AD2346" s="36"/>
      <c r="AE2346" s="36"/>
      <c r="AT2346" s="19" t="s">
        <v>152</v>
      </c>
      <c r="AU2346" s="19" t="s">
        <v>80</v>
      </c>
    </row>
    <row r="2347" spans="1:65" s="2" customFormat="1" ht="16.5" customHeight="1">
      <c r="A2347" s="36"/>
      <c r="B2347" s="37"/>
      <c r="C2347" s="189" t="s">
        <v>3446</v>
      </c>
      <c r="D2347" s="189" t="s">
        <v>146</v>
      </c>
      <c r="E2347" s="190" t="s">
        <v>3283</v>
      </c>
      <c r="F2347" s="191" t="s">
        <v>3284</v>
      </c>
      <c r="G2347" s="192" t="s">
        <v>1935</v>
      </c>
      <c r="H2347" s="193">
        <v>4</v>
      </c>
      <c r="I2347" s="194"/>
      <c r="J2347" s="193">
        <f>ROUND(I2347*H2347,2)</f>
        <v>0</v>
      </c>
      <c r="K2347" s="191" t="s">
        <v>19</v>
      </c>
      <c r="L2347" s="41"/>
      <c r="M2347" s="195" t="s">
        <v>19</v>
      </c>
      <c r="N2347" s="196" t="s">
        <v>42</v>
      </c>
      <c r="O2347" s="66"/>
      <c r="P2347" s="197">
        <f>O2347*H2347</f>
        <v>0</v>
      </c>
      <c r="Q2347" s="197">
        <v>0</v>
      </c>
      <c r="R2347" s="197">
        <f>Q2347*H2347</f>
        <v>0</v>
      </c>
      <c r="S2347" s="197">
        <v>0</v>
      </c>
      <c r="T2347" s="198">
        <f>S2347*H2347</f>
        <v>0</v>
      </c>
      <c r="U2347" s="36"/>
      <c r="V2347" s="36"/>
      <c r="W2347" s="36"/>
      <c r="X2347" s="36"/>
      <c r="Y2347" s="36"/>
      <c r="Z2347" s="36"/>
      <c r="AA2347" s="36"/>
      <c r="AB2347" s="36"/>
      <c r="AC2347" s="36"/>
      <c r="AD2347" s="36"/>
      <c r="AE2347" s="36"/>
      <c r="AR2347" s="199" t="s">
        <v>258</v>
      </c>
      <c r="AT2347" s="199" t="s">
        <v>146</v>
      </c>
      <c r="AU2347" s="199" t="s">
        <v>80</v>
      </c>
      <c r="AY2347" s="19" t="s">
        <v>144</v>
      </c>
      <c r="BE2347" s="200">
        <f>IF(N2347="základní",J2347,0)</f>
        <v>0</v>
      </c>
      <c r="BF2347" s="200">
        <f>IF(N2347="snížená",J2347,0)</f>
        <v>0</v>
      </c>
      <c r="BG2347" s="200">
        <f>IF(N2347="zákl. přenesená",J2347,0)</f>
        <v>0</v>
      </c>
      <c r="BH2347" s="200">
        <f>IF(N2347="sníž. přenesená",J2347,0)</f>
        <v>0</v>
      </c>
      <c r="BI2347" s="200">
        <f>IF(N2347="nulová",J2347,0)</f>
        <v>0</v>
      </c>
      <c r="BJ2347" s="19" t="s">
        <v>26</v>
      </c>
      <c r="BK2347" s="200">
        <f>ROUND(I2347*H2347,2)</f>
        <v>0</v>
      </c>
      <c r="BL2347" s="19" t="s">
        <v>258</v>
      </c>
      <c r="BM2347" s="199" t="s">
        <v>3447</v>
      </c>
    </row>
    <row r="2348" spans="1:65" s="2" customFormat="1" ht="10.199999999999999">
      <c r="A2348" s="36"/>
      <c r="B2348" s="37"/>
      <c r="C2348" s="38"/>
      <c r="D2348" s="201" t="s">
        <v>152</v>
      </c>
      <c r="E2348" s="38"/>
      <c r="F2348" s="202" t="s">
        <v>3284</v>
      </c>
      <c r="G2348" s="38"/>
      <c r="H2348" s="38"/>
      <c r="I2348" s="110"/>
      <c r="J2348" s="38"/>
      <c r="K2348" s="38"/>
      <c r="L2348" s="41"/>
      <c r="M2348" s="203"/>
      <c r="N2348" s="204"/>
      <c r="O2348" s="66"/>
      <c r="P2348" s="66"/>
      <c r="Q2348" s="66"/>
      <c r="R2348" s="66"/>
      <c r="S2348" s="66"/>
      <c r="T2348" s="67"/>
      <c r="U2348" s="36"/>
      <c r="V2348" s="36"/>
      <c r="W2348" s="36"/>
      <c r="X2348" s="36"/>
      <c r="Y2348" s="36"/>
      <c r="Z2348" s="36"/>
      <c r="AA2348" s="36"/>
      <c r="AB2348" s="36"/>
      <c r="AC2348" s="36"/>
      <c r="AD2348" s="36"/>
      <c r="AE2348" s="36"/>
      <c r="AT2348" s="19" t="s">
        <v>152</v>
      </c>
      <c r="AU2348" s="19" t="s">
        <v>80</v>
      </c>
    </row>
    <row r="2349" spans="1:65" s="2" customFormat="1" ht="16.5" customHeight="1">
      <c r="A2349" s="36"/>
      <c r="B2349" s="37"/>
      <c r="C2349" s="189" t="s">
        <v>1598</v>
      </c>
      <c r="D2349" s="189" t="s">
        <v>146</v>
      </c>
      <c r="E2349" s="190" t="s">
        <v>3287</v>
      </c>
      <c r="F2349" s="191" t="s">
        <v>3288</v>
      </c>
      <c r="G2349" s="192" t="s">
        <v>1935</v>
      </c>
      <c r="H2349" s="193">
        <v>1</v>
      </c>
      <c r="I2349" s="194"/>
      <c r="J2349" s="193">
        <f>ROUND(I2349*H2349,2)</f>
        <v>0</v>
      </c>
      <c r="K2349" s="191" t="s">
        <v>19</v>
      </c>
      <c r="L2349" s="41"/>
      <c r="M2349" s="195" t="s">
        <v>19</v>
      </c>
      <c r="N2349" s="196" t="s">
        <v>42</v>
      </c>
      <c r="O2349" s="66"/>
      <c r="P2349" s="197">
        <f>O2349*H2349</f>
        <v>0</v>
      </c>
      <c r="Q2349" s="197">
        <v>0</v>
      </c>
      <c r="R2349" s="197">
        <f>Q2349*H2349</f>
        <v>0</v>
      </c>
      <c r="S2349" s="197">
        <v>0</v>
      </c>
      <c r="T2349" s="198">
        <f>S2349*H2349</f>
        <v>0</v>
      </c>
      <c r="U2349" s="36"/>
      <c r="V2349" s="36"/>
      <c r="W2349" s="36"/>
      <c r="X2349" s="36"/>
      <c r="Y2349" s="36"/>
      <c r="Z2349" s="36"/>
      <c r="AA2349" s="36"/>
      <c r="AB2349" s="36"/>
      <c r="AC2349" s="36"/>
      <c r="AD2349" s="36"/>
      <c r="AE2349" s="36"/>
      <c r="AR2349" s="199" t="s">
        <v>258</v>
      </c>
      <c r="AT2349" s="199" t="s">
        <v>146</v>
      </c>
      <c r="AU2349" s="199" t="s">
        <v>80</v>
      </c>
      <c r="AY2349" s="19" t="s">
        <v>144</v>
      </c>
      <c r="BE2349" s="200">
        <f>IF(N2349="základní",J2349,0)</f>
        <v>0</v>
      </c>
      <c r="BF2349" s="200">
        <f>IF(N2349="snížená",J2349,0)</f>
        <v>0</v>
      </c>
      <c r="BG2349" s="200">
        <f>IF(N2349="zákl. přenesená",J2349,0)</f>
        <v>0</v>
      </c>
      <c r="BH2349" s="200">
        <f>IF(N2349="sníž. přenesená",J2349,0)</f>
        <v>0</v>
      </c>
      <c r="BI2349" s="200">
        <f>IF(N2349="nulová",J2349,0)</f>
        <v>0</v>
      </c>
      <c r="BJ2349" s="19" t="s">
        <v>26</v>
      </c>
      <c r="BK2349" s="200">
        <f>ROUND(I2349*H2349,2)</f>
        <v>0</v>
      </c>
      <c r="BL2349" s="19" t="s">
        <v>258</v>
      </c>
      <c r="BM2349" s="199" t="s">
        <v>3448</v>
      </c>
    </row>
    <row r="2350" spans="1:65" s="2" customFormat="1" ht="10.199999999999999">
      <c r="A2350" s="36"/>
      <c r="B2350" s="37"/>
      <c r="C2350" s="38"/>
      <c r="D2350" s="201" t="s">
        <v>152</v>
      </c>
      <c r="E2350" s="38"/>
      <c r="F2350" s="202" t="s">
        <v>3288</v>
      </c>
      <c r="G2350" s="38"/>
      <c r="H2350" s="38"/>
      <c r="I2350" s="110"/>
      <c r="J2350" s="38"/>
      <c r="K2350" s="38"/>
      <c r="L2350" s="41"/>
      <c r="M2350" s="203"/>
      <c r="N2350" s="204"/>
      <c r="O2350" s="66"/>
      <c r="P2350" s="66"/>
      <c r="Q2350" s="66"/>
      <c r="R2350" s="66"/>
      <c r="S2350" s="66"/>
      <c r="T2350" s="67"/>
      <c r="U2350" s="36"/>
      <c r="V2350" s="36"/>
      <c r="W2350" s="36"/>
      <c r="X2350" s="36"/>
      <c r="Y2350" s="36"/>
      <c r="Z2350" s="36"/>
      <c r="AA2350" s="36"/>
      <c r="AB2350" s="36"/>
      <c r="AC2350" s="36"/>
      <c r="AD2350" s="36"/>
      <c r="AE2350" s="36"/>
      <c r="AT2350" s="19" t="s">
        <v>152</v>
      </c>
      <c r="AU2350" s="19" t="s">
        <v>80</v>
      </c>
    </row>
    <row r="2351" spans="1:65" s="2" customFormat="1" ht="16.5" customHeight="1">
      <c r="A2351" s="36"/>
      <c r="B2351" s="37"/>
      <c r="C2351" s="189" t="s">
        <v>1605</v>
      </c>
      <c r="D2351" s="189" t="s">
        <v>146</v>
      </c>
      <c r="E2351" s="190" t="s">
        <v>3291</v>
      </c>
      <c r="F2351" s="191" t="s">
        <v>3292</v>
      </c>
      <c r="G2351" s="192" t="s">
        <v>1935</v>
      </c>
      <c r="H2351" s="193">
        <v>1</v>
      </c>
      <c r="I2351" s="194"/>
      <c r="J2351" s="193">
        <f>ROUND(I2351*H2351,2)</f>
        <v>0</v>
      </c>
      <c r="K2351" s="191" t="s">
        <v>19</v>
      </c>
      <c r="L2351" s="41"/>
      <c r="M2351" s="195" t="s">
        <v>19</v>
      </c>
      <c r="N2351" s="196" t="s">
        <v>42</v>
      </c>
      <c r="O2351" s="66"/>
      <c r="P2351" s="197">
        <f>O2351*H2351</f>
        <v>0</v>
      </c>
      <c r="Q2351" s="197">
        <v>0</v>
      </c>
      <c r="R2351" s="197">
        <f>Q2351*H2351</f>
        <v>0</v>
      </c>
      <c r="S2351" s="197">
        <v>0</v>
      </c>
      <c r="T2351" s="198">
        <f>S2351*H2351</f>
        <v>0</v>
      </c>
      <c r="U2351" s="36"/>
      <c r="V2351" s="36"/>
      <c r="W2351" s="36"/>
      <c r="X2351" s="36"/>
      <c r="Y2351" s="36"/>
      <c r="Z2351" s="36"/>
      <c r="AA2351" s="36"/>
      <c r="AB2351" s="36"/>
      <c r="AC2351" s="36"/>
      <c r="AD2351" s="36"/>
      <c r="AE2351" s="36"/>
      <c r="AR2351" s="199" t="s">
        <v>258</v>
      </c>
      <c r="AT2351" s="199" t="s">
        <v>146</v>
      </c>
      <c r="AU2351" s="199" t="s">
        <v>80</v>
      </c>
      <c r="AY2351" s="19" t="s">
        <v>144</v>
      </c>
      <c r="BE2351" s="200">
        <f>IF(N2351="základní",J2351,0)</f>
        <v>0</v>
      </c>
      <c r="BF2351" s="200">
        <f>IF(N2351="snížená",J2351,0)</f>
        <v>0</v>
      </c>
      <c r="BG2351" s="200">
        <f>IF(N2351="zákl. přenesená",J2351,0)</f>
        <v>0</v>
      </c>
      <c r="BH2351" s="200">
        <f>IF(N2351="sníž. přenesená",J2351,0)</f>
        <v>0</v>
      </c>
      <c r="BI2351" s="200">
        <f>IF(N2351="nulová",J2351,0)</f>
        <v>0</v>
      </c>
      <c r="BJ2351" s="19" t="s">
        <v>26</v>
      </c>
      <c r="BK2351" s="200">
        <f>ROUND(I2351*H2351,2)</f>
        <v>0</v>
      </c>
      <c r="BL2351" s="19" t="s">
        <v>258</v>
      </c>
      <c r="BM2351" s="199" t="s">
        <v>3449</v>
      </c>
    </row>
    <row r="2352" spans="1:65" s="2" customFormat="1" ht="10.199999999999999">
      <c r="A2352" s="36"/>
      <c r="B2352" s="37"/>
      <c r="C2352" s="38"/>
      <c r="D2352" s="201" t="s">
        <v>152</v>
      </c>
      <c r="E2352" s="38"/>
      <c r="F2352" s="202" t="s">
        <v>3292</v>
      </c>
      <c r="G2352" s="38"/>
      <c r="H2352" s="38"/>
      <c r="I2352" s="110"/>
      <c r="J2352" s="38"/>
      <c r="K2352" s="38"/>
      <c r="L2352" s="41"/>
      <c r="M2352" s="203"/>
      <c r="N2352" s="204"/>
      <c r="O2352" s="66"/>
      <c r="P2352" s="66"/>
      <c r="Q2352" s="66"/>
      <c r="R2352" s="66"/>
      <c r="S2352" s="66"/>
      <c r="T2352" s="67"/>
      <c r="U2352" s="36"/>
      <c r="V2352" s="36"/>
      <c r="W2352" s="36"/>
      <c r="X2352" s="36"/>
      <c r="Y2352" s="36"/>
      <c r="Z2352" s="36"/>
      <c r="AA2352" s="36"/>
      <c r="AB2352" s="36"/>
      <c r="AC2352" s="36"/>
      <c r="AD2352" s="36"/>
      <c r="AE2352" s="36"/>
      <c r="AT2352" s="19" t="s">
        <v>152</v>
      </c>
      <c r="AU2352" s="19" t="s">
        <v>80</v>
      </c>
    </row>
    <row r="2353" spans="1:65" s="2" customFormat="1" ht="16.5" customHeight="1">
      <c r="A2353" s="36"/>
      <c r="B2353" s="37"/>
      <c r="C2353" s="189" t="s">
        <v>3450</v>
      </c>
      <c r="D2353" s="189" t="s">
        <v>146</v>
      </c>
      <c r="E2353" s="190" t="s">
        <v>3295</v>
      </c>
      <c r="F2353" s="191" t="s">
        <v>3296</v>
      </c>
      <c r="G2353" s="192" t="s">
        <v>1935</v>
      </c>
      <c r="H2353" s="193">
        <v>1</v>
      </c>
      <c r="I2353" s="194"/>
      <c r="J2353" s="193">
        <f>ROUND(I2353*H2353,2)</f>
        <v>0</v>
      </c>
      <c r="K2353" s="191" t="s">
        <v>19</v>
      </c>
      <c r="L2353" s="41"/>
      <c r="M2353" s="195" t="s">
        <v>19</v>
      </c>
      <c r="N2353" s="196" t="s">
        <v>42</v>
      </c>
      <c r="O2353" s="66"/>
      <c r="P2353" s="197">
        <f>O2353*H2353</f>
        <v>0</v>
      </c>
      <c r="Q2353" s="197">
        <v>0</v>
      </c>
      <c r="R2353" s="197">
        <f>Q2353*H2353</f>
        <v>0</v>
      </c>
      <c r="S2353" s="197">
        <v>0</v>
      </c>
      <c r="T2353" s="198">
        <f>S2353*H2353</f>
        <v>0</v>
      </c>
      <c r="U2353" s="36"/>
      <c r="V2353" s="36"/>
      <c r="W2353" s="36"/>
      <c r="X2353" s="36"/>
      <c r="Y2353" s="36"/>
      <c r="Z2353" s="36"/>
      <c r="AA2353" s="36"/>
      <c r="AB2353" s="36"/>
      <c r="AC2353" s="36"/>
      <c r="AD2353" s="36"/>
      <c r="AE2353" s="36"/>
      <c r="AR2353" s="199" t="s">
        <v>258</v>
      </c>
      <c r="AT2353" s="199" t="s">
        <v>146</v>
      </c>
      <c r="AU2353" s="199" t="s">
        <v>80</v>
      </c>
      <c r="AY2353" s="19" t="s">
        <v>144</v>
      </c>
      <c r="BE2353" s="200">
        <f>IF(N2353="základní",J2353,0)</f>
        <v>0</v>
      </c>
      <c r="BF2353" s="200">
        <f>IF(N2353="snížená",J2353,0)</f>
        <v>0</v>
      </c>
      <c r="BG2353" s="200">
        <f>IF(N2353="zákl. přenesená",J2353,0)</f>
        <v>0</v>
      </c>
      <c r="BH2353" s="200">
        <f>IF(N2353="sníž. přenesená",J2353,0)</f>
        <v>0</v>
      </c>
      <c r="BI2353" s="200">
        <f>IF(N2353="nulová",J2353,0)</f>
        <v>0</v>
      </c>
      <c r="BJ2353" s="19" t="s">
        <v>26</v>
      </c>
      <c r="BK2353" s="200">
        <f>ROUND(I2353*H2353,2)</f>
        <v>0</v>
      </c>
      <c r="BL2353" s="19" t="s">
        <v>258</v>
      </c>
      <c r="BM2353" s="199" t="s">
        <v>3451</v>
      </c>
    </row>
    <row r="2354" spans="1:65" s="2" customFormat="1" ht="10.199999999999999">
      <c r="A2354" s="36"/>
      <c r="B2354" s="37"/>
      <c r="C2354" s="38"/>
      <c r="D2354" s="201" t="s">
        <v>152</v>
      </c>
      <c r="E2354" s="38"/>
      <c r="F2354" s="202" t="s">
        <v>3296</v>
      </c>
      <c r="G2354" s="38"/>
      <c r="H2354" s="38"/>
      <c r="I2354" s="110"/>
      <c r="J2354" s="38"/>
      <c r="K2354" s="38"/>
      <c r="L2354" s="41"/>
      <c r="M2354" s="203"/>
      <c r="N2354" s="204"/>
      <c r="O2354" s="66"/>
      <c r="P2354" s="66"/>
      <c r="Q2354" s="66"/>
      <c r="R2354" s="66"/>
      <c r="S2354" s="66"/>
      <c r="T2354" s="67"/>
      <c r="U2354" s="36"/>
      <c r="V2354" s="36"/>
      <c r="W2354" s="36"/>
      <c r="X2354" s="36"/>
      <c r="Y2354" s="36"/>
      <c r="Z2354" s="36"/>
      <c r="AA2354" s="36"/>
      <c r="AB2354" s="36"/>
      <c r="AC2354" s="36"/>
      <c r="AD2354" s="36"/>
      <c r="AE2354" s="36"/>
      <c r="AT2354" s="19" t="s">
        <v>152</v>
      </c>
      <c r="AU2354" s="19" t="s">
        <v>80</v>
      </c>
    </row>
    <row r="2355" spans="1:65" s="2" customFormat="1" ht="16.5" customHeight="1">
      <c r="A2355" s="36"/>
      <c r="B2355" s="37"/>
      <c r="C2355" s="189" t="s">
        <v>3452</v>
      </c>
      <c r="D2355" s="189" t="s">
        <v>146</v>
      </c>
      <c r="E2355" s="190" t="s">
        <v>3299</v>
      </c>
      <c r="F2355" s="191" t="s">
        <v>3300</v>
      </c>
      <c r="G2355" s="192" t="s">
        <v>1935</v>
      </c>
      <c r="H2355" s="193">
        <v>2</v>
      </c>
      <c r="I2355" s="194"/>
      <c r="J2355" s="193">
        <f>ROUND(I2355*H2355,2)</f>
        <v>0</v>
      </c>
      <c r="K2355" s="191" t="s">
        <v>19</v>
      </c>
      <c r="L2355" s="41"/>
      <c r="M2355" s="195" t="s">
        <v>19</v>
      </c>
      <c r="N2355" s="196" t="s">
        <v>42</v>
      </c>
      <c r="O2355" s="66"/>
      <c r="P2355" s="197">
        <f>O2355*H2355</f>
        <v>0</v>
      </c>
      <c r="Q2355" s="197">
        <v>0</v>
      </c>
      <c r="R2355" s="197">
        <f>Q2355*H2355</f>
        <v>0</v>
      </c>
      <c r="S2355" s="197">
        <v>0</v>
      </c>
      <c r="T2355" s="198">
        <f>S2355*H2355</f>
        <v>0</v>
      </c>
      <c r="U2355" s="36"/>
      <c r="V2355" s="36"/>
      <c r="W2355" s="36"/>
      <c r="X2355" s="36"/>
      <c r="Y2355" s="36"/>
      <c r="Z2355" s="36"/>
      <c r="AA2355" s="36"/>
      <c r="AB2355" s="36"/>
      <c r="AC2355" s="36"/>
      <c r="AD2355" s="36"/>
      <c r="AE2355" s="36"/>
      <c r="AR2355" s="199" t="s">
        <v>258</v>
      </c>
      <c r="AT2355" s="199" t="s">
        <v>146</v>
      </c>
      <c r="AU2355" s="199" t="s">
        <v>80</v>
      </c>
      <c r="AY2355" s="19" t="s">
        <v>144</v>
      </c>
      <c r="BE2355" s="200">
        <f>IF(N2355="základní",J2355,0)</f>
        <v>0</v>
      </c>
      <c r="BF2355" s="200">
        <f>IF(N2355="snížená",J2355,0)</f>
        <v>0</v>
      </c>
      <c r="BG2355" s="200">
        <f>IF(N2355="zákl. přenesená",J2355,0)</f>
        <v>0</v>
      </c>
      <c r="BH2355" s="200">
        <f>IF(N2355="sníž. přenesená",J2355,0)</f>
        <v>0</v>
      </c>
      <c r="BI2355" s="200">
        <f>IF(N2355="nulová",J2355,0)</f>
        <v>0</v>
      </c>
      <c r="BJ2355" s="19" t="s">
        <v>26</v>
      </c>
      <c r="BK2355" s="200">
        <f>ROUND(I2355*H2355,2)</f>
        <v>0</v>
      </c>
      <c r="BL2355" s="19" t="s">
        <v>258</v>
      </c>
      <c r="BM2355" s="199" t="s">
        <v>3453</v>
      </c>
    </row>
    <row r="2356" spans="1:65" s="2" customFormat="1" ht="10.199999999999999">
      <c r="A2356" s="36"/>
      <c r="B2356" s="37"/>
      <c r="C2356" s="38"/>
      <c r="D2356" s="201" t="s">
        <v>152</v>
      </c>
      <c r="E2356" s="38"/>
      <c r="F2356" s="202" t="s">
        <v>3300</v>
      </c>
      <c r="G2356" s="38"/>
      <c r="H2356" s="38"/>
      <c r="I2356" s="110"/>
      <c r="J2356" s="38"/>
      <c r="K2356" s="38"/>
      <c r="L2356" s="41"/>
      <c r="M2356" s="203"/>
      <c r="N2356" s="204"/>
      <c r="O2356" s="66"/>
      <c r="P2356" s="66"/>
      <c r="Q2356" s="66"/>
      <c r="R2356" s="66"/>
      <c r="S2356" s="66"/>
      <c r="T2356" s="67"/>
      <c r="U2356" s="36"/>
      <c r="V2356" s="36"/>
      <c r="W2356" s="36"/>
      <c r="X2356" s="36"/>
      <c r="Y2356" s="36"/>
      <c r="Z2356" s="36"/>
      <c r="AA2356" s="36"/>
      <c r="AB2356" s="36"/>
      <c r="AC2356" s="36"/>
      <c r="AD2356" s="36"/>
      <c r="AE2356" s="36"/>
      <c r="AT2356" s="19" t="s">
        <v>152</v>
      </c>
      <c r="AU2356" s="19" t="s">
        <v>80</v>
      </c>
    </row>
    <row r="2357" spans="1:65" s="2" customFormat="1" ht="16.5" customHeight="1">
      <c r="A2357" s="36"/>
      <c r="B2357" s="37"/>
      <c r="C2357" s="189" t="s">
        <v>1931</v>
      </c>
      <c r="D2357" s="189" t="s">
        <v>146</v>
      </c>
      <c r="E2357" s="190" t="s">
        <v>3303</v>
      </c>
      <c r="F2357" s="191" t="s">
        <v>3304</v>
      </c>
      <c r="G2357" s="192" t="s">
        <v>1935</v>
      </c>
      <c r="H2357" s="193">
        <v>1</v>
      </c>
      <c r="I2357" s="194"/>
      <c r="J2357" s="193">
        <f>ROUND(I2357*H2357,2)</f>
        <v>0</v>
      </c>
      <c r="K2357" s="191" t="s">
        <v>19</v>
      </c>
      <c r="L2357" s="41"/>
      <c r="M2357" s="195" t="s">
        <v>19</v>
      </c>
      <c r="N2357" s="196" t="s">
        <v>42</v>
      </c>
      <c r="O2357" s="66"/>
      <c r="P2357" s="197">
        <f>O2357*H2357</f>
        <v>0</v>
      </c>
      <c r="Q2357" s="197">
        <v>0</v>
      </c>
      <c r="R2357" s="197">
        <f>Q2357*H2357</f>
        <v>0</v>
      </c>
      <c r="S2357" s="197">
        <v>0</v>
      </c>
      <c r="T2357" s="198">
        <f>S2357*H2357</f>
        <v>0</v>
      </c>
      <c r="U2357" s="36"/>
      <c r="V2357" s="36"/>
      <c r="W2357" s="36"/>
      <c r="X2357" s="36"/>
      <c r="Y2357" s="36"/>
      <c r="Z2357" s="36"/>
      <c r="AA2357" s="36"/>
      <c r="AB2357" s="36"/>
      <c r="AC2357" s="36"/>
      <c r="AD2357" s="36"/>
      <c r="AE2357" s="36"/>
      <c r="AR2357" s="199" t="s">
        <v>258</v>
      </c>
      <c r="AT2357" s="199" t="s">
        <v>146</v>
      </c>
      <c r="AU2357" s="199" t="s">
        <v>80</v>
      </c>
      <c r="AY2357" s="19" t="s">
        <v>144</v>
      </c>
      <c r="BE2357" s="200">
        <f>IF(N2357="základní",J2357,0)</f>
        <v>0</v>
      </c>
      <c r="BF2357" s="200">
        <f>IF(N2357="snížená",J2357,0)</f>
        <v>0</v>
      </c>
      <c r="BG2357" s="200">
        <f>IF(N2357="zákl. přenesená",J2357,0)</f>
        <v>0</v>
      </c>
      <c r="BH2357" s="200">
        <f>IF(N2357="sníž. přenesená",J2357,0)</f>
        <v>0</v>
      </c>
      <c r="BI2357" s="200">
        <f>IF(N2357="nulová",J2357,0)</f>
        <v>0</v>
      </c>
      <c r="BJ2357" s="19" t="s">
        <v>26</v>
      </c>
      <c r="BK2357" s="200">
        <f>ROUND(I2357*H2357,2)</f>
        <v>0</v>
      </c>
      <c r="BL2357" s="19" t="s">
        <v>258</v>
      </c>
      <c r="BM2357" s="199" t="s">
        <v>3454</v>
      </c>
    </row>
    <row r="2358" spans="1:65" s="2" customFormat="1" ht="10.199999999999999">
      <c r="A2358" s="36"/>
      <c r="B2358" s="37"/>
      <c r="C2358" s="38"/>
      <c r="D2358" s="201" t="s">
        <v>152</v>
      </c>
      <c r="E2358" s="38"/>
      <c r="F2358" s="202" t="s">
        <v>3304</v>
      </c>
      <c r="G2358" s="38"/>
      <c r="H2358" s="38"/>
      <c r="I2358" s="110"/>
      <c r="J2358" s="38"/>
      <c r="K2358" s="38"/>
      <c r="L2358" s="41"/>
      <c r="M2358" s="203"/>
      <c r="N2358" s="204"/>
      <c r="O2358" s="66"/>
      <c r="P2358" s="66"/>
      <c r="Q2358" s="66"/>
      <c r="R2358" s="66"/>
      <c r="S2358" s="66"/>
      <c r="T2358" s="67"/>
      <c r="U2358" s="36"/>
      <c r="V2358" s="36"/>
      <c r="W2358" s="36"/>
      <c r="X2358" s="36"/>
      <c r="Y2358" s="36"/>
      <c r="Z2358" s="36"/>
      <c r="AA2358" s="36"/>
      <c r="AB2358" s="36"/>
      <c r="AC2358" s="36"/>
      <c r="AD2358" s="36"/>
      <c r="AE2358" s="36"/>
      <c r="AT2358" s="19" t="s">
        <v>152</v>
      </c>
      <c r="AU2358" s="19" t="s">
        <v>80</v>
      </c>
    </row>
    <row r="2359" spans="1:65" s="2" customFormat="1" ht="16.5" customHeight="1">
      <c r="A2359" s="36"/>
      <c r="B2359" s="37"/>
      <c r="C2359" s="189" t="s">
        <v>3455</v>
      </c>
      <c r="D2359" s="189" t="s">
        <v>146</v>
      </c>
      <c r="E2359" s="190" t="s">
        <v>3307</v>
      </c>
      <c r="F2359" s="191" t="s">
        <v>3308</v>
      </c>
      <c r="G2359" s="192" t="s">
        <v>1935</v>
      </c>
      <c r="H2359" s="193">
        <v>1</v>
      </c>
      <c r="I2359" s="194"/>
      <c r="J2359" s="193">
        <f>ROUND(I2359*H2359,2)</f>
        <v>0</v>
      </c>
      <c r="K2359" s="191" t="s">
        <v>19</v>
      </c>
      <c r="L2359" s="41"/>
      <c r="M2359" s="195" t="s">
        <v>19</v>
      </c>
      <c r="N2359" s="196" t="s">
        <v>42</v>
      </c>
      <c r="O2359" s="66"/>
      <c r="P2359" s="197">
        <f>O2359*H2359</f>
        <v>0</v>
      </c>
      <c r="Q2359" s="197">
        <v>0</v>
      </c>
      <c r="R2359" s="197">
        <f>Q2359*H2359</f>
        <v>0</v>
      </c>
      <c r="S2359" s="197">
        <v>0</v>
      </c>
      <c r="T2359" s="198">
        <f>S2359*H2359</f>
        <v>0</v>
      </c>
      <c r="U2359" s="36"/>
      <c r="V2359" s="36"/>
      <c r="W2359" s="36"/>
      <c r="X2359" s="36"/>
      <c r="Y2359" s="36"/>
      <c r="Z2359" s="36"/>
      <c r="AA2359" s="36"/>
      <c r="AB2359" s="36"/>
      <c r="AC2359" s="36"/>
      <c r="AD2359" s="36"/>
      <c r="AE2359" s="36"/>
      <c r="AR2359" s="199" t="s">
        <v>258</v>
      </c>
      <c r="AT2359" s="199" t="s">
        <v>146</v>
      </c>
      <c r="AU2359" s="199" t="s">
        <v>80</v>
      </c>
      <c r="AY2359" s="19" t="s">
        <v>144</v>
      </c>
      <c r="BE2359" s="200">
        <f>IF(N2359="základní",J2359,0)</f>
        <v>0</v>
      </c>
      <c r="BF2359" s="200">
        <f>IF(N2359="snížená",J2359,0)</f>
        <v>0</v>
      </c>
      <c r="BG2359" s="200">
        <f>IF(N2359="zákl. přenesená",J2359,0)</f>
        <v>0</v>
      </c>
      <c r="BH2359" s="200">
        <f>IF(N2359="sníž. přenesená",J2359,0)</f>
        <v>0</v>
      </c>
      <c r="BI2359" s="200">
        <f>IF(N2359="nulová",J2359,0)</f>
        <v>0</v>
      </c>
      <c r="BJ2359" s="19" t="s">
        <v>26</v>
      </c>
      <c r="BK2359" s="200">
        <f>ROUND(I2359*H2359,2)</f>
        <v>0</v>
      </c>
      <c r="BL2359" s="19" t="s">
        <v>258</v>
      </c>
      <c r="BM2359" s="199" t="s">
        <v>3456</v>
      </c>
    </row>
    <row r="2360" spans="1:65" s="2" customFormat="1" ht="10.199999999999999">
      <c r="A2360" s="36"/>
      <c r="B2360" s="37"/>
      <c r="C2360" s="38"/>
      <c r="D2360" s="201" t="s">
        <v>152</v>
      </c>
      <c r="E2360" s="38"/>
      <c r="F2360" s="202" t="s">
        <v>3308</v>
      </c>
      <c r="G2360" s="38"/>
      <c r="H2360" s="38"/>
      <c r="I2360" s="110"/>
      <c r="J2360" s="38"/>
      <c r="K2360" s="38"/>
      <c r="L2360" s="41"/>
      <c r="M2360" s="203"/>
      <c r="N2360" s="204"/>
      <c r="O2360" s="66"/>
      <c r="P2360" s="66"/>
      <c r="Q2360" s="66"/>
      <c r="R2360" s="66"/>
      <c r="S2360" s="66"/>
      <c r="T2360" s="67"/>
      <c r="U2360" s="36"/>
      <c r="V2360" s="36"/>
      <c r="W2360" s="36"/>
      <c r="X2360" s="36"/>
      <c r="Y2360" s="36"/>
      <c r="Z2360" s="36"/>
      <c r="AA2360" s="36"/>
      <c r="AB2360" s="36"/>
      <c r="AC2360" s="36"/>
      <c r="AD2360" s="36"/>
      <c r="AE2360" s="36"/>
      <c r="AT2360" s="19" t="s">
        <v>152</v>
      </c>
      <c r="AU2360" s="19" t="s">
        <v>80</v>
      </c>
    </row>
    <row r="2361" spans="1:65" s="2" customFormat="1" ht="16.5" customHeight="1">
      <c r="A2361" s="36"/>
      <c r="B2361" s="37"/>
      <c r="C2361" s="189" t="s">
        <v>1964</v>
      </c>
      <c r="D2361" s="189" t="s">
        <v>146</v>
      </c>
      <c r="E2361" s="190" t="s">
        <v>3311</v>
      </c>
      <c r="F2361" s="191" t="s">
        <v>3312</v>
      </c>
      <c r="G2361" s="192" t="s">
        <v>1935</v>
      </c>
      <c r="H2361" s="193">
        <v>1</v>
      </c>
      <c r="I2361" s="194"/>
      <c r="J2361" s="193">
        <f>ROUND(I2361*H2361,2)</f>
        <v>0</v>
      </c>
      <c r="K2361" s="191" t="s">
        <v>19</v>
      </c>
      <c r="L2361" s="41"/>
      <c r="M2361" s="195" t="s">
        <v>19</v>
      </c>
      <c r="N2361" s="196" t="s">
        <v>42</v>
      </c>
      <c r="O2361" s="66"/>
      <c r="P2361" s="197">
        <f>O2361*H2361</f>
        <v>0</v>
      </c>
      <c r="Q2361" s="197">
        <v>0</v>
      </c>
      <c r="R2361" s="197">
        <f>Q2361*H2361</f>
        <v>0</v>
      </c>
      <c r="S2361" s="197">
        <v>0</v>
      </c>
      <c r="T2361" s="198">
        <f>S2361*H2361</f>
        <v>0</v>
      </c>
      <c r="U2361" s="36"/>
      <c r="V2361" s="36"/>
      <c r="W2361" s="36"/>
      <c r="X2361" s="36"/>
      <c r="Y2361" s="36"/>
      <c r="Z2361" s="36"/>
      <c r="AA2361" s="36"/>
      <c r="AB2361" s="36"/>
      <c r="AC2361" s="36"/>
      <c r="AD2361" s="36"/>
      <c r="AE2361" s="36"/>
      <c r="AR2361" s="199" t="s">
        <v>258</v>
      </c>
      <c r="AT2361" s="199" t="s">
        <v>146</v>
      </c>
      <c r="AU2361" s="199" t="s">
        <v>80</v>
      </c>
      <c r="AY2361" s="19" t="s">
        <v>144</v>
      </c>
      <c r="BE2361" s="200">
        <f>IF(N2361="základní",J2361,0)</f>
        <v>0</v>
      </c>
      <c r="BF2361" s="200">
        <f>IF(N2361="snížená",J2361,0)</f>
        <v>0</v>
      </c>
      <c r="BG2361" s="200">
        <f>IF(N2361="zákl. přenesená",J2361,0)</f>
        <v>0</v>
      </c>
      <c r="BH2361" s="200">
        <f>IF(N2361="sníž. přenesená",J2361,0)</f>
        <v>0</v>
      </c>
      <c r="BI2361" s="200">
        <f>IF(N2361="nulová",J2361,0)</f>
        <v>0</v>
      </c>
      <c r="BJ2361" s="19" t="s">
        <v>26</v>
      </c>
      <c r="BK2361" s="200">
        <f>ROUND(I2361*H2361,2)</f>
        <v>0</v>
      </c>
      <c r="BL2361" s="19" t="s">
        <v>258</v>
      </c>
      <c r="BM2361" s="199" t="s">
        <v>3457</v>
      </c>
    </row>
    <row r="2362" spans="1:65" s="2" customFormat="1" ht="10.199999999999999">
      <c r="A2362" s="36"/>
      <c r="B2362" s="37"/>
      <c r="C2362" s="38"/>
      <c r="D2362" s="201" t="s">
        <v>152</v>
      </c>
      <c r="E2362" s="38"/>
      <c r="F2362" s="202" t="s">
        <v>3312</v>
      </c>
      <c r="G2362" s="38"/>
      <c r="H2362" s="38"/>
      <c r="I2362" s="110"/>
      <c r="J2362" s="38"/>
      <c r="K2362" s="38"/>
      <c r="L2362" s="41"/>
      <c r="M2362" s="203"/>
      <c r="N2362" s="204"/>
      <c r="O2362" s="66"/>
      <c r="P2362" s="66"/>
      <c r="Q2362" s="66"/>
      <c r="R2362" s="66"/>
      <c r="S2362" s="66"/>
      <c r="T2362" s="67"/>
      <c r="U2362" s="36"/>
      <c r="V2362" s="36"/>
      <c r="W2362" s="36"/>
      <c r="X2362" s="36"/>
      <c r="Y2362" s="36"/>
      <c r="Z2362" s="36"/>
      <c r="AA2362" s="36"/>
      <c r="AB2362" s="36"/>
      <c r="AC2362" s="36"/>
      <c r="AD2362" s="36"/>
      <c r="AE2362" s="36"/>
      <c r="AT2362" s="19" t="s">
        <v>152</v>
      </c>
      <c r="AU2362" s="19" t="s">
        <v>80</v>
      </c>
    </row>
    <row r="2363" spans="1:65" s="2" customFormat="1" ht="16.5" customHeight="1">
      <c r="A2363" s="36"/>
      <c r="B2363" s="37"/>
      <c r="C2363" s="189" t="s">
        <v>3458</v>
      </c>
      <c r="D2363" s="189" t="s">
        <v>146</v>
      </c>
      <c r="E2363" s="190" t="s">
        <v>3315</v>
      </c>
      <c r="F2363" s="191" t="s">
        <v>3316</v>
      </c>
      <c r="G2363" s="192" t="s">
        <v>1935</v>
      </c>
      <c r="H2363" s="193">
        <v>1</v>
      </c>
      <c r="I2363" s="194"/>
      <c r="J2363" s="193">
        <f>ROUND(I2363*H2363,2)</f>
        <v>0</v>
      </c>
      <c r="K2363" s="191" t="s">
        <v>19</v>
      </c>
      <c r="L2363" s="41"/>
      <c r="M2363" s="195" t="s">
        <v>19</v>
      </c>
      <c r="N2363" s="196" t="s">
        <v>42</v>
      </c>
      <c r="O2363" s="66"/>
      <c r="P2363" s="197">
        <f>O2363*H2363</f>
        <v>0</v>
      </c>
      <c r="Q2363" s="197">
        <v>0</v>
      </c>
      <c r="R2363" s="197">
        <f>Q2363*H2363</f>
        <v>0</v>
      </c>
      <c r="S2363" s="197">
        <v>0</v>
      </c>
      <c r="T2363" s="198">
        <f>S2363*H2363</f>
        <v>0</v>
      </c>
      <c r="U2363" s="36"/>
      <c r="V2363" s="36"/>
      <c r="W2363" s="36"/>
      <c r="X2363" s="36"/>
      <c r="Y2363" s="36"/>
      <c r="Z2363" s="36"/>
      <c r="AA2363" s="36"/>
      <c r="AB2363" s="36"/>
      <c r="AC2363" s="36"/>
      <c r="AD2363" s="36"/>
      <c r="AE2363" s="36"/>
      <c r="AR2363" s="199" t="s">
        <v>258</v>
      </c>
      <c r="AT2363" s="199" t="s">
        <v>146</v>
      </c>
      <c r="AU2363" s="199" t="s">
        <v>80</v>
      </c>
      <c r="AY2363" s="19" t="s">
        <v>144</v>
      </c>
      <c r="BE2363" s="200">
        <f>IF(N2363="základní",J2363,0)</f>
        <v>0</v>
      </c>
      <c r="BF2363" s="200">
        <f>IF(N2363="snížená",J2363,0)</f>
        <v>0</v>
      </c>
      <c r="BG2363" s="200">
        <f>IF(N2363="zákl. přenesená",J2363,0)</f>
        <v>0</v>
      </c>
      <c r="BH2363" s="200">
        <f>IF(N2363="sníž. přenesená",J2363,0)</f>
        <v>0</v>
      </c>
      <c r="BI2363" s="200">
        <f>IF(N2363="nulová",J2363,0)</f>
        <v>0</v>
      </c>
      <c r="BJ2363" s="19" t="s">
        <v>26</v>
      </c>
      <c r="BK2363" s="200">
        <f>ROUND(I2363*H2363,2)</f>
        <v>0</v>
      </c>
      <c r="BL2363" s="19" t="s">
        <v>258</v>
      </c>
      <c r="BM2363" s="199" t="s">
        <v>3459</v>
      </c>
    </row>
    <row r="2364" spans="1:65" s="2" customFormat="1" ht="10.199999999999999">
      <c r="A2364" s="36"/>
      <c r="B2364" s="37"/>
      <c r="C2364" s="38"/>
      <c r="D2364" s="201" t="s">
        <v>152</v>
      </c>
      <c r="E2364" s="38"/>
      <c r="F2364" s="202" t="s">
        <v>3316</v>
      </c>
      <c r="G2364" s="38"/>
      <c r="H2364" s="38"/>
      <c r="I2364" s="110"/>
      <c r="J2364" s="38"/>
      <c r="K2364" s="38"/>
      <c r="L2364" s="41"/>
      <c r="M2364" s="203"/>
      <c r="N2364" s="204"/>
      <c r="O2364" s="66"/>
      <c r="P2364" s="66"/>
      <c r="Q2364" s="66"/>
      <c r="R2364" s="66"/>
      <c r="S2364" s="66"/>
      <c r="T2364" s="67"/>
      <c r="U2364" s="36"/>
      <c r="V2364" s="36"/>
      <c r="W2364" s="36"/>
      <c r="X2364" s="36"/>
      <c r="Y2364" s="36"/>
      <c r="Z2364" s="36"/>
      <c r="AA2364" s="36"/>
      <c r="AB2364" s="36"/>
      <c r="AC2364" s="36"/>
      <c r="AD2364" s="36"/>
      <c r="AE2364" s="36"/>
      <c r="AT2364" s="19" t="s">
        <v>152</v>
      </c>
      <c r="AU2364" s="19" t="s">
        <v>80</v>
      </c>
    </row>
    <row r="2365" spans="1:65" s="2" customFormat="1" ht="21.75" customHeight="1">
      <c r="A2365" s="36"/>
      <c r="B2365" s="37"/>
      <c r="C2365" s="189" t="s">
        <v>3460</v>
      </c>
      <c r="D2365" s="189" t="s">
        <v>146</v>
      </c>
      <c r="E2365" s="190" t="s">
        <v>3319</v>
      </c>
      <c r="F2365" s="191" t="s">
        <v>3320</v>
      </c>
      <c r="G2365" s="192" t="s">
        <v>1935</v>
      </c>
      <c r="H2365" s="193">
        <v>1</v>
      </c>
      <c r="I2365" s="194"/>
      <c r="J2365" s="193">
        <f>ROUND(I2365*H2365,2)</f>
        <v>0</v>
      </c>
      <c r="K2365" s="191" t="s">
        <v>19</v>
      </c>
      <c r="L2365" s="41"/>
      <c r="M2365" s="195" t="s">
        <v>19</v>
      </c>
      <c r="N2365" s="196" t="s">
        <v>42</v>
      </c>
      <c r="O2365" s="66"/>
      <c r="P2365" s="197">
        <f>O2365*H2365</f>
        <v>0</v>
      </c>
      <c r="Q2365" s="197">
        <v>0</v>
      </c>
      <c r="R2365" s="197">
        <f>Q2365*H2365</f>
        <v>0</v>
      </c>
      <c r="S2365" s="197">
        <v>0</v>
      </c>
      <c r="T2365" s="198">
        <f>S2365*H2365</f>
        <v>0</v>
      </c>
      <c r="U2365" s="36"/>
      <c r="V2365" s="36"/>
      <c r="W2365" s="36"/>
      <c r="X2365" s="36"/>
      <c r="Y2365" s="36"/>
      <c r="Z2365" s="36"/>
      <c r="AA2365" s="36"/>
      <c r="AB2365" s="36"/>
      <c r="AC2365" s="36"/>
      <c r="AD2365" s="36"/>
      <c r="AE2365" s="36"/>
      <c r="AR2365" s="199" t="s">
        <v>258</v>
      </c>
      <c r="AT2365" s="199" t="s">
        <v>146</v>
      </c>
      <c r="AU2365" s="199" t="s">
        <v>80</v>
      </c>
      <c r="AY2365" s="19" t="s">
        <v>144</v>
      </c>
      <c r="BE2365" s="200">
        <f>IF(N2365="základní",J2365,0)</f>
        <v>0</v>
      </c>
      <c r="BF2365" s="200">
        <f>IF(N2365="snížená",J2365,0)</f>
        <v>0</v>
      </c>
      <c r="BG2365" s="200">
        <f>IF(N2365="zákl. přenesená",J2365,0)</f>
        <v>0</v>
      </c>
      <c r="BH2365" s="200">
        <f>IF(N2365="sníž. přenesená",J2365,0)</f>
        <v>0</v>
      </c>
      <c r="BI2365" s="200">
        <f>IF(N2365="nulová",J2365,0)</f>
        <v>0</v>
      </c>
      <c r="BJ2365" s="19" t="s">
        <v>26</v>
      </c>
      <c r="BK2365" s="200">
        <f>ROUND(I2365*H2365,2)</f>
        <v>0</v>
      </c>
      <c r="BL2365" s="19" t="s">
        <v>258</v>
      </c>
      <c r="BM2365" s="199" t="s">
        <v>3461</v>
      </c>
    </row>
    <row r="2366" spans="1:65" s="2" customFormat="1" ht="19.2">
      <c r="A2366" s="36"/>
      <c r="B2366" s="37"/>
      <c r="C2366" s="38"/>
      <c r="D2366" s="201" t="s">
        <v>152</v>
      </c>
      <c r="E2366" s="38"/>
      <c r="F2366" s="202" t="s">
        <v>3320</v>
      </c>
      <c r="G2366" s="38"/>
      <c r="H2366" s="38"/>
      <c r="I2366" s="110"/>
      <c r="J2366" s="38"/>
      <c r="K2366" s="38"/>
      <c r="L2366" s="41"/>
      <c r="M2366" s="203"/>
      <c r="N2366" s="204"/>
      <c r="O2366" s="66"/>
      <c r="P2366" s="66"/>
      <c r="Q2366" s="66"/>
      <c r="R2366" s="66"/>
      <c r="S2366" s="66"/>
      <c r="T2366" s="67"/>
      <c r="U2366" s="36"/>
      <c r="V2366" s="36"/>
      <c r="W2366" s="36"/>
      <c r="X2366" s="36"/>
      <c r="Y2366" s="36"/>
      <c r="Z2366" s="36"/>
      <c r="AA2366" s="36"/>
      <c r="AB2366" s="36"/>
      <c r="AC2366" s="36"/>
      <c r="AD2366" s="36"/>
      <c r="AE2366" s="36"/>
      <c r="AT2366" s="19" t="s">
        <v>152</v>
      </c>
      <c r="AU2366" s="19" t="s">
        <v>80</v>
      </c>
    </row>
    <row r="2367" spans="1:65" s="2" customFormat="1" ht="16.5" customHeight="1">
      <c r="A2367" s="36"/>
      <c r="B2367" s="37"/>
      <c r="C2367" s="189" t="s">
        <v>3462</v>
      </c>
      <c r="D2367" s="189" t="s">
        <v>146</v>
      </c>
      <c r="E2367" s="190" t="s">
        <v>3463</v>
      </c>
      <c r="F2367" s="191" t="s">
        <v>3324</v>
      </c>
      <c r="G2367" s="192" t="s">
        <v>1935</v>
      </c>
      <c r="H2367" s="193">
        <v>2</v>
      </c>
      <c r="I2367" s="194"/>
      <c r="J2367" s="193">
        <f>ROUND(I2367*H2367,2)</f>
        <v>0</v>
      </c>
      <c r="K2367" s="191" t="s">
        <v>19</v>
      </c>
      <c r="L2367" s="41"/>
      <c r="M2367" s="195" t="s">
        <v>19</v>
      </c>
      <c r="N2367" s="196" t="s">
        <v>42</v>
      </c>
      <c r="O2367" s="66"/>
      <c r="P2367" s="197">
        <f>O2367*H2367</f>
        <v>0</v>
      </c>
      <c r="Q2367" s="197">
        <v>0</v>
      </c>
      <c r="R2367" s="197">
        <f>Q2367*H2367</f>
        <v>0</v>
      </c>
      <c r="S2367" s="197">
        <v>0</v>
      </c>
      <c r="T2367" s="198">
        <f>S2367*H2367</f>
        <v>0</v>
      </c>
      <c r="U2367" s="36"/>
      <c r="V2367" s="36"/>
      <c r="W2367" s="36"/>
      <c r="X2367" s="36"/>
      <c r="Y2367" s="36"/>
      <c r="Z2367" s="36"/>
      <c r="AA2367" s="36"/>
      <c r="AB2367" s="36"/>
      <c r="AC2367" s="36"/>
      <c r="AD2367" s="36"/>
      <c r="AE2367" s="36"/>
      <c r="AR2367" s="199" t="s">
        <v>258</v>
      </c>
      <c r="AT2367" s="199" t="s">
        <v>146</v>
      </c>
      <c r="AU2367" s="199" t="s">
        <v>80</v>
      </c>
      <c r="AY2367" s="19" t="s">
        <v>144</v>
      </c>
      <c r="BE2367" s="200">
        <f>IF(N2367="základní",J2367,0)</f>
        <v>0</v>
      </c>
      <c r="BF2367" s="200">
        <f>IF(N2367="snížená",J2367,0)</f>
        <v>0</v>
      </c>
      <c r="BG2367" s="200">
        <f>IF(N2367="zákl. přenesená",J2367,0)</f>
        <v>0</v>
      </c>
      <c r="BH2367" s="200">
        <f>IF(N2367="sníž. přenesená",J2367,0)</f>
        <v>0</v>
      </c>
      <c r="BI2367" s="200">
        <f>IF(N2367="nulová",J2367,0)</f>
        <v>0</v>
      </c>
      <c r="BJ2367" s="19" t="s">
        <v>26</v>
      </c>
      <c r="BK2367" s="200">
        <f>ROUND(I2367*H2367,2)</f>
        <v>0</v>
      </c>
      <c r="BL2367" s="19" t="s">
        <v>258</v>
      </c>
      <c r="BM2367" s="199" t="s">
        <v>3464</v>
      </c>
    </row>
    <row r="2368" spans="1:65" s="2" customFormat="1" ht="10.199999999999999">
      <c r="A2368" s="36"/>
      <c r="B2368" s="37"/>
      <c r="C2368" s="38"/>
      <c r="D2368" s="201" t="s">
        <v>152</v>
      </c>
      <c r="E2368" s="38"/>
      <c r="F2368" s="202" t="s">
        <v>3324</v>
      </c>
      <c r="G2368" s="38"/>
      <c r="H2368" s="38"/>
      <c r="I2368" s="110"/>
      <c r="J2368" s="38"/>
      <c r="K2368" s="38"/>
      <c r="L2368" s="41"/>
      <c r="M2368" s="203"/>
      <c r="N2368" s="204"/>
      <c r="O2368" s="66"/>
      <c r="P2368" s="66"/>
      <c r="Q2368" s="66"/>
      <c r="R2368" s="66"/>
      <c r="S2368" s="66"/>
      <c r="T2368" s="67"/>
      <c r="U2368" s="36"/>
      <c r="V2368" s="36"/>
      <c r="W2368" s="36"/>
      <c r="X2368" s="36"/>
      <c r="Y2368" s="36"/>
      <c r="Z2368" s="36"/>
      <c r="AA2368" s="36"/>
      <c r="AB2368" s="36"/>
      <c r="AC2368" s="36"/>
      <c r="AD2368" s="36"/>
      <c r="AE2368" s="36"/>
      <c r="AT2368" s="19" t="s">
        <v>152</v>
      </c>
      <c r="AU2368" s="19" t="s">
        <v>80</v>
      </c>
    </row>
    <row r="2369" spans="1:65" s="2" customFormat="1" ht="16.5" customHeight="1">
      <c r="A2369" s="36"/>
      <c r="B2369" s="37"/>
      <c r="C2369" s="189" t="s">
        <v>3465</v>
      </c>
      <c r="D2369" s="189" t="s">
        <v>146</v>
      </c>
      <c r="E2369" s="190" t="s">
        <v>3327</v>
      </c>
      <c r="F2369" s="191" t="s">
        <v>3328</v>
      </c>
      <c r="G2369" s="192" t="s">
        <v>1935</v>
      </c>
      <c r="H2369" s="193">
        <v>32</v>
      </c>
      <c r="I2369" s="194"/>
      <c r="J2369" s="193">
        <f>ROUND(I2369*H2369,2)</f>
        <v>0</v>
      </c>
      <c r="K2369" s="191" t="s">
        <v>19</v>
      </c>
      <c r="L2369" s="41"/>
      <c r="M2369" s="195" t="s">
        <v>19</v>
      </c>
      <c r="N2369" s="196" t="s">
        <v>42</v>
      </c>
      <c r="O2369" s="66"/>
      <c r="P2369" s="197">
        <f>O2369*H2369</f>
        <v>0</v>
      </c>
      <c r="Q2369" s="197">
        <v>0</v>
      </c>
      <c r="R2369" s="197">
        <f>Q2369*H2369</f>
        <v>0</v>
      </c>
      <c r="S2369" s="197">
        <v>0</v>
      </c>
      <c r="T2369" s="198">
        <f>S2369*H2369</f>
        <v>0</v>
      </c>
      <c r="U2369" s="36"/>
      <c r="V2369" s="36"/>
      <c r="W2369" s="36"/>
      <c r="X2369" s="36"/>
      <c r="Y2369" s="36"/>
      <c r="Z2369" s="36"/>
      <c r="AA2369" s="36"/>
      <c r="AB2369" s="36"/>
      <c r="AC2369" s="36"/>
      <c r="AD2369" s="36"/>
      <c r="AE2369" s="36"/>
      <c r="AR2369" s="199" t="s">
        <v>258</v>
      </c>
      <c r="AT2369" s="199" t="s">
        <v>146</v>
      </c>
      <c r="AU2369" s="199" t="s">
        <v>80</v>
      </c>
      <c r="AY2369" s="19" t="s">
        <v>144</v>
      </c>
      <c r="BE2369" s="200">
        <f>IF(N2369="základní",J2369,0)</f>
        <v>0</v>
      </c>
      <c r="BF2369" s="200">
        <f>IF(N2369="snížená",J2369,0)</f>
        <v>0</v>
      </c>
      <c r="BG2369" s="200">
        <f>IF(N2369="zákl. přenesená",J2369,0)</f>
        <v>0</v>
      </c>
      <c r="BH2369" s="200">
        <f>IF(N2369="sníž. přenesená",J2369,0)</f>
        <v>0</v>
      </c>
      <c r="BI2369" s="200">
        <f>IF(N2369="nulová",J2369,0)</f>
        <v>0</v>
      </c>
      <c r="BJ2369" s="19" t="s">
        <v>26</v>
      </c>
      <c r="BK2369" s="200">
        <f>ROUND(I2369*H2369,2)</f>
        <v>0</v>
      </c>
      <c r="BL2369" s="19" t="s">
        <v>258</v>
      </c>
      <c r="BM2369" s="199" t="s">
        <v>3466</v>
      </c>
    </row>
    <row r="2370" spans="1:65" s="2" customFormat="1" ht="10.199999999999999">
      <c r="A2370" s="36"/>
      <c r="B2370" s="37"/>
      <c r="C2370" s="38"/>
      <c r="D2370" s="201" t="s">
        <v>152</v>
      </c>
      <c r="E2370" s="38"/>
      <c r="F2370" s="202" t="s">
        <v>3328</v>
      </c>
      <c r="G2370" s="38"/>
      <c r="H2370" s="38"/>
      <c r="I2370" s="110"/>
      <c r="J2370" s="38"/>
      <c r="K2370" s="38"/>
      <c r="L2370" s="41"/>
      <c r="M2370" s="203"/>
      <c r="N2370" s="204"/>
      <c r="O2370" s="66"/>
      <c r="P2370" s="66"/>
      <c r="Q2370" s="66"/>
      <c r="R2370" s="66"/>
      <c r="S2370" s="66"/>
      <c r="T2370" s="67"/>
      <c r="U2370" s="36"/>
      <c r="V2370" s="36"/>
      <c r="W2370" s="36"/>
      <c r="X2370" s="36"/>
      <c r="Y2370" s="36"/>
      <c r="Z2370" s="36"/>
      <c r="AA2370" s="36"/>
      <c r="AB2370" s="36"/>
      <c r="AC2370" s="36"/>
      <c r="AD2370" s="36"/>
      <c r="AE2370" s="36"/>
      <c r="AT2370" s="19" t="s">
        <v>152</v>
      </c>
      <c r="AU2370" s="19" t="s">
        <v>80</v>
      </c>
    </row>
    <row r="2371" spans="1:65" s="2" customFormat="1" ht="16.5" customHeight="1">
      <c r="A2371" s="36"/>
      <c r="B2371" s="37"/>
      <c r="C2371" s="189" t="s">
        <v>3467</v>
      </c>
      <c r="D2371" s="189" t="s">
        <v>146</v>
      </c>
      <c r="E2371" s="190" t="s">
        <v>3331</v>
      </c>
      <c r="F2371" s="191" t="s">
        <v>3332</v>
      </c>
      <c r="G2371" s="192" t="s">
        <v>1935</v>
      </c>
      <c r="H2371" s="193">
        <v>12</v>
      </c>
      <c r="I2371" s="194"/>
      <c r="J2371" s="193">
        <f>ROUND(I2371*H2371,2)</f>
        <v>0</v>
      </c>
      <c r="K2371" s="191" t="s">
        <v>19</v>
      </c>
      <c r="L2371" s="41"/>
      <c r="M2371" s="195" t="s">
        <v>19</v>
      </c>
      <c r="N2371" s="196" t="s">
        <v>42</v>
      </c>
      <c r="O2371" s="66"/>
      <c r="P2371" s="197">
        <f>O2371*H2371</f>
        <v>0</v>
      </c>
      <c r="Q2371" s="197">
        <v>0</v>
      </c>
      <c r="R2371" s="197">
        <f>Q2371*H2371</f>
        <v>0</v>
      </c>
      <c r="S2371" s="197">
        <v>0</v>
      </c>
      <c r="T2371" s="198">
        <f>S2371*H2371</f>
        <v>0</v>
      </c>
      <c r="U2371" s="36"/>
      <c r="V2371" s="36"/>
      <c r="W2371" s="36"/>
      <c r="X2371" s="36"/>
      <c r="Y2371" s="36"/>
      <c r="Z2371" s="36"/>
      <c r="AA2371" s="36"/>
      <c r="AB2371" s="36"/>
      <c r="AC2371" s="36"/>
      <c r="AD2371" s="36"/>
      <c r="AE2371" s="36"/>
      <c r="AR2371" s="199" t="s">
        <v>258</v>
      </c>
      <c r="AT2371" s="199" t="s">
        <v>146</v>
      </c>
      <c r="AU2371" s="199" t="s">
        <v>80</v>
      </c>
      <c r="AY2371" s="19" t="s">
        <v>144</v>
      </c>
      <c r="BE2371" s="200">
        <f>IF(N2371="základní",J2371,0)</f>
        <v>0</v>
      </c>
      <c r="BF2371" s="200">
        <f>IF(N2371="snížená",J2371,0)</f>
        <v>0</v>
      </c>
      <c r="BG2371" s="200">
        <f>IF(N2371="zákl. přenesená",J2371,0)</f>
        <v>0</v>
      </c>
      <c r="BH2371" s="200">
        <f>IF(N2371="sníž. přenesená",J2371,0)</f>
        <v>0</v>
      </c>
      <c r="BI2371" s="200">
        <f>IF(N2371="nulová",J2371,0)</f>
        <v>0</v>
      </c>
      <c r="BJ2371" s="19" t="s">
        <v>26</v>
      </c>
      <c r="BK2371" s="200">
        <f>ROUND(I2371*H2371,2)</f>
        <v>0</v>
      </c>
      <c r="BL2371" s="19" t="s">
        <v>258</v>
      </c>
      <c r="BM2371" s="199" t="s">
        <v>3468</v>
      </c>
    </row>
    <row r="2372" spans="1:65" s="2" customFormat="1" ht="10.199999999999999">
      <c r="A2372" s="36"/>
      <c r="B2372" s="37"/>
      <c r="C2372" s="38"/>
      <c r="D2372" s="201" t="s">
        <v>152</v>
      </c>
      <c r="E2372" s="38"/>
      <c r="F2372" s="202" t="s">
        <v>3332</v>
      </c>
      <c r="G2372" s="38"/>
      <c r="H2372" s="38"/>
      <c r="I2372" s="110"/>
      <c r="J2372" s="38"/>
      <c r="K2372" s="38"/>
      <c r="L2372" s="41"/>
      <c r="M2372" s="203"/>
      <c r="N2372" s="204"/>
      <c r="O2372" s="66"/>
      <c r="P2372" s="66"/>
      <c r="Q2372" s="66"/>
      <c r="R2372" s="66"/>
      <c r="S2372" s="66"/>
      <c r="T2372" s="67"/>
      <c r="U2372" s="36"/>
      <c r="V2372" s="36"/>
      <c r="W2372" s="36"/>
      <c r="X2372" s="36"/>
      <c r="Y2372" s="36"/>
      <c r="Z2372" s="36"/>
      <c r="AA2372" s="36"/>
      <c r="AB2372" s="36"/>
      <c r="AC2372" s="36"/>
      <c r="AD2372" s="36"/>
      <c r="AE2372" s="36"/>
      <c r="AT2372" s="19" t="s">
        <v>152</v>
      </c>
      <c r="AU2372" s="19" t="s">
        <v>80</v>
      </c>
    </row>
    <row r="2373" spans="1:65" s="2" customFormat="1" ht="16.5" customHeight="1">
      <c r="A2373" s="36"/>
      <c r="B2373" s="37"/>
      <c r="C2373" s="189" t="s">
        <v>3469</v>
      </c>
      <c r="D2373" s="189" t="s">
        <v>146</v>
      </c>
      <c r="E2373" s="190" t="s">
        <v>3335</v>
      </c>
      <c r="F2373" s="191" t="s">
        <v>3336</v>
      </c>
      <c r="G2373" s="192" t="s">
        <v>1935</v>
      </c>
      <c r="H2373" s="193">
        <v>6</v>
      </c>
      <c r="I2373" s="194"/>
      <c r="J2373" s="193">
        <f>ROUND(I2373*H2373,2)</f>
        <v>0</v>
      </c>
      <c r="K2373" s="191" t="s">
        <v>19</v>
      </c>
      <c r="L2373" s="41"/>
      <c r="M2373" s="195" t="s">
        <v>19</v>
      </c>
      <c r="N2373" s="196" t="s">
        <v>42</v>
      </c>
      <c r="O2373" s="66"/>
      <c r="P2373" s="197">
        <f>O2373*H2373</f>
        <v>0</v>
      </c>
      <c r="Q2373" s="197">
        <v>0</v>
      </c>
      <c r="R2373" s="197">
        <f>Q2373*H2373</f>
        <v>0</v>
      </c>
      <c r="S2373" s="197">
        <v>0</v>
      </c>
      <c r="T2373" s="198">
        <f>S2373*H2373</f>
        <v>0</v>
      </c>
      <c r="U2373" s="36"/>
      <c r="V2373" s="36"/>
      <c r="W2373" s="36"/>
      <c r="X2373" s="36"/>
      <c r="Y2373" s="36"/>
      <c r="Z2373" s="36"/>
      <c r="AA2373" s="36"/>
      <c r="AB2373" s="36"/>
      <c r="AC2373" s="36"/>
      <c r="AD2373" s="36"/>
      <c r="AE2373" s="36"/>
      <c r="AR2373" s="199" t="s">
        <v>258</v>
      </c>
      <c r="AT2373" s="199" t="s">
        <v>146</v>
      </c>
      <c r="AU2373" s="199" t="s">
        <v>80</v>
      </c>
      <c r="AY2373" s="19" t="s">
        <v>144</v>
      </c>
      <c r="BE2373" s="200">
        <f>IF(N2373="základní",J2373,0)</f>
        <v>0</v>
      </c>
      <c r="BF2373" s="200">
        <f>IF(N2373="snížená",J2373,0)</f>
        <v>0</v>
      </c>
      <c r="BG2373" s="200">
        <f>IF(N2373="zákl. přenesená",J2373,0)</f>
        <v>0</v>
      </c>
      <c r="BH2373" s="200">
        <f>IF(N2373="sníž. přenesená",J2373,0)</f>
        <v>0</v>
      </c>
      <c r="BI2373" s="200">
        <f>IF(N2373="nulová",J2373,0)</f>
        <v>0</v>
      </c>
      <c r="BJ2373" s="19" t="s">
        <v>26</v>
      </c>
      <c r="BK2373" s="200">
        <f>ROUND(I2373*H2373,2)</f>
        <v>0</v>
      </c>
      <c r="BL2373" s="19" t="s">
        <v>258</v>
      </c>
      <c r="BM2373" s="199" t="s">
        <v>3470</v>
      </c>
    </row>
    <row r="2374" spans="1:65" s="2" customFormat="1" ht="10.199999999999999">
      <c r="A2374" s="36"/>
      <c r="B2374" s="37"/>
      <c r="C2374" s="38"/>
      <c r="D2374" s="201" t="s">
        <v>152</v>
      </c>
      <c r="E2374" s="38"/>
      <c r="F2374" s="202" t="s">
        <v>3336</v>
      </c>
      <c r="G2374" s="38"/>
      <c r="H2374" s="38"/>
      <c r="I2374" s="110"/>
      <c r="J2374" s="38"/>
      <c r="K2374" s="38"/>
      <c r="L2374" s="41"/>
      <c r="M2374" s="203"/>
      <c r="N2374" s="204"/>
      <c r="O2374" s="66"/>
      <c r="P2374" s="66"/>
      <c r="Q2374" s="66"/>
      <c r="R2374" s="66"/>
      <c r="S2374" s="66"/>
      <c r="T2374" s="67"/>
      <c r="U2374" s="36"/>
      <c r="V2374" s="36"/>
      <c r="W2374" s="36"/>
      <c r="X2374" s="36"/>
      <c r="Y2374" s="36"/>
      <c r="Z2374" s="36"/>
      <c r="AA2374" s="36"/>
      <c r="AB2374" s="36"/>
      <c r="AC2374" s="36"/>
      <c r="AD2374" s="36"/>
      <c r="AE2374" s="36"/>
      <c r="AT2374" s="19" t="s">
        <v>152</v>
      </c>
      <c r="AU2374" s="19" t="s">
        <v>80</v>
      </c>
    </row>
    <row r="2375" spans="1:65" s="2" customFormat="1" ht="16.5" customHeight="1">
      <c r="A2375" s="36"/>
      <c r="B2375" s="37"/>
      <c r="C2375" s="189" t="s">
        <v>3471</v>
      </c>
      <c r="D2375" s="189" t="s">
        <v>146</v>
      </c>
      <c r="E2375" s="190" t="s">
        <v>3339</v>
      </c>
      <c r="F2375" s="191" t="s">
        <v>3340</v>
      </c>
      <c r="G2375" s="192" t="s">
        <v>1935</v>
      </c>
      <c r="H2375" s="193">
        <v>2</v>
      </c>
      <c r="I2375" s="194"/>
      <c r="J2375" s="193">
        <f>ROUND(I2375*H2375,2)</f>
        <v>0</v>
      </c>
      <c r="K2375" s="191" t="s">
        <v>19</v>
      </c>
      <c r="L2375" s="41"/>
      <c r="M2375" s="195" t="s">
        <v>19</v>
      </c>
      <c r="N2375" s="196" t="s">
        <v>42</v>
      </c>
      <c r="O2375" s="66"/>
      <c r="P2375" s="197">
        <f>O2375*H2375</f>
        <v>0</v>
      </c>
      <c r="Q2375" s="197">
        <v>0</v>
      </c>
      <c r="R2375" s="197">
        <f>Q2375*H2375</f>
        <v>0</v>
      </c>
      <c r="S2375" s="197">
        <v>0</v>
      </c>
      <c r="T2375" s="198">
        <f>S2375*H2375</f>
        <v>0</v>
      </c>
      <c r="U2375" s="36"/>
      <c r="V2375" s="36"/>
      <c r="W2375" s="36"/>
      <c r="X2375" s="36"/>
      <c r="Y2375" s="36"/>
      <c r="Z2375" s="36"/>
      <c r="AA2375" s="36"/>
      <c r="AB2375" s="36"/>
      <c r="AC2375" s="36"/>
      <c r="AD2375" s="36"/>
      <c r="AE2375" s="36"/>
      <c r="AR2375" s="199" t="s">
        <v>258</v>
      </c>
      <c r="AT2375" s="199" t="s">
        <v>146</v>
      </c>
      <c r="AU2375" s="199" t="s">
        <v>80</v>
      </c>
      <c r="AY2375" s="19" t="s">
        <v>144</v>
      </c>
      <c r="BE2375" s="200">
        <f>IF(N2375="základní",J2375,0)</f>
        <v>0</v>
      </c>
      <c r="BF2375" s="200">
        <f>IF(N2375="snížená",J2375,0)</f>
        <v>0</v>
      </c>
      <c r="BG2375" s="200">
        <f>IF(N2375="zákl. přenesená",J2375,0)</f>
        <v>0</v>
      </c>
      <c r="BH2375" s="200">
        <f>IF(N2375="sníž. přenesená",J2375,0)</f>
        <v>0</v>
      </c>
      <c r="BI2375" s="200">
        <f>IF(N2375="nulová",J2375,0)</f>
        <v>0</v>
      </c>
      <c r="BJ2375" s="19" t="s">
        <v>26</v>
      </c>
      <c r="BK2375" s="200">
        <f>ROUND(I2375*H2375,2)</f>
        <v>0</v>
      </c>
      <c r="BL2375" s="19" t="s">
        <v>258</v>
      </c>
      <c r="BM2375" s="199" t="s">
        <v>3472</v>
      </c>
    </row>
    <row r="2376" spans="1:65" s="2" customFormat="1" ht="10.199999999999999">
      <c r="A2376" s="36"/>
      <c r="B2376" s="37"/>
      <c r="C2376" s="38"/>
      <c r="D2376" s="201" t="s">
        <v>152</v>
      </c>
      <c r="E2376" s="38"/>
      <c r="F2376" s="202" t="s">
        <v>3340</v>
      </c>
      <c r="G2376" s="38"/>
      <c r="H2376" s="38"/>
      <c r="I2376" s="110"/>
      <c r="J2376" s="38"/>
      <c r="K2376" s="38"/>
      <c r="L2376" s="41"/>
      <c r="M2376" s="203"/>
      <c r="N2376" s="204"/>
      <c r="O2376" s="66"/>
      <c r="P2376" s="66"/>
      <c r="Q2376" s="66"/>
      <c r="R2376" s="66"/>
      <c r="S2376" s="66"/>
      <c r="T2376" s="67"/>
      <c r="U2376" s="36"/>
      <c r="V2376" s="36"/>
      <c r="W2376" s="36"/>
      <c r="X2376" s="36"/>
      <c r="Y2376" s="36"/>
      <c r="Z2376" s="36"/>
      <c r="AA2376" s="36"/>
      <c r="AB2376" s="36"/>
      <c r="AC2376" s="36"/>
      <c r="AD2376" s="36"/>
      <c r="AE2376" s="36"/>
      <c r="AT2376" s="19" t="s">
        <v>152</v>
      </c>
      <c r="AU2376" s="19" t="s">
        <v>80</v>
      </c>
    </row>
    <row r="2377" spans="1:65" s="2" customFormat="1" ht="16.5" customHeight="1">
      <c r="A2377" s="36"/>
      <c r="B2377" s="37"/>
      <c r="C2377" s="189" t="s">
        <v>3473</v>
      </c>
      <c r="D2377" s="189" t="s">
        <v>146</v>
      </c>
      <c r="E2377" s="190" t="s">
        <v>3343</v>
      </c>
      <c r="F2377" s="191" t="s">
        <v>3344</v>
      </c>
      <c r="G2377" s="192" t="s">
        <v>1935</v>
      </c>
      <c r="H2377" s="193">
        <v>16</v>
      </c>
      <c r="I2377" s="194"/>
      <c r="J2377" s="193">
        <f>ROUND(I2377*H2377,2)</f>
        <v>0</v>
      </c>
      <c r="K2377" s="191" t="s">
        <v>19</v>
      </c>
      <c r="L2377" s="41"/>
      <c r="M2377" s="195" t="s">
        <v>19</v>
      </c>
      <c r="N2377" s="196" t="s">
        <v>42</v>
      </c>
      <c r="O2377" s="66"/>
      <c r="P2377" s="197">
        <f>O2377*H2377</f>
        <v>0</v>
      </c>
      <c r="Q2377" s="197">
        <v>0</v>
      </c>
      <c r="R2377" s="197">
        <f>Q2377*H2377</f>
        <v>0</v>
      </c>
      <c r="S2377" s="197">
        <v>0</v>
      </c>
      <c r="T2377" s="198">
        <f>S2377*H2377</f>
        <v>0</v>
      </c>
      <c r="U2377" s="36"/>
      <c r="V2377" s="36"/>
      <c r="W2377" s="36"/>
      <c r="X2377" s="36"/>
      <c r="Y2377" s="36"/>
      <c r="Z2377" s="36"/>
      <c r="AA2377" s="36"/>
      <c r="AB2377" s="36"/>
      <c r="AC2377" s="36"/>
      <c r="AD2377" s="36"/>
      <c r="AE2377" s="36"/>
      <c r="AR2377" s="199" t="s">
        <v>258</v>
      </c>
      <c r="AT2377" s="199" t="s">
        <v>146</v>
      </c>
      <c r="AU2377" s="199" t="s">
        <v>80</v>
      </c>
      <c r="AY2377" s="19" t="s">
        <v>144</v>
      </c>
      <c r="BE2377" s="200">
        <f>IF(N2377="základní",J2377,0)</f>
        <v>0</v>
      </c>
      <c r="BF2377" s="200">
        <f>IF(N2377="snížená",J2377,0)</f>
        <v>0</v>
      </c>
      <c r="BG2377" s="200">
        <f>IF(N2377="zákl. přenesená",J2377,0)</f>
        <v>0</v>
      </c>
      <c r="BH2377" s="200">
        <f>IF(N2377="sníž. přenesená",J2377,0)</f>
        <v>0</v>
      </c>
      <c r="BI2377" s="200">
        <f>IF(N2377="nulová",J2377,0)</f>
        <v>0</v>
      </c>
      <c r="BJ2377" s="19" t="s">
        <v>26</v>
      </c>
      <c r="BK2377" s="200">
        <f>ROUND(I2377*H2377,2)</f>
        <v>0</v>
      </c>
      <c r="BL2377" s="19" t="s">
        <v>258</v>
      </c>
      <c r="BM2377" s="199" t="s">
        <v>3474</v>
      </c>
    </row>
    <row r="2378" spans="1:65" s="2" customFormat="1" ht="10.199999999999999">
      <c r="A2378" s="36"/>
      <c r="B2378" s="37"/>
      <c r="C2378" s="38"/>
      <c r="D2378" s="201" t="s">
        <v>152</v>
      </c>
      <c r="E2378" s="38"/>
      <c r="F2378" s="202" t="s">
        <v>3344</v>
      </c>
      <c r="G2378" s="38"/>
      <c r="H2378" s="38"/>
      <c r="I2378" s="110"/>
      <c r="J2378" s="38"/>
      <c r="K2378" s="38"/>
      <c r="L2378" s="41"/>
      <c r="M2378" s="203"/>
      <c r="N2378" s="204"/>
      <c r="O2378" s="66"/>
      <c r="P2378" s="66"/>
      <c r="Q2378" s="66"/>
      <c r="R2378" s="66"/>
      <c r="S2378" s="66"/>
      <c r="T2378" s="67"/>
      <c r="U2378" s="36"/>
      <c r="V2378" s="36"/>
      <c r="W2378" s="36"/>
      <c r="X2378" s="36"/>
      <c r="Y2378" s="36"/>
      <c r="Z2378" s="36"/>
      <c r="AA2378" s="36"/>
      <c r="AB2378" s="36"/>
      <c r="AC2378" s="36"/>
      <c r="AD2378" s="36"/>
      <c r="AE2378" s="36"/>
      <c r="AT2378" s="19" t="s">
        <v>152</v>
      </c>
      <c r="AU2378" s="19" t="s">
        <v>80</v>
      </c>
    </row>
    <row r="2379" spans="1:65" s="2" customFormat="1" ht="33" customHeight="1">
      <c r="A2379" s="36"/>
      <c r="B2379" s="37"/>
      <c r="C2379" s="189" t="s">
        <v>3475</v>
      </c>
      <c r="D2379" s="189" t="s">
        <v>146</v>
      </c>
      <c r="E2379" s="190" t="s">
        <v>3347</v>
      </c>
      <c r="F2379" s="191" t="s">
        <v>3348</v>
      </c>
      <c r="G2379" s="192" t="s">
        <v>429</v>
      </c>
      <c r="H2379" s="193">
        <v>2000</v>
      </c>
      <c r="I2379" s="194"/>
      <c r="J2379" s="193">
        <f>ROUND(I2379*H2379,2)</f>
        <v>0</v>
      </c>
      <c r="K2379" s="191" t="s">
        <v>19</v>
      </c>
      <c r="L2379" s="41"/>
      <c r="M2379" s="195" t="s">
        <v>19</v>
      </c>
      <c r="N2379" s="196" t="s">
        <v>42</v>
      </c>
      <c r="O2379" s="66"/>
      <c r="P2379" s="197">
        <f>O2379*H2379</f>
        <v>0</v>
      </c>
      <c r="Q2379" s="197">
        <v>0</v>
      </c>
      <c r="R2379" s="197">
        <f>Q2379*H2379</f>
        <v>0</v>
      </c>
      <c r="S2379" s="197">
        <v>0</v>
      </c>
      <c r="T2379" s="198">
        <f>S2379*H2379</f>
        <v>0</v>
      </c>
      <c r="U2379" s="36"/>
      <c r="V2379" s="36"/>
      <c r="W2379" s="36"/>
      <c r="X2379" s="36"/>
      <c r="Y2379" s="36"/>
      <c r="Z2379" s="36"/>
      <c r="AA2379" s="36"/>
      <c r="AB2379" s="36"/>
      <c r="AC2379" s="36"/>
      <c r="AD2379" s="36"/>
      <c r="AE2379" s="36"/>
      <c r="AR2379" s="199" t="s">
        <v>258</v>
      </c>
      <c r="AT2379" s="199" t="s">
        <v>146</v>
      </c>
      <c r="AU2379" s="199" t="s">
        <v>80</v>
      </c>
      <c r="AY2379" s="19" t="s">
        <v>144</v>
      </c>
      <c r="BE2379" s="200">
        <f>IF(N2379="základní",J2379,0)</f>
        <v>0</v>
      </c>
      <c r="BF2379" s="200">
        <f>IF(N2379="snížená",J2379,0)</f>
        <v>0</v>
      </c>
      <c r="BG2379" s="200">
        <f>IF(N2379="zákl. přenesená",J2379,0)</f>
        <v>0</v>
      </c>
      <c r="BH2379" s="200">
        <f>IF(N2379="sníž. přenesená",J2379,0)</f>
        <v>0</v>
      </c>
      <c r="BI2379" s="200">
        <f>IF(N2379="nulová",J2379,0)</f>
        <v>0</v>
      </c>
      <c r="BJ2379" s="19" t="s">
        <v>26</v>
      </c>
      <c r="BK2379" s="200">
        <f>ROUND(I2379*H2379,2)</f>
        <v>0</v>
      </c>
      <c r="BL2379" s="19" t="s">
        <v>258</v>
      </c>
      <c r="BM2379" s="199" t="s">
        <v>3476</v>
      </c>
    </row>
    <row r="2380" spans="1:65" s="2" customFormat="1" ht="19.2">
      <c r="A2380" s="36"/>
      <c r="B2380" s="37"/>
      <c r="C2380" s="38"/>
      <c r="D2380" s="201" t="s">
        <v>152</v>
      </c>
      <c r="E2380" s="38"/>
      <c r="F2380" s="202" t="s">
        <v>3348</v>
      </c>
      <c r="G2380" s="38"/>
      <c r="H2380" s="38"/>
      <c r="I2380" s="110"/>
      <c r="J2380" s="38"/>
      <c r="K2380" s="38"/>
      <c r="L2380" s="41"/>
      <c r="M2380" s="203"/>
      <c r="N2380" s="204"/>
      <c r="O2380" s="66"/>
      <c r="P2380" s="66"/>
      <c r="Q2380" s="66"/>
      <c r="R2380" s="66"/>
      <c r="S2380" s="66"/>
      <c r="T2380" s="67"/>
      <c r="U2380" s="36"/>
      <c r="V2380" s="36"/>
      <c r="W2380" s="36"/>
      <c r="X2380" s="36"/>
      <c r="Y2380" s="36"/>
      <c r="Z2380" s="36"/>
      <c r="AA2380" s="36"/>
      <c r="AB2380" s="36"/>
      <c r="AC2380" s="36"/>
      <c r="AD2380" s="36"/>
      <c r="AE2380" s="36"/>
      <c r="AT2380" s="19" t="s">
        <v>152</v>
      </c>
      <c r="AU2380" s="19" t="s">
        <v>80</v>
      </c>
    </row>
    <row r="2381" spans="1:65" s="2" customFormat="1" ht="16.5" customHeight="1">
      <c r="A2381" s="36"/>
      <c r="B2381" s="37"/>
      <c r="C2381" s="189" t="s">
        <v>3477</v>
      </c>
      <c r="D2381" s="189" t="s">
        <v>146</v>
      </c>
      <c r="E2381" s="190" t="s">
        <v>3351</v>
      </c>
      <c r="F2381" s="191" t="s">
        <v>3352</v>
      </c>
      <c r="G2381" s="192" t="s">
        <v>429</v>
      </c>
      <c r="H2381" s="193">
        <v>200</v>
      </c>
      <c r="I2381" s="194"/>
      <c r="J2381" s="193">
        <f>ROUND(I2381*H2381,2)</f>
        <v>0</v>
      </c>
      <c r="K2381" s="191" t="s">
        <v>19</v>
      </c>
      <c r="L2381" s="41"/>
      <c r="M2381" s="195" t="s">
        <v>19</v>
      </c>
      <c r="N2381" s="196" t="s">
        <v>42</v>
      </c>
      <c r="O2381" s="66"/>
      <c r="P2381" s="197">
        <f>O2381*H2381</f>
        <v>0</v>
      </c>
      <c r="Q2381" s="197">
        <v>0</v>
      </c>
      <c r="R2381" s="197">
        <f>Q2381*H2381</f>
        <v>0</v>
      </c>
      <c r="S2381" s="197">
        <v>0</v>
      </c>
      <c r="T2381" s="198">
        <f>S2381*H2381</f>
        <v>0</v>
      </c>
      <c r="U2381" s="36"/>
      <c r="V2381" s="36"/>
      <c r="W2381" s="36"/>
      <c r="X2381" s="36"/>
      <c r="Y2381" s="36"/>
      <c r="Z2381" s="36"/>
      <c r="AA2381" s="36"/>
      <c r="AB2381" s="36"/>
      <c r="AC2381" s="36"/>
      <c r="AD2381" s="36"/>
      <c r="AE2381" s="36"/>
      <c r="AR2381" s="199" t="s">
        <v>258</v>
      </c>
      <c r="AT2381" s="199" t="s">
        <v>146</v>
      </c>
      <c r="AU2381" s="199" t="s">
        <v>80</v>
      </c>
      <c r="AY2381" s="19" t="s">
        <v>144</v>
      </c>
      <c r="BE2381" s="200">
        <f>IF(N2381="základní",J2381,0)</f>
        <v>0</v>
      </c>
      <c r="BF2381" s="200">
        <f>IF(N2381="snížená",J2381,0)</f>
        <v>0</v>
      </c>
      <c r="BG2381" s="200">
        <f>IF(N2381="zákl. přenesená",J2381,0)</f>
        <v>0</v>
      </c>
      <c r="BH2381" s="200">
        <f>IF(N2381="sníž. přenesená",J2381,0)</f>
        <v>0</v>
      </c>
      <c r="BI2381" s="200">
        <f>IF(N2381="nulová",J2381,0)</f>
        <v>0</v>
      </c>
      <c r="BJ2381" s="19" t="s">
        <v>26</v>
      </c>
      <c r="BK2381" s="200">
        <f>ROUND(I2381*H2381,2)</f>
        <v>0</v>
      </c>
      <c r="BL2381" s="19" t="s">
        <v>258</v>
      </c>
      <c r="BM2381" s="199" t="s">
        <v>3478</v>
      </c>
    </row>
    <row r="2382" spans="1:65" s="2" customFormat="1" ht="10.199999999999999">
      <c r="A2382" s="36"/>
      <c r="B2382" s="37"/>
      <c r="C2382" s="38"/>
      <c r="D2382" s="201" t="s">
        <v>152</v>
      </c>
      <c r="E2382" s="38"/>
      <c r="F2382" s="202" t="s">
        <v>3352</v>
      </c>
      <c r="G2382" s="38"/>
      <c r="H2382" s="38"/>
      <c r="I2382" s="110"/>
      <c r="J2382" s="38"/>
      <c r="K2382" s="38"/>
      <c r="L2382" s="41"/>
      <c r="M2382" s="203"/>
      <c r="N2382" s="204"/>
      <c r="O2382" s="66"/>
      <c r="P2382" s="66"/>
      <c r="Q2382" s="66"/>
      <c r="R2382" s="66"/>
      <c r="S2382" s="66"/>
      <c r="T2382" s="67"/>
      <c r="U2382" s="36"/>
      <c r="V2382" s="36"/>
      <c r="W2382" s="36"/>
      <c r="X2382" s="36"/>
      <c r="Y2382" s="36"/>
      <c r="Z2382" s="36"/>
      <c r="AA2382" s="36"/>
      <c r="AB2382" s="36"/>
      <c r="AC2382" s="36"/>
      <c r="AD2382" s="36"/>
      <c r="AE2382" s="36"/>
      <c r="AT2382" s="19" t="s">
        <v>152</v>
      </c>
      <c r="AU2382" s="19" t="s">
        <v>80</v>
      </c>
    </row>
    <row r="2383" spans="1:65" s="2" customFormat="1" ht="16.5" customHeight="1">
      <c r="A2383" s="36"/>
      <c r="B2383" s="37"/>
      <c r="C2383" s="189" t="s">
        <v>3479</v>
      </c>
      <c r="D2383" s="189" t="s">
        <v>146</v>
      </c>
      <c r="E2383" s="190" t="s">
        <v>3355</v>
      </c>
      <c r="F2383" s="191" t="s">
        <v>3356</v>
      </c>
      <c r="G2383" s="192" t="s">
        <v>429</v>
      </c>
      <c r="H2383" s="193">
        <v>15</v>
      </c>
      <c r="I2383" s="194"/>
      <c r="J2383" s="193">
        <f>ROUND(I2383*H2383,2)</f>
        <v>0</v>
      </c>
      <c r="K2383" s="191" t="s">
        <v>19</v>
      </c>
      <c r="L2383" s="41"/>
      <c r="M2383" s="195" t="s">
        <v>19</v>
      </c>
      <c r="N2383" s="196" t="s">
        <v>42</v>
      </c>
      <c r="O2383" s="66"/>
      <c r="P2383" s="197">
        <f>O2383*H2383</f>
        <v>0</v>
      </c>
      <c r="Q2383" s="197">
        <v>0</v>
      </c>
      <c r="R2383" s="197">
        <f>Q2383*H2383</f>
        <v>0</v>
      </c>
      <c r="S2383" s="197">
        <v>0</v>
      </c>
      <c r="T2383" s="198">
        <f>S2383*H2383</f>
        <v>0</v>
      </c>
      <c r="U2383" s="36"/>
      <c r="V2383" s="36"/>
      <c r="W2383" s="36"/>
      <c r="X2383" s="36"/>
      <c r="Y2383" s="36"/>
      <c r="Z2383" s="36"/>
      <c r="AA2383" s="36"/>
      <c r="AB2383" s="36"/>
      <c r="AC2383" s="36"/>
      <c r="AD2383" s="36"/>
      <c r="AE2383" s="36"/>
      <c r="AR2383" s="199" t="s">
        <v>258</v>
      </c>
      <c r="AT2383" s="199" t="s">
        <v>146</v>
      </c>
      <c r="AU2383" s="199" t="s">
        <v>80</v>
      </c>
      <c r="AY2383" s="19" t="s">
        <v>144</v>
      </c>
      <c r="BE2383" s="200">
        <f>IF(N2383="základní",J2383,0)</f>
        <v>0</v>
      </c>
      <c r="BF2383" s="200">
        <f>IF(N2383="snížená",J2383,0)</f>
        <v>0</v>
      </c>
      <c r="BG2383" s="200">
        <f>IF(N2383="zákl. přenesená",J2383,0)</f>
        <v>0</v>
      </c>
      <c r="BH2383" s="200">
        <f>IF(N2383="sníž. přenesená",J2383,0)</f>
        <v>0</v>
      </c>
      <c r="BI2383" s="200">
        <f>IF(N2383="nulová",J2383,0)</f>
        <v>0</v>
      </c>
      <c r="BJ2383" s="19" t="s">
        <v>26</v>
      </c>
      <c r="BK2383" s="200">
        <f>ROUND(I2383*H2383,2)</f>
        <v>0</v>
      </c>
      <c r="BL2383" s="19" t="s">
        <v>258</v>
      </c>
      <c r="BM2383" s="199" t="s">
        <v>3480</v>
      </c>
    </row>
    <row r="2384" spans="1:65" s="2" customFormat="1" ht="10.199999999999999">
      <c r="A2384" s="36"/>
      <c r="B2384" s="37"/>
      <c r="C2384" s="38"/>
      <c r="D2384" s="201" t="s">
        <v>152</v>
      </c>
      <c r="E2384" s="38"/>
      <c r="F2384" s="202" t="s">
        <v>3356</v>
      </c>
      <c r="G2384" s="38"/>
      <c r="H2384" s="38"/>
      <c r="I2384" s="110"/>
      <c r="J2384" s="38"/>
      <c r="K2384" s="38"/>
      <c r="L2384" s="41"/>
      <c r="M2384" s="203"/>
      <c r="N2384" s="204"/>
      <c r="O2384" s="66"/>
      <c r="P2384" s="66"/>
      <c r="Q2384" s="66"/>
      <c r="R2384" s="66"/>
      <c r="S2384" s="66"/>
      <c r="T2384" s="67"/>
      <c r="U2384" s="36"/>
      <c r="V2384" s="36"/>
      <c r="W2384" s="36"/>
      <c r="X2384" s="36"/>
      <c r="Y2384" s="36"/>
      <c r="Z2384" s="36"/>
      <c r="AA2384" s="36"/>
      <c r="AB2384" s="36"/>
      <c r="AC2384" s="36"/>
      <c r="AD2384" s="36"/>
      <c r="AE2384" s="36"/>
      <c r="AT2384" s="19" t="s">
        <v>152</v>
      </c>
      <c r="AU2384" s="19" t="s">
        <v>80</v>
      </c>
    </row>
    <row r="2385" spans="1:65" s="2" customFormat="1" ht="16.5" customHeight="1">
      <c r="A2385" s="36"/>
      <c r="B2385" s="37"/>
      <c r="C2385" s="189" t="s">
        <v>3481</v>
      </c>
      <c r="D2385" s="189" t="s">
        <v>146</v>
      </c>
      <c r="E2385" s="190" t="s">
        <v>3359</v>
      </c>
      <c r="F2385" s="191" t="s">
        <v>3360</v>
      </c>
      <c r="G2385" s="192" t="s">
        <v>1935</v>
      </c>
      <c r="H2385" s="193">
        <v>50</v>
      </c>
      <c r="I2385" s="194"/>
      <c r="J2385" s="193">
        <f>ROUND(I2385*H2385,2)</f>
        <v>0</v>
      </c>
      <c r="K2385" s="191" t="s">
        <v>19</v>
      </c>
      <c r="L2385" s="41"/>
      <c r="M2385" s="195" t="s">
        <v>19</v>
      </c>
      <c r="N2385" s="196" t="s">
        <v>42</v>
      </c>
      <c r="O2385" s="66"/>
      <c r="P2385" s="197">
        <f>O2385*H2385</f>
        <v>0</v>
      </c>
      <c r="Q2385" s="197">
        <v>0</v>
      </c>
      <c r="R2385" s="197">
        <f>Q2385*H2385</f>
        <v>0</v>
      </c>
      <c r="S2385" s="197">
        <v>0</v>
      </c>
      <c r="T2385" s="198">
        <f>S2385*H2385</f>
        <v>0</v>
      </c>
      <c r="U2385" s="36"/>
      <c r="V2385" s="36"/>
      <c r="W2385" s="36"/>
      <c r="X2385" s="36"/>
      <c r="Y2385" s="36"/>
      <c r="Z2385" s="36"/>
      <c r="AA2385" s="36"/>
      <c r="AB2385" s="36"/>
      <c r="AC2385" s="36"/>
      <c r="AD2385" s="36"/>
      <c r="AE2385" s="36"/>
      <c r="AR2385" s="199" t="s">
        <v>258</v>
      </c>
      <c r="AT2385" s="199" t="s">
        <v>146</v>
      </c>
      <c r="AU2385" s="199" t="s">
        <v>80</v>
      </c>
      <c r="AY2385" s="19" t="s">
        <v>144</v>
      </c>
      <c r="BE2385" s="200">
        <f>IF(N2385="základní",J2385,0)</f>
        <v>0</v>
      </c>
      <c r="BF2385" s="200">
        <f>IF(N2385="snížená",J2385,0)</f>
        <v>0</v>
      </c>
      <c r="BG2385" s="200">
        <f>IF(N2385="zákl. přenesená",J2385,0)</f>
        <v>0</v>
      </c>
      <c r="BH2385" s="200">
        <f>IF(N2385="sníž. přenesená",J2385,0)</f>
        <v>0</v>
      </c>
      <c r="BI2385" s="200">
        <f>IF(N2385="nulová",J2385,0)</f>
        <v>0</v>
      </c>
      <c r="BJ2385" s="19" t="s">
        <v>26</v>
      </c>
      <c r="BK2385" s="200">
        <f>ROUND(I2385*H2385,2)</f>
        <v>0</v>
      </c>
      <c r="BL2385" s="19" t="s">
        <v>258</v>
      </c>
      <c r="BM2385" s="199" t="s">
        <v>3482</v>
      </c>
    </row>
    <row r="2386" spans="1:65" s="2" customFormat="1" ht="10.199999999999999">
      <c r="A2386" s="36"/>
      <c r="B2386" s="37"/>
      <c r="C2386" s="38"/>
      <c r="D2386" s="201" t="s">
        <v>152</v>
      </c>
      <c r="E2386" s="38"/>
      <c r="F2386" s="202" t="s">
        <v>3360</v>
      </c>
      <c r="G2386" s="38"/>
      <c r="H2386" s="38"/>
      <c r="I2386" s="110"/>
      <c r="J2386" s="38"/>
      <c r="K2386" s="38"/>
      <c r="L2386" s="41"/>
      <c r="M2386" s="203"/>
      <c r="N2386" s="204"/>
      <c r="O2386" s="66"/>
      <c r="P2386" s="66"/>
      <c r="Q2386" s="66"/>
      <c r="R2386" s="66"/>
      <c r="S2386" s="66"/>
      <c r="T2386" s="67"/>
      <c r="U2386" s="36"/>
      <c r="V2386" s="36"/>
      <c r="W2386" s="36"/>
      <c r="X2386" s="36"/>
      <c r="Y2386" s="36"/>
      <c r="Z2386" s="36"/>
      <c r="AA2386" s="36"/>
      <c r="AB2386" s="36"/>
      <c r="AC2386" s="36"/>
      <c r="AD2386" s="36"/>
      <c r="AE2386" s="36"/>
      <c r="AT2386" s="19" t="s">
        <v>152</v>
      </c>
      <c r="AU2386" s="19" t="s">
        <v>80</v>
      </c>
    </row>
    <row r="2387" spans="1:65" s="2" customFormat="1" ht="16.5" customHeight="1">
      <c r="A2387" s="36"/>
      <c r="B2387" s="37"/>
      <c r="C2387" s="189" t="s">
        <v>3483</v>
      </c>
      <c r="D2387" s="189" t="s">
        <v>146</v>
      </c>
      <c r="E2387" s="190" t="s">
        <v>3363</v>
      </c>
      <c r="F2387" s="191" t="s">
        <v>3364</v>
      </c>
      <c r="G2387" s="192" t="s">
        <v>429</v>
      </c>
      <c r="H2387" s="193">
        <v>60</v>
      </c>
      <c r="I2387" s="194"/>
      <c r="J2387" s="193">
        <f>ROUND(I2387*H2387,2)</f>
        <v>0</v>
      </c>
      <c r="K2387" s="191" t="s">
        <v>19</v>
      </c>
      <c r="L2387" s="41"/>
      <c r="M2387" s="195" t="s">
        <v>19</v>
      </c>
      <c r="N2387" s="196" t="s">
        <v>42</v>
      </c>
      <c r="O2387" s="66"/>
      <c r="P2387" s="197">
        <f>O2387*H2387</f>
        <v>0</v>
      </c>
      <c r="Q2387" s="197">
        <v>0</v>
      </c>
      <c r="R2387" s="197">
        <f>Q2387*H2387</f>
        <v>0</v>
      </c>
      <c r="S2387" s="197">
        <v>0</v>
      </c>
      <c r="T2387" s="198">
        <f>S2387*H2387</f>
        <v>0</v>
      </c>
      <c r="U2387" s="36"/>
      <c r="V2387" s="36"/>
      <c r="W2387" s="36"/>
      <c r="X2387" s="36"/>
      <c r="Y2387" s="36"/>
      <c r="Z2387" s="36"/>
      <c r="AA2387" s="36"/>
      <c r="AB2387" s="36"/>
      <c r="AC2387" s="36"/>
      <c r="AD2387" s="36"/>
      <c r="AE2387" s="36"/>
      <c r="AR2387" s="199" t="s">
        <v>258</v>
      </c>
      <c r="AT2387" s="199" t="s">
        <v>146</v>
      </c>
      <c r="AU2387" s="199" t="s">
        <v>80</v>
      </c>
      <c r="AY2387" s="19" t="s">
        <v>144</v>
      </c>
      <c r="BE2387" s="200">
        <f>IF(N2387="základní",J2387,0)</f>
        <v>0</v>
      </c>
      <c r="BF2387" s="200">
        <f>IF(N2387="snížená",J2387,0)</f>
        <v>0</v>
      </c>
      <c r="BG2387" s="200">
        <f>IF(N2387="zákl. přenesená",J2387,0)</f>
        <v>0</v>
      </c>
      <c r="BH2387" s="200">
        <f>IF(N2387="sníž. přenesená",J2387,0)</f>
        <v>0</v>
      </c>
      <c r="BI2387" s="200">
        <f>IF(N2387="nulová",J2387,0)</f>
        <v>0</v>
      </c>
      <c r="BJ2387" s="19" t="s">
        <v>26</v>
      </c>
      <c r="BK2387" s="200">
        <f>ROUND(I2387*H2387,2)</f>
        <v>0</v>
      </c>
      <c r="BL2387" s="19" t="s">
        <v>258</v>
      </c>
      <c r="BM2387" s="199" t="s">
        <v>3484</v>
      </c>
    </row>
    <row r="2388" spans="1:65" s="2" customFormat="1" ht="10.199999999999999">
      <c r="A2388" s="36"/>
      <c r="B2388" s="37"/>
      <c r="C2388" s="38"/>
      <c r="D2388" s="201" t="s">
        <v>152</v>
      </c>
      <c r="E2388" s="38"/>
      <c r="F2388" s="202" t="s">
        <v>3364</v>
      </c>
      <c r="G2388" s="38"/>
      <c r="H2388" s="38"/>
      <c r="I2388" s="110"/>
      <c r="J2388" s="38"/>
      <c r="K2388" s="38"/>
      <c r="L2388" s="41"/>
      <c r="M2388" s="203"/>
      <c r="N2388" s="204"/>
      <c r="O2388" s="66"/>
      <c r="P2388" s="66"/>
      <c r="Q2388" s="66"/>
      <c r="R2388" s="66"/>
      <c r="S2388" s="66"/>
      <c r="T2388" s="67"/>
      <c r="U2388" s="36"/>
      <c r="V2388" s="36"/>
      <c r="W2388" s="36"/>
      <c r="X2388" s="36"/>
      <c r="Y2388" s="36"/>
      <c r="Z2388" s="36"/>
      <c r="AA2388" s="36"/>
      <c r="AB2388" s="36"/>
      <c r="AC2388" s="36"/>
      <c r="AD2388" s="36"/>
      <c r="AE2388" s="36"/>
      <c r="AT2388" s="19" t="s">
        <v>152</v>
      </c>
      <c r="AU2388" s="19" t="s">
        <v>80</v>
      </c>
    </row>
    <row r="2389" spans="1:65" s="2" customFormat="1" ht="16.5" customHeight="1">
      <c r="A2389" s="36"/>
      <c r="B2389" s="37"/>
      <c r="C2389" s="189" t="s">
        <v>3485</v>
      </c>
      <c r="D2389" s="189" t="s">
        <v>146</v>
      </c>
      <c r="E2389" s="190" t="s">
        <v>3367</v>
      </c>
      <c r="F2389" s="191" t="s">
        <v>3368</v>
      </c>
      <c r="G2389" s="192" t="s">
        <v>429</v>
      </c>
      <c r="H2389" s="193">
        <v>100</v>
      </c>
      <c r="I2389" s="194"/>
      <c r="J2389" s="193">
        <f>ROUND(I2389*H2389,2)</f>
        <v>0</v>
      </c>
      <c r="K2389" s="191" t="s">
        <v>19</v>
      </c>
      <c r="L2389" s="41"/>
      <c r="M2389" s="195" t="s">
        <v>19</v>
      </c>
      <c r="N2389" s="196" t="s">
        <v>42</v>
      </c>
      <c r="O2389" s="66"/>
      <c r="P2389" s="197">
        <f>O2389*H2389</f>
        <v>0</v>
      </c>
      <c r="Q2389" s="197">
        <v>0</v>
      </c>
      <c r="R2389" s="197">
        <f>Q2389*H2389</f>
        <v>0</v>
      </c>
      <c r="S2389" s="197">
        <v>0</v>
      </c>
      <c r="T2389" s="198">
        <f>S2389*H2389</f>
        <v>0</v>
      </c>
      <c r="U2389" s="36"/>
      <c r="V2389" s="36"/>
      <c r="W2389" s="36"/>
      <c r="X2389" s="36"/>
      <c r="Y2389" s="36"/>
      <c r="Z2389" s="36"/>
      <c r="AA2389" s="36"/>
      <c r="AB2389" s="36"/>
      <c r="AC2389" s="36"/>
      <c r="AD2389" s="36"/>
      <c r="AE2389" s="36"/>
      <c r="AR2389" s="199" t="s">
        <v>258</v>
      </c>
      <c r="AT2389" s="199" t="s">
        <v>146</v>
      </c>
      <c r="AU2389" s="199" t="s">
        <v>80</v>
      </c>
      <c r="AY2389" s="19" t="s">
        <v>144</v>
      </c>
      <c r="BE2389" s="200">
        <f>IF(N2389="základní",J2389,0)</f>
        <v>0</v>
      </c>
      <c r="BF2389" s="200">
        <f>IF(N2389="snížená",J2389,0)</f>
        <v>0</v>
      </c>
      <c r="BG2389" s="200">
        <f>IF(N2389="zákl. přenesená",J2389,0)</f>
        <v>0</v>
      </c>
      <c r="BH2389" s="200">
        <f>IF(N2389="sníž. přenesená",J2389,0)</f>
        <v>0</v>
      </c>
      <c r="BI2389" s="200">
        <f>IF(N2389="nulová",J2389,0)</f>
        <v>0</v>
      </c>
      <c r="BJ2389" s="19" t="s">
        <v>26</v>
      </c>
      <c r="BK2389" s="200">
        <f>ROUND(I2389*H2389,2)</f>
        <v>0</v>
      </c>
      <c r="BL2389" s="19" t="s">
        <v>258</v>
      </c>
      <c r="BM2389" s="199" t="s">
        <v>3486</v>
      </c>
    </row>
    <row r="2390" spans="1:65" s="2" customFormat="1" ht="10.199999999999999">
      <c r="A2390" s="36"/>
      <c r="B2390" s="37"/>
      <c r="C2390" s="38"/>
      <c r="D2390" s="201" t="s">
        <v>152</v>
      </c>
      <c r="E2390" s="38"/>
      <c r="F2390" s="202" t="s">
        <v>3368</v>
      </c>
      <c r="G2390" s="38"/>
      <c r="H2390" s="38"/>
      <c r="I2390" s="110"/>
      <c r="J2390" s="38"/>
      <c r="K2390" s="38"/>
      <c r="L2390" s="41"/>
      <c r="M2390" s="203"/>
      <c r="N2390" s="204"/>
      <c r="O2390" s="66"/>
      <c r="P2390" s="66"/>
      <c r="Q2390" s="66"/>
      <c r="R2390" s="66"/>
      <c r="S2390" s="66"/>
      <c r="T2390" s="67"/>
      <c r="U2390" s="36"/>
      <c r="V2390" s="36"/>
      <c r="W2390" s="36"/>
      <c r="X2390" s="36"/>
      <c r="Y2390" s="36"/>
      <c r="Z2390" s="36"/>
      <c r="AA2390" s="36"/>
      <c r="AB2390" s="36"/>
      <c r="AC2390" s="36"/>
      <c r="AD2390" s="36"/>
      <c r="AE2390" s="36"/>
      <c r="AT2390" s="19" t="s">
        <v>152</v>
      </c>
      <c r="AU2390" s="19" t="s">
        <v>80</v>
      </c>
    </row>
    <row r="2391" spans="1:65" s="2" customFormat="1" ht="16.5" customHeight="1">
      <c r="A2391" s="36"/>
      <c r="B2391" s="37"/>
      <c r="C2391" s="189" t="s">
        <v>3487</v>
      </c>
      <c r="D2391" s="189" t="s">
        <v>146</v>
      </c>
      <c r="E2391" s="190" t="s">
        <v>3371</v>
      </c>
      <c r="F2391" s="191" t="s">
        <v>3372</v>
      </c>
      <c r="G2391" s="192" t="s">
        <v>429</v>
      </c>
      <c r="H2391" s="193">
        <v>150</v>
      </c>
      <c r="I2391" s="194"/>
      <c r="J2391" s="193">
        <f>ROUND(I2391*H2391,2)</f>
        <v>0</v>
      </c>
      <c r="K2391" s="191" t="s">
        <v>19</v>
      </c>
      <c r="L2391" s="41"/>
      <c r="M2391" s="195" t="s">
        <v>19</v>
      </c>
      <c r="N2391" s="196" t="s">
        <v>42</v>
      </c>
      <c r="O2391" s="66"/>
      <c r="P2391" s="197">
        <f>O2391*H2391</f>
        <v>0</v>
      </c>
      <c r="Q2391" s="197">
        <v>0</v>
      </c>
      <c r="R2391" s="197">
        <f>Q2391*H2391</f>
        <v>0</v>
      </c>
      <c r="S2391" s="197">
        <v>0</v>
      </c>
      <c r="T2391" s="198">
        <f>S2391*H2391</f>
        <v>0</v>
      </c>
      <c r="U2391" s="36"/>
      <c r="V2391" s="36"/>
      <c r="W2391" s="36"/>
      <c r="X2391" s="36"/>
      <c r="Y2391" s="36"/>
      <c r="Z2391" s="36"/>
      <c r="AA2391" s="36"/>
      <c r="AB2391" s="36"/>
      <c r="AC2391" s="36"/>
      <c r="AD2391" s="36"/>
      <c r="AE2391" s="36"/>
      <c r="AR2391" s="199" t="s">
        <v>258</v>
      </c>
      <c r="AT2391" s="199" t="s">
        <v>146</v>
      </c>
      <c r="AU2391" s="199" t="s">
        <v>80</v>
      </c>
      <c r="AY2391" s="19" t="s">
        <v>144</v>
      </c>
      <c r="BE2391" s="200">
        <f>IF(N2391="základní",J2391,0)</f>
        <v>0</v>
      </c>
      <c r="BF2391" s="200">
        <f>IF(N2391="snížená",J2391,0)</f>
        <v>0</v>
      </c>
      <c r="BG2391" s="200">
        <f>IF(N2391="zákl. přenesená",J2391,0)</f>
        <v>0</v>
      </c>
      <c r="BH2391" s="200">
        <f>IF(N2391="sníž. přenesená",J2391,0)</f>
        <v>0</v>
      </c>
      <c r="BI2391" s="200">
        <f>IF(N2391="nulová",J2391,0)</f>
        <v>0</v>
      </c>
      <c r="BJ2391" s="19" t="s">
        <v>26</v>
      </c>
      <c r="BK2391" s="200">
        <f>ROUND(I2391*H2391,2)</f>
        <v>0</v>
      </c>
      <c r="BL2391" s="19" t="s">
        <v>258</v>
      </c>
      <c r="BM2391" s="199" t="s">
        <v>3488</v>
      </c>
    </row>
    <row r="2392" spans="1:65" s="2" customFormat="1" ht="10.199999999999999">
      <c r="A2392" s="36"/>
      <c r="B2392" s="37"/>
      <c r="C2392" s="38"/>
      <c r="D2392" s="201" t="s">
        <v>152</v>
      </c>
      <c r="E2392" s="38"/>
      <c r="F2392" s="202" t="s">
        <v>3372</v>
      </c>
      <c r="G2392" s="38"/>
      <c r="H2392" s="38"/>
      <c r="I2392" s="110"/>
      <c r="J2392" s="38"/>
      <c r="K2392" s="38"/>
      <c r="L2392" s="41"/>
      <c r="M2392" s="203"/>
      <c r="N2392" s="204"/>
      <c r="O2392" s="66"/>
      <c r="P2392" s="66"/>
      <c r="Q2392" s="66"/>
      <c r="R2392" s="66"/>
      <c r="S2392" s="66"/>
      <c r="T2392" s="67"/>
      <c r="U2392" s="36"/>
      <c r="V2392" s="36"/>
      <c r="W2392" s="36"/>
      <c r="X2392" s="36"/>
      <c r="Y2392" s="36"/>
      <c r="Z2392" s="36"/>
      <c r="AA2392" s="36"/>
      <c r="AB2392" s="36"/>
      <c r="AC2392" s="36"/>
      <c r="AD2392" s="36"/>
      <c r="AE2392" s="36"/>
      <c r="AT2392" s="19" t="s">
        <v>152</v>
      </c>
      <c r="AU2392" s="19" t="s">
        <v>80</v>
      </c>
    </row>
    <row r="2393" spans="1:65" s="2" customFormat="1" ht="16.5" customHeight="1">
      <c r="A2393" s="36"/>
      <c r="B2393" s="37"/>
      <c r="C2393" s="189" t="s">
        <v>3489</v>
      </c>
      <c r="D2393" s="189" t="s">
        <v>146</v>
      </c>
      <c r="E2393" s="190" t="s">
        <v>3375</v>
      </c>
      <c r="F2393" s="191" t="s">
        <v>3376</v>
      </c>
      <c r="G2393" s="192" t="s">
        <v>1935</v>
      </c>
      <c r="H2393" s="193">
        <v>10</v>
      </c>
      <c r="I2393" s="194"/>
      <c r="J2393" s="193">
        <f>ROUND(I2393*H2393,2)</f>
        <v>0</v>
      </c>
      <c r="K2393" s="191" t="s">
        <v>19</v>
      </c>
      <c r="L2393" s="41"/>
      <c r="M2393" s="195" t="s">
        <v>19</v>
      </c>
      <c r="N2393" s="196" t="s">
        <v>42</v>
      </c>
      <c r="O2393" s="66"/>
      <c r="P2393" s="197">
        <f>O2393*H2393</f>
        <v>0</v>
      </c>
      <c r="Q2393" s="197">
        <v>0</v>
      </c>
      <c r="R2393" s="197">
        <f>Q2393*H2393</f>
        <v>0</v>
      </c>
      <c r="S2393" s="197">
        <v>0</v>
      </c>
      <c r="T2393" s="198">
        <f>S2393*H2393</f>
        <v>0</v>
      </c>
      <c r="U2393" s="36"/>
      <c r="V2393" s="36"/>
      <c r="W2393" s="36"/>
      <c r="X2393" s="36"/>
      <c r="Y2393" s="36"/>
      <c r="Z2393" s="36"/>
      <c r="AA2393" s="36"/>
      <c r="AB2393" s="36"/>
      <c r="AC2393" s="36"/>
      <c r="AD2393" s="36"/>
      <c r="AE2393" s="36"/>
      <c r="AR2393" s="199" t="s">
        <v>258</v>
      </c>
      <c r="AT2393" s="199" t="s">
        <v>146</v>
      </c>
      <c r="AU2393" s="199" t="s">
        <v>80</v>
      </c>
      <c r="AY2393" s="19" t="s">
        <v>144</v>
      </c>
      <c r="BE2393" s="200">
        <f>IF(N2393="základní",J2393,0)</f>
        <v>0</v>
      </c>
      <c r="BF2393" s="200">
        <f>IF(N2393="snížená",J2393,0)</f>
        <v>0</v>
      </c>
      <c r="BG2393" s="200">
        <f>IF(N2393="zákl. přenesená",J2393,0)</f>
        <v>0</v>
      </c>
      <c r="BH2393" s="200">
        <f>IF(N2393="sníž. přenesená",J2393,0)</f>
        <v>0</v>
      </c>
      <c r="BI2393" s="200">
        <f>IF(N2393="nulová",J2393,0)</f>
        <v>0</v>
      </c>
      <c r="BJ2393" s="19" t="s">
        <v>26</v>
      </c>
      <c r="BK2393" s="200">
        <f>ROUND(I2393*H2393,2)</f>
        <v>0</v>
      </c>
      <c r="BL2393" s="19" t="s">
        <v>258</v>
      </c>
      <c r="BM2393" s="199" t="s">
        <v>3490</v>
      </c>
    </row>
    <row r="2394" spans="1:65" s="2" customFormat="1" ht="10.199999999999999">
      <c r="A2394" s="36"/>
      <c r="B2394" s="37"/>
      <c r="C2394" s="38"/>
      <c r="D2394" s="201" t="s">
        <v>152</v>
      </c>
      <c r="E2394" s="38"/>
      <c r="F2394" s="202" t="s">
        <v>3376</v>
      </c>
      <c r="G2394" s="38"/>
      <c r="H2394" s="38"/>
      <c r="I2394" s="110"/>
      <c r="J2394" s="38"/>
      <c r="K2394" s="38"/>
      <c r="L2394" s="41"/>
      <c r="M2394" s="203"/>
      <c r="N2394" s="204"/>
      <c r="O2394" s="66"/>
      <c r="P2394" s="66"/>
      <c r="Q2394" s="66"/>
      <c r="R2394" s="66"/>
      <c r="S2394" s="66"/>
      <c r="T2394" s="67"/>
      <c r="U2394" s="36"/>
      <c r="V2394" s="36"/>
      <c r="W2394" s="36"/>
      <c r="X2394" s="36"/>
      <c r="Y2394" s="36"/>
      <c r="Z2394" s="36"/>
      <c r="AA2394" s="36"/>
      <c r="AB2394" s="36"/>
      <c r="AC2394" s="36"/>
      <c r="AD2394" s="36"/>
      <c r="AE2394" s="36"/>
      <c r="AT2394" s="19" t="s">
        <v>152</v>
      </c>
      <c r="AU2394" s="19" t="s">
        <v>80</v>
      </c>
    </row>
    <row r="2395" spans="1:65" s="2" customFormat="1" ht="16.5" customHeight="1">
      <c r="A2395" s="36"/>
      <c r="B2395" s="37"/>
      <c r="C2395" s="189" t="s">
        <v>3491</v>
      </c>
      <c r="D2395" s="189" t="s">
        <v>146</v>
      </c>
      <c r="E2395" s="190" t="s">
        <v>3379</v>
      </c>
      <c r="F2395" s="191" t="s">
        <v>3380</v>
      </c>
      <c r="G2395" s="192" t="s">
        <v>1935</v>
      </c>
      <c r="H2395" s="193">
        <v>8</v>
      </c>
      <c r="I2395" s="194"/>
      <c r="J2395" s="193">
        <f>ROUND(I2395*H2395,2)</f>
        <v>0</v>
      </c>
      <c r="K2395" s="191" t="s">
        <v>19</v>
      </c>
      <c r="L2395" s="41"/>
      <c r="M2395" s="195" t="s">
        <v>19</v>
      </c>
      <c r="N2395" s="196" t="s">
        <v>42</v>
      </c>
      <c r="O2395" s="66"/>
      <c r="P2395" s="197">
        <f>O2395*H2395</f>
        <v>0</v>
      </c>
      <c r="Q2395" s="197">
        <v>0</v>
      </c>
      <c r="R2395" s="197">
        <f>Q2395*H2395</f>
        <v>0</v>
      </c>
      <c r="S2395" s="197">
        <v>0</v>
      </c>
      <c r="T2395" s="198">
        <f>S2395*H2395</f>
        <v>0</v>
      </c>
      <c r="U2395" s="36"/>
      <c r="V2395" s="36"/>
      <c r="W2395" s="36"/>
      <c r="X2395" s="36"/>
      <c r="Y2395" s="36"/>
      <c r="Z2395" s="36"/>
      <c r="AA2395" s="36"/>
      <c r="AB2395" s="36"/>
      <c r="AC2395" s="36"/>
      <c r="AD2395" s="36"/>
      <c r="AE2395" s="36"/>
      <c r="AR2395" s="199" t="s">
        <v>258</v>
      </c>
      <c r="AT2395" s="199" t="s">
        <v>146</v>
      </c>
      <c r="AU2395" s="199" t="s">
        <v>80</v>
      </c>
      <c r="AY2395" s="19" t="s">
        <v>144</v>
      </c>
      <c r="BE2395" s="200">
        <f>IF(N2395="základní",J2395,0)</f>
        <v>0</v>
      </c>
      <c r="BF2395" s="200">
        <f>IF(N2395="snížená",J2395,0)</f>
        <v>0</v>
      </c>
      <c r="BG2395" s="200">
        <f>IF(N2395="zákl. přenesená",J2395,0)</f>
        <v>0</v>
      </c>
      <c r="BH2395" s="200">
        <f>IF(N2395="sníž. přenesená",J2395,0)</f>
        <v>0</v>
      </c>
      <c r="BI2395" s="200">
        <f>IF(N2395="nulová",J2395,0)</f>
        <v>0</v>
      </c>
      <c r="BJ2395" s="19" t="s">
        <v>26</v>
      </c>
      <c r="BK2395" s="200">
        <f>ROUND(I2395*H2395,2)</f>
        <v>0</v>
      </c>
      <c r="BL2395" s="19" t="s">
        <v>258</v>
      </c>
      <c r="BM2395" s="199" t="s">
        <v>3492</v>
      </c>
    </row>
    <row r="2396" spans="1:65" s="2" customFormat="1" ht="10.199999999999999">
      <c r="A2396" s="36"/>
      <c r="B2396" s="37"/>
      <c r="C2396" s="38"/>
      <c r="D2396" s="201" t="s">
        <v>152</v>
      </c>
      <c r="E2396" s="38"/>
      <c r="F2396" s="202" t="s">
        <v>3380</v>
      </c>
      <c r="G2396" s="38"/>
      <c r="H2396" s="38"/>
      <c r="I2396" s="110"/>
      <c r="J2396" s="38"/>
      <c r="K2396" s="38"/>
      <c r="L2396" s="41"/>
      <c r="M2396" s="203"/>
      <c r="N2396" s="204"/>
      <c r="O2396" s="66"/>
      <c r="P2396" s="66"/>
      <c r="Q2396" s="66"/>
      <c r="R2396" s="66"/>
      <c r="S2396" s="66"/>
      <c r="T2396" s="67"/>
      <c r="U2396" s="36"/>
      <c r="V2396" s="36"/>
      <c r="W2396" s="36"/>
      <c r="X2396" s="36"/>
      <c r="Y2396" s="36"/>
      <c r="Z2396" s="36"/>
      <c r="AA2396" s="36"/>
      <c r="AB2396" s="36"/>
      <c r="AC2396" s="36"/>
      <c r="AD2396" s="36"/>
      <c r="AE2396" s="36"/>
      <c r="AT2396" s="19" t="s">
        <v>152</v>
      </c>
      <c r="AU2396" s="19" t="s">
        <v>80</v>
      </c>
    </row>
    <row r="2397" spans="1:65" s="2" customFormat="1" ht="16.5" customHeight="1">
      <c r="A2397" s="36"/>
      <c r="B2397" s="37"/>
      <c r="C2397" s="189" t="s">
        <v>3493</v>
      </c>
      <c r="D2397" s="189" t="s">
        <v>146</v>
      </c>
      <c r="E2397" s="190" t="s">
        <v>3494</v>
      </c>
      <c r="F2397" s="191" t="s">
        <v>3384</v>
      </c>
      <c r="G2397" s="192" t="s">
        <v>429</v>
      </c>
      <c r="H2397" s="193">
        <v>180</v>
      </c>
      <c r="I2397" s="194"/>
      <c r="J2397" s="193">
        <f>ROUND(I2397*H2397,2)</f>
        <v>0</v>
      </c>
      <c r="K2397" s="191" t="s">
        <v>19</v>
      </c>
      <c r="L2397" s="41"/>
      <c r="M2397" s="195" t="s">
        <v>19</v>
      </c>
      <c r="N2397" s="196" t="s">
        <v>42</v>
      </c>
      <c r="O2397" s="66"/>
      <c r="P2397" s="197">
        <f>O2397*H2397</f>
        <v>0</v>
      </c>
      <c r="Q2397" s="197">
        <v>0</v>
      </c>
      <c r="R2397" s="197">
        <f>Q2397*H2397</f>
        <v>0</v>
      </c>
      <c r="S2397" s="197">
        <v>0</v>
      </c>
      <c r="T2397" s="198">
        <f>S2397*H2397</f>
        <v>0</v>
      </c>
      <c r="U2397" s="36"/>
      <c r="V2397" s="36"/>
      <c r="W2397" s="36"/>
      <c r="X2397" s="36"/>
      <c r="Y2397" s="36"/>
      <c r="Z2397" s="36"/>
      <c r="AA2397" s="36"/>
      <c r="AB2397" s="36"/>
      <c r="AC2397" s="36"/>
      <c r="AD2397" s="36"/>
      <c r="AE2397" s="36"/>
      <c r="AR2397" s="199" t="s">
        <v>258</v>
      </c>
      <c r="AT2397" s="199" t="s">
        <v>146</v>
      </c>
      <c r="AU2397" s="199" t="s">
        <v>80</v>
      </c>
      <c r="AY2397" s="19" t="s">
        <v>144</v>
      </c>
      <c r="BE2397" s="200">
        <f>IF(N2397="základní",J2397,0)</f>
        <v>0</v>
      </c>
      <c r="BF2397" s="200">
        <f>IF(N2397="snížená",J2397,0)</f>
        <v>0</v>
      </c>
      <c r="BG2397" s="200">
        <f>IF(N2397="zákl. přenesená",J2397,0)</f>
        <v>0</v>
      </c>
      <c r="BH2397" s="200">
        <f>IF(N2397="sníž. přenesená",J2397,0)</f>
        <v>0</v>
      </c>
      <c r="BI2397" s="200">
        <f>IF(N2397="nulová",J2397,0)</f>
        <v>0</v>
      </c>
      <c r="BJ2397" s="19" t="s">
        <v>26</v>
      </c>
      <c r="BK2397" s="200">
        <f>ROUND(I2397*H2397,2)</f>
        <v>0</v>
      </c>
      <c r="BL2397" s="19" t="s">
        <v>258</v>
      </c>
      <c r="BM2397" s="199" t="s">
        <v>3495</v>
      </c>
    </row>
    <row r="2398" spans="1:65" s="2" customFormat="1" ht="10.199999999999999">
      <c r="A2398" s="36"/>
      <c r="B2398" s="37"/>
      <c r="C2398" s="38"/>
      <c r="D2398" s="201" t="s">
        <v>152</v>
      </c>
      <c r="E2398" s="38"/>
      <c r="F2398" s="202" t="s">
        <v>3384</v>
      </c>
      <c r="G2398" s="38"/>
      <c r="H2398" s="38"/>
      <c r="I2398" s="110"/>
      <c r="J2398" s="38"/>
      <c r="K2398" s="38"/>
      <c r="L2398" s="41"/>
      <c r="M2398" s="203"/>
      <c r="N2398" s="204"/>
      <c r="O2398" s="66"/>
      <c r="P2398" s="66"/>
      <c r="Q2398" s="66"/>
      <c r="R2398" s="66"/>
      <c r="S2398" s="66"/>
      <c r="T2398" s="67"/>
      <c r="U2398" s="36"/>
      <c r="V2398" s="36"/>
      <c r="W2398" s="36"/>
      <c r="X2398" s="36"/>
      <c r="Y2398" s="36"/>
      <c r="Z2398" s="36"/>
      <c r="AA2398" s="36"/>
      <c r="AB2398" s="36"/>
      <c r="AC2398" s="36"/>
      <c r="AD2398" s="36"/>
      <c r="AE2398" s="36"/>
      <c r="AT2398" s="19" t="s">
        <v>152</v>
      </c>
      <c r="AU2398" s="19" t="s">
        <v>80</v>
      </c>
    </row>
    <row r="2399" spans="1:65" s="2" customFormat="1" ht="16.5" customHeight="1">
      <c r="A2399" s="36"/>
      <c r="B2399" s="37"/>
      <c r="C2399" s="189" t="s">
        <v>3496</v>
      </c>
      <c r="D2399" s="189" t="s">
        <v>146</v>
      </c>
      <c r="E2399" s="190" t="s">
        <v>3497</v>
      </c>
      <c r="F2399" s="191" t="s">
        <v>3388</v>
      </c>
      <c r="G2399" s="192" t="s">
        <v>429</v>
      </c>
      <c r="H2399" s="193">
        <v>180</v>
      </c>
      <c r="I2399" s="194"/>
      <c r="J2399" s="193">
        <f>ROUND(I2399*H2399,2)</f>
        <v>0</v>
      </c>
      <c r="K2399" s="191" t="s">
        <v>19</v>
      </c>
      <c r="L2399" s="41"/>
      <c r="M2399" s="195" t="s">
        <v>19</v>
      </c>
      <c r="N2399" s="196" t="s">
        <v>42</v>
      </c>
      <c r="O2399" s="66"/>
      <c r="P2399" s="197">
        <f>O2399*H2399</f>
        <v>0</v>
      </c>
      <c r="Q2399" s="197">
        <v>0</v>
      </c>
      <c r="R2399" s="197">
        <f>Q2399*H2399</f>
        <v>0</v>
      </c>
      <c r="S2399" s="197">
        <v>0</v>
      </c>
      <c r="T2399" s="198">
        <f>S2399*H2399</f>
        <v>0</v>
      </c>
      <c r="U2399" s="36"/>
      <c r="V2399" s="36"/>
      <c r="W2399" s="36"/>
      <c r="X2399" s="36"/>
      <c r="Y2399" s="36"/>
      <c r="Z2399" s="36"/>
      <c r="AA2399" s="36"/>
      <c r="AB2399" s="36"/>
      <c r="AC2399" s="36"/>
      <c r="AD2399" s="36"/>
      <c r="AE2399" s="36"/>
      <c r="AR2399" s="199" t="s">
        <v>258</v>
      </c>
      <c r="AT2399" s="199" t="s">
        <v>146</v>
      </c>
      <c r="AU2399" s="199" t="s">
        <v>80</v>
      </c>
      <c r="AY2399" s="19" t="s">
        <v>144</v>
      </c>
      <c r="BE2399" s="200">
        <f>IF(N2399="základní",J2399,0)</f>
        <v>0</v>
      </c>
      <c r="BF2399" s="200">
        <f>IF(N2399="snížená",J2399,0)</f>
        <v>0</v>
      </c>
      <c r="BG2399" s="200">
        <f>IF(N2399="zákl. přenesená",J2399,0)</f>
        <v>0</v>
      </c>
      <c r="BH2399" s="200">
        <f>IF(N2399="sníž. přenesená",J2399,0)</f>
        <v>0</v>
      </c>
      <c r="BI2399" s="200">
        <f>IF(N2399="nulová",J2399,0)</f>
        <v>0</v>
      </c>
      <c r="BJ2399" s="19" t="s">
        <v>26</v>
      </c>
      <c r="BK2399" s="200">
        <f>ROUND(I2399*H2399,2)</f>
        <v>0</v>
      </c>
      <c r="BL2399" s="19" t="s">
        <v>258</v>
      </c>
      <c r="BM2399" s="199" t="s">
        <v>3498</v>
      </c>
    </row>
    <row r="2400" spans="1:65" s="2" customFormat="1" ht="10.199999999999999">
      <c r="A2400" s="36"/>
      <c r="B2400" s="37"/>
      <c r="C2400" s="38"/>
      <c r="D2400" s="201" t="s">
        <v>152</v>
      </c>
      <c r="E2400" s="38"/>
      <c r="F2400" s="202" t="s">
        <v>3388</v>
      </c>
      <c r="G2400" s="38"/>
      <c r="H2400" s="38"/>
      <c r="I2400" s="110"/>
      <c r="J2400" s="38"/>
      <c r="K2400" s="38"/>
      <c r="L2400" s="41"/>
      <c r="M2400" s="203"/>
      <c r="N2400" s="204"/>
      <c r="O2400" s="66"/>
      <c r="P2400" s="66"/>
      <c r="Q2400" s="66"/>
      <c r="R2400" s="66"/>
      <c r="S2400" s="66"/>
      <c r="T2400" s="67"/>
      <c r="U2400" s="36"/>
      <c r="V2400" s="36"/>
      <c r="W2400" s="36"/>
      <c r="X2400" s="36"/>
      <c r="Y2400" s="36"/>
      <c r="Z2400" s="36"/>
      <c r="AA2400" s="36"/>
      <c r="AB2400" s="36"/>
      <c r="AC2400" s="36"/>
      <c r="AD2400" s="36"/>
      <c r="AE2400" s="36"/>
      <c r="AT2400" s="19" t="s">
        <v>152</v>
      </c>
      <c r="AU2400" s="19" t="s">
        <v>80</v>
      </c>
    </row>
    <row r="2401" spans="1:65" s="2" customFormat="1" ht="16.5" customHeight="1">
      <c r="A2401" s="36"/>
      <c r="B2401" s="37"/>
      <c r="C2401" s="189" t="s">
        <v>3499</v>
      </c>
      <c r="D2401" s="189" t="s">
        <v>146</v>
      </c>
      <c r="E2401" s="190" t="s">
        <v>3500</v>
      </c>
      <c r="F2401" s="191" t="s">
        <v>3392</v>
      </c>
      <c r="G2401" s="192" t="s">
        <v>1935</v>
      </c>
      <c r="H2401" s="193">
        <v>1</v>
      </c>
      <c r="I2401" s="194"/>
      <c r="J2401" s="193">
        <f>ROUND(I2401*H2401,2)</f>
        <v>0</v>
      </c>
      <c r="K2401" s="191" t="s">
        <v>19</v>
      </c>
      <c r="L2401" s="41"/>
      <c r="M2401" s="195" t="s">
        <v>19</v>
      </c>
      <c r="N2401" s="196" t="s">
        <v>42</v>
      </c>
      <c r="O2401" s="66"/>
      <c r="P2401" s="197">
        <f>O2401*H2401</f>
        <v>0</v>
      </c>
      <c r="Q2401" s="197">
        <v>0</v>
      </c>
      <c r="R2401" s="197">
        <f>Q2401*H2401</f>
        <v>0</v>
      </c>
      <c r="S2401" s="197">
        <v>0</v>
      </c>
      <c r="T2401" s="198">
        <f>S2401*H2401</f>
        <v>0</v>
      </c>
      <c r="U2401" s="36"/>
      <c r="V2401" s="36"/>
      <c r="W2401" s="36"/>
      <c r="X2401" s="36"/>
      <c r="Y2401" s="36"/>
      <c r="Z2401" s="36"/>
      <c r="AA2401" s="36"/>
      <c r="AB2401" s="36"/>
      <c r="AC2401" s="36"/>
      <c r="AD2401" s="36"/>
      <c r="AE2401" s="36"/>
      <c r="AR2401" s="199" t="s">
        <v>258</v>
      </c>
      <c r="AT2401" s="199" t="s">
        <v>146</v>
      </c>
      <c r="AU2401" s="199" t="s">
        <v>80</v>
      </c>
      <c r="AY2401" s="19" t="s">
        <v>144</v>
      </c>
      <c r="BE2401" s="200">
        <f>IF(N2401="základní",J2401,0)</f>
        <v>0</v>
      </c>
      <c r="BF2401" s="200">
        <f>IF(N2401="snížená",J2401,0)</f>
        <v>0</v>
      </c>
      <c r="BG2401" s="200">
        <f>IF(N2401="zákl. přenesená",J2401,0)</f>
        <v>0</v>
      </c>
      <c r="BH2401" s="200">
        <f>IF(N2401="sníž. přenesená",J2401,0)</f>
        <v>0</v>
      </c>
      <c r="BI2401" s="200">
        <f>IF(N2401="nulová",J2401,0)</f>
        <v>0</v>
      </c>
      <c r="BJ2401" s="19" t="s">
        <v>26</v>
      </c>
      <c r="BK2401" s="200">
        <f>ROUND(I2401*H2401,2)</f>
        <v>0</v>
      </c>
      <c r="BL2401" s="19" t="s">
        <v>258</v>
      </c>
      <c r="BM2401" s="199" t="s">
        <v>3501</v>
      </c>
    </row>
    <row r="2402" spans="1:65" s="2" customFormat="1" ht="10.199999999999999">
      <c r="A2402" s="36"/>
      <c r="B2402" s="37"/>
      <c r="C2402" s="38"/>
      <c r="D2402" s="201" t="s">
        <v>152</v>
      </c>
      <c r="E2402" s="38"/>
      <c r="F2402" s="202" t="s">
        <v>3392</v>
      </c>
      <c r="G2402" s="38"/>
      <c r="H2402" s="38"/>
      <c r="I2402" s="110"/>
      <c r="J2402" s="38"/>
      <c r="K2402" s="38"/>
      <c r="L2402" s="41"/>
      <c r="M2402" s="203"/>
      <c r="N2402" s="204"/>
      <c r="O2402" s="66"/>
      <c r="P2402" s="66"/>
      <c r="Q2402" s="66"/>
      <c r="R2402" s="66"/>
      <c r="S2402" s="66"/>
      <c r="T2402" s="67"/>
      <c r="U2402" s="36"/>
      <c r="V2402" s="36"/>
      <c r="W2402" s="36"/>
      <c r="X2402" s="36"/>
      <c r="Y2402" s="36"/>
      <c r="Z2402" s="36"/>
      <c r="AA2402" s="36"/>
      <c r="AB2402" s="36"/>
      <c r="AC2402" s="36"/>
      <c r="AD2402" s="36"/>
      <c r="AE2402" s="36"/>
      <c r="AT2402" s="19" t="s">
        <v>152</v>
      </c>
      <c r="AU2402" s="19" t="s">
        <v>80</v>
      </c>
    </row>
    <row r="2403" spans="1:65" s="2" customFormat="1" ht="16.5" customHeight="1">
      <c r="A2403" s="36"/>
      <c r="B2403" s="37"/>
      <c r="C2403" s="189" t="s">
        <v>3502</v>
      </c>
      <c r="D2403" s="189" t="s">
        <v>146</v>
      </c>
      <c r="E2403" s="190" t="s">
        <v>3503</v>
      </c>
      <c r="F2403" s="191" t="s">
        <v>3396</v>
      </c>
      <c r="G2403" s="192" t="s">
        <v>1935</v>
      </c>
      <c r="H2403" s="193">
        <v>3</v>
      </c>
      <c r="I2403" s="194"/>
      <c r="J2403" s="193">
        <f>ROUND(I2403*H2403,2)</f>
        <v>0</v>
      </c>
      <c r="K2403" s="191" t="s">
        <v>19</v>
      </c>
      <c r="L2403" s="41"/>
      <c r="M2403" s="195" t="s">
        <v>19</v>
      </c>
      <c r="N2403" s="196" t="s">
        <v>42</v>
      </c>
      <c r="O2403" s="66"/>
      <c r="P2403" s="197">
        <f>O2403*H2403</f>
        <v>0</v>
      </c>
      <c r="Q2403" s="197">
        <v>0</v>
      </c>
      <c r="R2403" s="197">
        <f>Q2403*H2403</f>
        <v>0</v>
      </c>
      <c r="S2403" s="197">
        <v>0</v>
      </c>
      <c r="T2403" s="198">
        <f>S2403*H2403</f>
        <v>0</v>
      </c>
      <c r="U2403" s="36"/>
      <c r="V2403" s="36"/>
      <c r="W2403" s="36"/>
      <c r="X2403" s="36"/>
      <c r="Y2403" s="36"/>
      <c r="Z2403" s="36"/>
      <c r="AA2403" s="36"/>
      <c r="AB2403" s="36"/>
      <c r="AC2403" s="36"/>
      <c r="AD2403" s="36"/>
      <c r="AE2403" s="36"/>
      <c r="AR2403" s="199" t="s">
        <v>258</v>
      </c>
      <c r="AT2403" s="199" t="s">
        <v>146</v>
      </c>
      <c r="AU2403" s="199" t="s">
        <v>80</v>
      </c>
      <c r="AY2403" s="19" t="s">
        <v>144</v>
      </c>
      <c r="BE2403" s="200">
        <f>IF(N2403="základní",J2403,0)</f>
        <v>0</v>
      </c>
      <c r="BF2403" s="200">
        <f>IF(N2403="snížená",J2403,0)</f>
        <v>0</v>
      </c>
      <c r="BG2403" s="200">
        <f>IF(N2403="zákl. přenesená",J2403,0)</f>
        <v>0</v>
      </c>
      <c r="BH2403" s="200">
        <f>IF(N2403="sníž. přenesená",J2403,0)</f>
        <v>0</v>
      </c>
      <c r="BI2403" s="200">
        <f>IF(N2403="nulová",J2403,0)</f>
        <v>0</v>
      </c>
      <c r="BJ2403" s="19" t="s">
        <v>26</v>
      </c>
      <c r="BK2403" s="200">
        <f>ROUND(I2403*H2403,2)</f>
        <v>0</v>
      </c>
      <c r="BL2403" s="19" t="s">
        <v>258</v>
      </c>
      <c r="BM2403" s="199" t="s">
        <v>3504</v>
      </c>
    </row>
    <row r="2404" spans="1:65" s="2" customFormat="1" ht="10.199999999999999">
      <c r="A2404" s="36"/>
      <c r="B2404" s="37"/>
      <c r="C2404" s="38"/>
      <c r="D2404" s="201" t="s">
        <v>152</v>
      </c>
      <c r="E2404" s="38"/>
      <c r="F2404" s="202" t="s">
        <v>3396</v>
      </c>
      <c r="G2404" s="38"/>
      <c r="H2404" s="38"/>
      <c r="I2404" s="110"/>
      <c r="J2404" s="38"/>
      <c r="K2404" s="38"/>
      <c r="L2404" s="41"/>
      <c r="M2404" s="203"/>
      <c r="N2404" s="204"/>
      <c r="O2404" s="66"/>
      <c r="P2404" s="66"/>
      <c r="Q2404" s="66"/>
      <c r="R2404" s="66"/>
      <c r="S2404" s="66"/>
      <c r="T2404" s="67"/>
      <c r="U2404" s="36"/>
      <c r="V2404" s="36"/>
      <c r="W2404" s="36"/>
      <c r="X2404" s="36"/>
      <c r="Y2404" s="36"/>
      <c r="Z2404" s="36"/>
      <c r="AA2404" s="36"/>
      <c r="AB2404" s="36"/>
      <c r="AC2404" s="36"/>
      <c r="AD2404" s="36"/>
      <c r="AE2404" s="36"/>
      <c r="AT2404" s="19" t="s">
        <v>152</v>
      </c>
      <c r="AU2404" s="19" t="s">
        <v>80</v>
      </c>
    </row>
    <row r="2405" spans="1:65" s="2" customFormat="1" ht="16.5" customHeight="1">
      <c r="A2405" s="36"/>
      <c r="B2405" s="37"/>
      <c r="C2405" s="189" t="s">
        <v>3505</v>
      </c>
      <c r="D2405" s="189" t="s">
        <v>146</v>
      </c>
      <c r="E2405" s="190" t="s">
        <v>3506</v>
      </c>
      <c r="F2405" s="191" t="s">
        <v>3400</v>
      </c>
      <c r="G2405" s="192" t="s">
        <v>1935</v>
      </c>
      <c r="H2405" s="193">
        <v>10</v>
      </c>
      <c r="I2405" s="194"/>
      <c r="J2405" s="193">
        <f>ROUND(I2405*H2405,2)</f>
        <v>0</v>
      </c>
      <c r="K2405" s="191" t="s">
        <v>19</v>
      </c>
      <c r="L2405" s="41"/>
      <c r="M2405" s="195" t="s">
        <v>19</v>
      </c>
      <c r="N2405" s="196" t="s">
        <v>42</v>
      </c>
      <c r="O2405" s="66"/>
      <c r="P2405" s="197">
        <f>O2405*H2405</f>
        <v>0</v>
      </c>
      <c r="Q2405" s="197">
        <v>0</v>
      </c>
      <c r="R2405" s="197">
        <f>Q2405*H2405</f>
        <v>0</v>
      </c>
      <c r="S2405" s="197">
        <v>0</v>
      </c>
      <c r="T2405" s="198">
        <f>S2405*H2405</f>
        <v>0</v>
      </c>
      <c r="U2405" s="36"/>
      <c r="V2405" s="36"/>
      <c r="W2405" s="36"/>
      <c r="X2405" s="36"/>
      <c r="Y2405" s="36"/>
      <c r="Z2405" s="36"/>
      <c r="AA2405" s="36"/>
      <c r="AB2405" s="36"/>
      <c r="AC2405" s="36"/>
      <c r="AD2405" s="36"/>
      <c r="AE2405" s="36"/>
      <c r="AR2405" s="199" t="s">
        <v>258</v>
      </c>
      <c r="AT2405" s="199" t="s">
        <v>146</v>
      </c>
      <c r="AU2405" s="199" t="s">
        <v>80</v>
      </c>
      <c r="AY2405" s="19" t="s">
        <v>144</v>
      </c>
      <c r="BE2405" s="200">
        <f>IF(N2405="základní",J2405,0)</f>
        <v>0</v>
      </c>
      <c r="BF2405" s="200">
        <f>IF(N2405="snížená",J2405,0)</f>
        <v>0</v>
      </c>
      <c r="BG2405" s="200">
        <f>IF(N2405="zákl. přenesená",J2405,0)</f>
        <v>0</v>
      </c>
      <c r="BH2405" s="200">
        <f>IF(N2405="sníž. přenesená",J2405,0)</f>
        <v>0</v>
      </c>
      <c r="BI2405" s="200">
        <f>IF(N2405="nulová",J2405,0)</f>
        <v>0</v>
      </c>
      <c r="BJ2405" s="19" t="s">
        <v>26</v>
      </c>
      <c r="BK2405" s="200">
        <f>ROUND(I2405*H2405,2)</f>
        <v>0</v>
      </c>
      <c r="BL2405" s="19" t="s">
        <v>258</v>
      </c>
      <c r="BM2405" s="199" t="s">
        <v>3507</v>
      </c>
    </row>
    <row r="2406" spans="1:65" s="2" customFormat="1" ht="10.199999999999999">
      <c r="A2406" s="36"/>
      <c r="B2406" s="37"/>
      <c r="C2406" s="38"/>
      <c r="D2406" s="201" t="s">
        <v>152</v>
      </c>
      <c r="E2406" s="38"/>
      <c r="F2406" s="202" t="s">
        <v>3400</v>
      </c>
      <c r="G2406" s="38"/>
      <c r="H2406" s="38"/>
      <c r="I2406" s="110"/>
      <c r="J2406" s="38"/>
      <c r="K2406" s="38"/>
      <c r="L2406" s="41"/>
      <c r="M2406" s="203"/>
      <c r="N2406" s="204"/>
      <c r="O2406" s="66"/>
      <c r="P2406" s="66"/>
      <c r="Q2406" s="66"/>
      <c r="R2406" s="66"/>
      <c r="S2406" s="66"/>
      <c r="T2406" s="67"/>
      <c r="U2406" s="36"/>
      <c r="V2406" s="36"/>
      <c r="W2406" s="36"/>
      <c r="X2406" s="36"/>
      <c r="Y2406" s="36"/>
      <c r="Z2406" s="36"/>
      <c r="AA2406" s="36"/>
      <c r="AB2406" s="36"/>
      <c r="AC2406" s="36"/>
      <c r="AD2406" s="36"/>
      <c r="AE2406" s="36"/>
      <c r="AT2406" s="19" t="s">
        <v>152</v>
      </c>
      <c r="AU2406" s="19" t="s">
        <v>80</v>
      </c>
    </row>
    <row r="2407" spans="1:65" s="2" customFormat="1" ht="16.5" customHeight="1">
      <c r="A2407" s="36"/>
      <c r="B2407" s="37"/>
      <c r="C2407" s="189" t="s">
        <v>3508</v>
      </c>
      <c r="D2407" s="189" t="s">
        <v>146</v>
      </c>
      <c r="E2407" s="190" t="s">
        <v>3509</v>
      </c>
      <c r="F2407" s="191" t="s">
        <v>3418</v>
      </c>
      <c r="G2407" s="192" t="s">
        <v>3419</v>
      </c>
      <c r="H2407" s="193">
        <v>150</v>
      </c>
      <c r="I2407" s="194"/>
      <c r="J2407" s="193">
        <f>ROUND(I2407*H2407,2)</f>
        <v>0</v>
      </c>
      <c r="K2407" s="191" t="s">
        <v>19</v>
      </c>
      <c r="L2407" s="41"/>
      <c r="M2407" s="195" t="s">
        <v>19</v>
      </c>
      <c r="N2407" s="196" t="s">
        <v>42</v>
      </c>
      <c r="O2407" s="66"/>
      <c r="P2407" s="197">
        <f>O2407*H2407</f>
        <v>0</v>
      </c>
      <c r="Q2407" s="197">
        <v>0</v>
      </c>
      <c r="R2407" s="197">
        <f>Q2407*H2407</f>
        <v>0</v>
      </c>
      <c r="S2407" s="197">
        <v>0</v>
      </c>
      <c r="T2407" s="198">
        <f>S2407*H2407</f>
        <v>0</v>
      </c>
      <c r="U2407" s="36"/>
      <c r="V2407" s="36"/>
      <c r="W2407" s="36"/>
      <c r="X2407" s="36"/>
      <c r="Y2407" s="36"/>
      <c r="Z2407" s="36"/>
      <c r="AA2407" s="36"/>
      <c r="AB2407" s="36"/>
      <c r="AC2407" s="36"/>
      <c r="AD2407" s="36"/>
      <c r="AE2407" s="36"/>
      <c r="AR2407" s="199" t="s">
        <v>258</v>
      </c>
      <c r="AT2407" s="199" t="s">
        <v>146</v>
      </c>
      <c r="AU2407" s="199" t="s">
        <v>80</v>
      </c>
      <c r="AY2407" s="19" t="s">
        <v>144</v>
      </c>
      <c r="BE2407" s="200">
        <f>IF(N2407="základní",J2407,0)</f>
        <v>0</v>
      </c>
      <c r="BF2407" s="200">
        <f>IF(N2407="snížená",J2407,0)</f>
        <v>0</v>
      </c>
      <c r="BG2407" s="200">
        <f>IF(N2407="zákl. přenesená",J2407,0)</f>
        <v>0</v>
      </c>
      <c r="BH2407" s="200">
        <f>IF(N2407="sníž. přenesená",J2407,0)</f>
        <v>0</v>
      </c>
      <c r="BI2407" s="200">
        <f>IF(N2407="nulová",J2407,0)</f>
        <v>0</v>
      </c>
      <c r="BJ2407" s="19" t="s">
        <v>26</v>
      </c>
      <c r="BK2407" s="200">
        <f>ROUND(I2407*H2407,2)</f>
        <v>0</v>
      </c>
      <c r="BL2407" s="19" t="s">
        <v>258</v>
      </c>
      <c r="BM2407" s="199" t="s">
        <v>3510</v>
      </c>
    </row>
    <row r="2408" spans="1:65" s="2" customFormat="1" ht="10.199999999999999">
      <c r="A2408" s="36"/>
      <c r="B2408" s="37"/>
      <c r="C2408" s="38"/>
      <c r="D2408" s="201" t="s">
        <v>152</v>
      </c>
      <c r="E2408" s="38"/>
      <c r="F2408" s="202" t="s">
        <v>3418</v>
      </c>
      <c r="G2408" s="38"/>
      <c r="H2408" s="38"/>
      <c r="I2408" s="110"/>
      <c r="J2408" s="38"/>
      <c r="K2408" s="38"/>
      <c r="L2408" s="41"/>
      <c r="M2408" s="203"/>
      <c r="N2408" s="204"/>
      <c r="O2408" s="66"/>
      <c r="P2408" s="66"/>
      <c r="Q2408" s="66"/>
      <c r="R2408" s="66"/>
      <c r="S2408" s="66"/>
      <c r="T2408" s="67"/>
      <c r="U2408" s="36"/>
      <c r="V2408" s="36"/>
      <c r="W2408" s="36"/>
      <c r="X2408" s="36"/>
      <c r="Y2408" s="36"/>
      <c r="Z2408" s="36"/>
      <c r="AA2408" s="36"/>
      <c r="AB2408" s="36"/>
      <c r="AC2408" s="36"/>
      <c r="AD2408" s="36"/>
      <c r="AE2408" s="36"/>
      <c r="AT2408" s="19" t="s">
        <v>152</v>
      </c>
      <c r="AU2408" s="19" t="s">
        <v>80</v>
      </c>
    </row>
    <row r="2409" spans="1:65" s="12" customFormat="1" ht="22.8" customHeight="1">
      <c r="B2409" s="173"/>
      <c r="C2409" s="174"/>
      <c r="D2409" s="175" t="s">
        <v>70</v>
      </c>
      <c r="E2409" s="187" t="s">
        <v>3499</v>
      </c>
      <c r="F2409" s="187" t="s">
        <v>3511</v>
      </c>
      <c r="G2409" s="174"/>
      <c r="H2409" s="174"/>
      <c r="I2409" s="177"/>
      <c r="J2409" s="188">
        <f>BK2409</f>
        <v>0</v>
      </c>
      <c r="K2409" s="174"/>
      <c r="L2409" s="179"/>
      <c r="M2409" s="180"/>
      <c r="N2409" s="181"/>
      <c r="O2409" s="181"/>
      <c r="P2409" s="182">
        <f>SUM(P2410:P2495)</f>
        <v>0</v>
      </c>
      <c r="Q2409" s="181"/>
      <c r="R2409" s="182">
        <f>SUM(R2410:R2495)</f>
        <v>740.7</v>
      </c>
      <c r="S2409" s="181"/>
      <c r="T2409" s="183">
        <f>SUM(T2410:T2495)</f>
        <v>0</v>
      </c>
      <c r="AR2409" s="184" t="s">
        <v>80</v>
      </c>
      <c r="AT2409" s="185" t="s">
        <v>70</v>
      </c>
      <c r="AU2409" s="185" t="s">
        <v>26</v>
      </c>
      <c r="AY2409" s="184" t="s">
        <v>144</v>
      </c>
      <c r="BK2409" s="186">
        <f>SUM(BK2410:BK2495)</f>
        <v>0</v>
      </c>
    </row>
    <row r="2410" spans="1:65" s="2" customFormat="1" ht="33" customHeight="1">
      <c r="A2410" s="36"/>
      <c r="B2410" s="37"/>
      <c r="C2410" s="189" t="s">
        <v>3512</v>
      </c>
      <c r="D2410" s="189" t="s">
        <v>146</v>
      </c>
      <c r="E2410" s="190" t="s">
        <v>3513</v>
      </c>
      <c r="F2410" s="191" t="s">
        <v>3514</v>
      </c>
      <c r="G2410" s="192" t="s">
        <v>1935</v>
      </c>
      <c r="H2410" s="193">
        <v>1</v>
      </c>
      <c r="I2410" s="194"/>
      <c r="J2410" s="193">
        <f>ROUND(I2410*H2410,2)</f>
        <v>0</v>
      </c>
      <c r="K2410" s="191" t="s">
        <v>19</v>
      </c>
      <c r="L2410" s="41"/>
      <c r="M2410" s="195" t="s">
        <v>19</v>
      </c>
      <c r="N2410" s="196" t="s">
        <v>42</v>
      </c>
      <c r="O2410" s="66"/>
      <c r="P2410" s="197">
        <f>O2410*H2410</f>
        <v>0</v>
      </c>
      <c r="Q2410" s="197">
        <v>0</v>
      </c>
      <c r="R2410" s="197">
        <f>Q2410*H2410</f>
        <v>0</v>
      </c>
      <c r="S2410" s="197">
        <v>0</v>
      </c>
      <c r="T2410" s="198">
        <f>S2410*H2410</f>
        <v>0</v>
      </c>
      <c r="U2410" s="36"/>
      <c r="V2410" s="36"/>
      <c r="W2410" s="36"/>
      <c r="X2410" s="36"/>
      <c r="Y2410" s="36"/>
      <c r="Z2410" s="36"/>
      <c r="AA2410" s="36"/>
      <c r="AB2410" s="36"/>
      <c r="AC2410" s="36"/>
      <c r="AD2410" s="36"/>
      <c r="AE2410" s="36"/>
      <c r="AR2410" s="199" t="s">
        <v>258</v>
      </c>
      <c r="AT2410" s="199" t="s">
        <v>146</v>
      </c>
      <c r="AU2410" s="199" t="s">
        <v>80</v>
      </c>
      <c r="AY2410" s="19" t="s">
        <v>144</v>
      </c>
      <c r="BE2410" s="200">
        <f>IF(N2410="základní",J2410,0)</f>
        <v>0</v>
      </c>
      <c r="BF2410" s="200">
        <f>IF(N2410="snížená",J2410,0)</f>
        <v>0</v>
      </c>
      <c r="BG2410" s="200">
        <f>IF(N2410="zákl. přenesená",J2410,0)</f>
        <v>0</v>
      </c>
      <c r="BH2410" s="200">
        <f>IF(N2410="sníž. přenesená",J2410,0)</f>
        <v>0</v>
      </c>
      <c r="BI2410" s="200">
        <f>IF(N2410="nulová",J2410,0)</f>
        <v>0</v>
      </c>
      <c r="BJ2410" s="19" t="s">
        <v>26</v>
      </c>
      <c r="BK2410" s="200">
        <f>ROUND(I2410*H2410,2)</f>
        <v>0</v>
      </c>
      <c r="BL2410" s="19" t="s">
        <v>258</v>
      </c>
      <c r="BM2410" s="199" t="s">
        <v>3515</v>
      </c>
    </row>
    <row r="2411" spans="1:65" s="2" customFormat="1" ht="38.4">
      <c r="A2411" s="36"/>
      <c r="B2411" s="37"/>
      <c r="C2411" s="38"/>
      <c r="D2411" s="201" t="s">
        <v>152</v>
      </c>
      <c r="E2411" s="38"/>
      <c r="F2411" s="202" t="s">
        <v>3516</v>
      </c>
      <c r="G2411" s="38"/>
      <c r="H2411" s="38"/>
      <c r="I2411" s="110"/>
      <c r="J2411" s="38"/>
      <c r="K2411" s="38"/>
      <c r="L2411" s="41"/>
      <c r="M2411" s="203"/>
      <c r="N2411" s="204"/>
      <c r="O2411" s="66"/>
      <c r="P2411" s="66"/>
      <c r="Q2411" s="66"/>
      <c r="R2411" s="66"/>
      <c r="S2411" s="66"/>
      <c r="T2411" s="67"/>
      <c r="U2411" s="36"/>
      <c r="V2411" s="36"/>
      <c r="W2411" s="36"/>
      <c r="X2411" s="36"/>
      <c r="Y2411" s="36"/>
      <c r="Z2411" s="36"/>
      <c r="AA2411" s="36"/>
      <c r="AB2411" s="36"/>
      <c r="AC2411" s="36"/>
      <c r="AD2411" s="36"/>
      <c r="AE2411" s="36"/>
      <c r="AT2411" s="19" t="s">
        <v>152</v>
      </c>
      <c r="AU2411" s="19" t="s">
        <v>80</v>
      </c>
    </row>
    <row r="2412" spans="1:65" s="2" customFormat="1" ht="33" customHeight="1">
      <c r="A2412" s="36"/>
      <c r="B2412" s="37"/>
      <c r="C2412" s="189" t="s">
        <v>3517</v>
      </c>
      <c r="D2412" s="189" t="s">
        <v>146</v>
      </c>
      <c r="E2412" s="190" t="s">
        <v>3518</v>
      </c>
      <c r="F2412" s="191" t="s">
        <v>3519</v>
      </c>
      <c r="G2412" s="192" t="s">
        <v>1935</v>
      </c>
      <c r="H2412" s="193">
        <v>1</v>
      </c>
      <c r="I2412" s="194"/>
      <c r="J2412" s="193">
        <f>ROUND(I2412*H2412,2)</f>
        <v>0</v>
      </c>
      <c r="K2412" s="191" t="s">
        <v>19</v>
      </c>
      <c r="L2412" s="41"/>
      <c r="M2412" s="195" t="s">
        <v>19</v>
      </c>
      <c r="N2412" s="196" t="s">
        <v>42</v>
      </c>
      <c r="O2412" s="66"/>
      <c r="P2412" s="197">
        <f>O2412*H2412</f>
        <v>0</v>
      </c>
      <c r="Q2412" s="197">
        <v>0</v>
      </c>
      <c r="R2412" s="197">
        <f>Q2412*H2412</f>
        <v>0</v>
      </c>
      <c r="S2412" s="197">
        <v>0</v>
      </c>
      <c r="T2412" s="198">
        <f>S2412*H2412</f>
        <v>0</v>
      </c>
      <c r="U2412" s="36"/>
      <c r="V2412" s="36"/>
      <c r="W2412" s="36"/>
      <c r="X2412" s="36"/>
      <c r="Y2412" s="36"/>
      <c r="Z2412" s="36"/>
      <c r="AA2412" s="36"/>
      <c r="AB2412" s="36"/>
      <c r="AC2412" s="36"/>
      <c r="AD2412" s="36"/>
      <c r="AE2412" s="36"/>
      <c r="AR2412" s="199" t="s">
        <v>258</v>
      </c>
      <c r="AT2412" s="199" t="s">
        <v>146</v>
      </c>
      <c r="AU2412" s="199" t="s">
        <v>80</v>
      </c>
      <c r="AY2412" s="19" t="s">
        <v>144</v>
      </c>
      <c r="BE2412" s="200">
        <f>IF(N2412="základní",J2412,0)</f>
        <v>0</v>
      </c>
      <c r="BF2412" s="200">
        <f>IF(N2412="snížená",J2412,0)</f>
        <v>0</v>
      </c>
      <c r="BG2412" s="200">
        <f>IF(N2412="zákl. přenesená",J2412,0)</f>
        <v>0</v>
      </c>
      <c r="BH2412" s="200">
        <f>IF(N2412="sníž. přenesená",J2412,0)</f>
        <v>0</v>
      </c>
      <c r="BI2412" s="200">
        <f>IF(N2412="nulová",J2412,0)</f>
        <v>0</v>
      </c>
      <c r="BJ2412" s="19" t="s">
        <v>26</v>
      </c>
      <c r="BK2412" s="200">
        <f>ROUND(I2412*H2412,2)</f>
        <v>0</v>
      </c>
      <c r="BL2412" s="19" t="s">
        <v>258</v>
      </c>
      <c r="BM2412" s="199" t="s">
        <v>3520</v>
      </c>
    </row>
    <row r="2413" spans="1:65" s="2" customFormat="1" ht="19.2">
      <c r="A2413" s="36"/>
      <c r="B2413" s="37"/>
      <c r="C2413" s="38"/>
      <c r="D2413" s="201" t="s">
        <v>152</v>
      </c>
      <c r="E2413" s="38"/>
      <c r="F2413" s="202" t="s">
        <v>3521</v>
      </c>
      <c r="G2413" s="38"/>
      <c r="H2413" s="38"/>
      <c r="I2413" s="110"/>
      <c r="J2413" s="38"/>
      <c r="K2413" s="38"/>
      <c r="L2413" s="41"/>
      <c r="M2413" s="203"/>
      <c r="N2413" s="204"/>
      <c r="O2413" s="66"/>
      <c r="P2413" s="66"/>
      <c r="Q2413" s="66"/>
      <c r="R2413" s="66"/>
      <c r="S2413" s="66"/>
      <c r="T2413" s="67"/>
      <c r="U2413" s="36"/>
      <c r="V2413" s="36"/>
      <c r="W2413" s="36"/>
      <c r="X2413" s="36"/>
      <c r="Y2413" s="36"/>
      <c r="Z2413" s="36"/>
      <c r="AA2413" s="36"/>
      <c r="AB2413" s="36"/>
      <c r="AC2413" s="36"/>
      <c r="AD2413" s="36"/>
      <c r="AE2413" s="36"/>
      <c r="AT2413" s="19" t="s">
        <v>152</v>
      </c>
      <c r="AU2413" s="19" t="s">
        <v>80</v>
      </c>
    </row>
    <row r="2414" spans="1:65" s="2" customFormat="1" ht="16.5" customHeight="1">
      <c r="A2414" s="36"/>
      <c r="B2414" s="37"/>
      <c r="C2414" s="189" t="s">
        <v>3522</v>
      </c>
      <c r="D2414" s="189" t="s">
        <v>146</v>
      </c>
      <c r="E2414" s="190" t="s">
        <v>3523</v>
      </c>
      <c r="F2414" s="191" t="s">
        <v>3524</v>
      </c>
      <c r="G2414" s="192" t="s">
        <v>1935</v>
      </c>
      <c r="H2414" s="193">
        <v>1</v>
      </c>
      <c r="I2414" s="194"/>
      <c r="J2414" s="193">
        <f>ROUND(I2414*H2414,2)</f>
        <v>0</v>
      </c>
      <c r="K2414" s="191" t="s">
        <v>19</v>
      </c>
      <c r="L2414" s="41"/>
      <c r="M2414" s="195" t="s">
        <v>19</v>
      </c>
      <c r="N2414" s="196" t="s">
        <v>42</v>
      </c>
      <c r="O2414" s="66"/>
      <c r="P2414" s="197">
        <f>O2414*H2414</f>
        <v>0</v>
      </c>
      <c r="Q2414" s="197">
        <v>0</v>
      </c>
      <c r="R2414" s="197">
        <f>Q2414*H2414</f>
        <v>0</v>
      </c>
      <c r="S2414" s="197">
        <v>0</v>
      </c>
      <c r="T2414" s="198">
        <f>S2414*H2414</f>
        <v>0</v>
      </c>
      <c r="U2414" s="36"/>
      <c r="V2414" s="36"/>
      <c r="W2414" s="36"/>
      <c r="X2414" s="36"/>
      <c r="Y2414" s="36"/>
      <c r="Z2414" s="36"/>
      <c r="AA2414" s="36"/>
      <c r="AB2414" s="36"/>
      <c r="AC2414" s="36"/>
      <c r="AD2414" s="36"/>
      <c r="AE2414" s="36"/>
      <c r="AR2414" s="199" t="s">
        <v>258</v>
      </c>
      <c r="AT2414" s="199" t="s">
        <v>146</v>
      </c>
      <c r="AU2414" s="199" t="s">
        <v>80</v>
      </c>
      <c r="AY2414" s="19" t="s">
        <v>144</v>
      </c>
      <c r="BE2414" s="200">
        <f>IF(N2414="základní",J2414,0)</f>
        <v>0</v>
      </c>
      <c r="BF2414" s="200">
        <f>IF(N2414="snížená",J2414,0)</f>
        <v>0</v>
      </c>
      <c r="BG2414" s="200">
        <f>IF(N2414="zákl. přenesená",J2414,0)</f>
        <v>0</v>
      </c>
      <c r="BH2414" s="200">
        <f>IF(N2414="sníž. přenesená",J2414,0)</f>
        <v>0</v>
      </c>
      <c r="BI2414" s="200">
        <f>IF(N2414="nulová",J2414,0)</f>
        <v>0</v>
      </c>
      <c r="BJ2414" s="19" t="s">
        <v>26</v>
      </c>
      <c r="BK2414" s="200">
        <f>ROUND(I2414*H2414,2)</f>
        <v>0</v>
      </c>
      <c r="BL2414" s="19" t="s">
        <v>258</v>
      </c>
      <c r="BM2414" s="199" t="s">
        <v>3525</v>
      </c>
    </row>
    <row r="2415" spans="1:65" s="2" customFormat="1" ht="10.199999999999999">
      <c r="A2415" s="36"/>
      <c r="B2415" s="37"/>
      <c r="C2415" s="38"/>
      <c r="D2415" s="201" t="s">
        <v>152</v>
      </c>
      <c r="E2415" s="38"/>
      <c r="F2415" s="202" t="s">
        <v>3524</v>
      </c>
      <c r="G2415" s="38"/>
      <c r="H2415" s="38"/>
      <c r="I2415" s="110"/>
      <c r="J2415" s="38"/>
      <c r="K2415" s="38"/>
      <c r="L2415" s="41"/>
      <c r="M2415" s="203"/>
      <c r="N2415" s="204"/>
      <c r="O2415" s="66"/>
      <c r="P2415" s="66"/>
      <c r="Q2415" s="66"/>
      <c r="R2415" s="66"/>
      <c r="S2415" s="66"/>
      <c r="T2415" s="67"/>
      <c r="U2415" s="36"/>
      <c r="V2415" s="36"/>
      <c r="W2415" s="36"/>
      <c r="X2415" s="36"/>
      <c r="Y2415" s="36"/>
      <c r="Z2415" s="36"/>
      <c r="AA2415" s="36"/>
      <c r="AB2415" s="36"/>
      <c r="AC2415" s="36"/>
      <c r="AD2415" s="36"/>
      <c r="AE2415" s="36"/>
      <c r="AT2415" s="19" t="s">
        <v>152</v>
      </c>
      <c r="AU2415" s="19" t="s">
        <v>80</v>
      </c>
    </row>
    <row r="2416" spans="1:65" s="2" customFormat="1" ht="16.5" customHeight="1">
      <c r="A2416" s="36"/>
      <c r="B2416" s="37"/>
      <c r="C2416" s="189" t="s">
        <v>3526</v>
      </c>
      <c r="D2416" s="189" t="s">
        <v>146</v>
      </c>
      <c r="E2416" s="190" t="s">
        <v>3527</v>
      </c>
      <c r="F2416" s="191" t="s">
        <v>3528</v>
      </c>
      <c r="G2416" s="192" t="s">
        <v>1935</v>
      </c>
      <c r="H2416" s="193">
        <v>1</v>
      </c>
      <c r="I2416" s="194"/>
      <c r="J2416" s="193">
        <f>ROUND(I2416*H2416,2)</f>
        <v>0</v>
      </c>
      <c r="K2416" s="191" t="s">
        <v>19</v>
      </c>
      <c r="L2416" s="41"/>
      <c r="M2416" s="195" t="s">
        <v>19</v>
      </c>
      <c r="N2416" s="196" t="s">
        <v>42</v>
      </c>
      <c r="O2416" s="66"/>
      <c r="P2416" s="197">
        <f>O2416*H2416</f>
        <v>0</v>
      </c>
      <c r="Q2416" s="197">
        <v>0</v>
      </c>
      <c r="R2416" s="197">
        <f>Q2416*H2416</f>
        <v>0</v>
      </c>
      <c r="S2416" s="197">
        <v>0</v>
      </c>
      <c r="T2416" s="198">
        <f>S2416*H2416</f>
        <v>0</v>
      </c>
      <c r="U2416" s="36"/>
      <c r="V2416" s="36"/>
      <c r="W2416" s="36"/>
      <c r="X2416" s="36"/>
      <c r="Y2416" s="36"/>
      <c r="Z2416" s="36"/>
      <c r="AA2416" s="36"/>
      <c r="AB2416" s="36"/>
      <c r="AC2416" s="36"/>
      <c r="AD2416" s="36"/>
      <c r="AE2416" s="36"/>
      <c r="AR2416" s="199" t="s">
        <v>258</v>
      </c>
      <c r="AT2416" s="199" t="s">
        <v>146</v>
      </c>
      <c r="AU2416" s="199" t="s">
        <v>80</v>
      </c>
      <c r="AY2416" s="19" t="s">
        <v>144</v>
      </c>
      <c r="BE2416" s="200">
        <f>IF(N2416="základní",J2416,0)</f>
        <v>0</v>
      </c>
      <c r="BF2416" s="200">
        <f>IF(N2416="snížená",J2416,0)</f>
        <v>0</v>
      </c>
      <c r="BG2416" s="200">
        <f>IF(N2416="zákl. přenesená",J2416,0)</f>
        <v>0</v>
      </c>
      <c r="BH2416" s="200">
        <f>IF(N2416="sníž. přenesená",J2416,0)</f>
        <v>0</v>
      </c>
      <c r="BI2416" s="200">
        <f>IF(N2416="nulová",J2416,0)</f>
        <v>0</v>
      </c>
      <c r="BJ2416" s="19" t="s">
        <v>26</v>
      </c>
      <c r="BK2416" s="200">
        <f>ROUND(I2416*H2416,2)</f>
        <v>0</v>
      </c>
      <c r="BL2416" s="19" t="s">
        <v>258</v>
      </c>
      <c r="BM2416" s="199" t="s">
        <v>3529</v>
      </c>
    </row>
    <row r="2417" spans="1:65" s="2" customFormat="1" ht="10.199999999999999">
      <c r="A2417" s="36"/>
      <c r="B2417" s="37"/>
      <c r="C2417" s="38"/>
      <c r="D2417" s="201" t="s">
        <v>152</v>
      </c>
      <c r="E2417" s="38"/>
      <c r="F2417" s="202" t="s">
        <v>3528</v>
      </c>
      <c r="G2417" s="38"/>
      <c r="H2417" s="38"/>
      <c r="I2417" s="110"/>
      <c r="J2417" s="38"/>
      <c r="K2417" s="38"/>
      <c r="L2417" s="41"/>
      <c r="M2417" s="203"/>
      <c r="N2417" s="204"/>
      <c r="O2417" s="66"/>
      <c r="P2417" s="66"/>
      <c r="Q2417" s="66"/>
      <c r="R2417" s="66"/>
      <c r="S2417" s="66"/>
      <c r="T2417" s="67"/>
      <c r="U2417" s="36"/>
      <c r="V2417" s="36"/>
      <c r="W2417" s="36"/>
      <c r="X2417" s="36"/>
      <c r="Y2417" s="36"/>
      <c r="Z2417" s="36"/>
      <c r="AA2417" s="36"/>
      <c r="AB2417" s="36"/>
      <c r="AC2417" s="36"/>
      <c r="AD2417" s="36"/>
      <c r="AE2417" s="36"/>
      <c r="AT2417" s="19" t="s">
        <v>152</v>
      </c>
      <c r="AU2417" s="19" t="s">
        <v>80</v>
      </c>
    </row>
    <row r="2418" spans="1:65" s="2" customFormat="1" ht="16.5" customHeight="1">
      <c r="A2418" s="36"/>
      <c r="B2418" s="37"/>
      <c r="C2418" s="189" t="s">
        <v>3530</v>
      </c>
      <c r="D2418" s="189" t="s">
        <v>146</v>
      </c>
      <c r="E2418" s="190" t="s">
        <v>3531</v>
      </c>
      <c r="F2418" s="191" t="s">
        <v>3532</v>
      </c>
      <c r="G2418" s="192" t="s">
        <v>429</v>
      </c>
      <c r="H2418" s="193">
        <v>15</v>
      </c>
      <c r="I2418" s="194"/>
      <c r="J2418" s="193">
        <f>ROUND(I2418*H2418,2)</f>
        <v>0</v>
      </c>
      <c r="K2418" s="191" t="s">
        <v>19</v>
      </c>
      <c r="L2418" s="41"/>
      <c r="M2418" s="195" t="s">
        <v>19</v>
      </c>
      <c r="N2418" s="196" t="s">
        <v>42</v>
      </c>
      <c r="O2418" s="66"/>
      <c r="P2418" s="197">
        <f>O2418*H2418</f>
        <v>0</v>
      </c>
      <c r="Q2418" s="197">
        <v>0</v>
      </c>
      <c r="R2418" s="197">
        <f>Q2418*H2418</f>
        <v>0</v>
      </c>
      <c r="S2418" s="197">
        <v>0</v>
      </c>
      <c r="T2418" s="198">
        <f>S2418*H2418</f>
        <v>0</v>
      </c>
      <c r="U2418" s="36"/>
      <c r="V2418" s="36"/>
      <c r="W2418" s="36"/>
      <c r="X2418" s="36"/>
      <c r="Y2418" s="36"/>
      <c r="Z2418" s="36"/>
      <c r="AA2418" s="36"/>
      <c r="AB2418" s="36"/>
      <c r="AC2418" s="36"/>
      <c r="AD2418" s="36"/>
      <c r="AE2418" s="36"/>
      <c r="AR2418" s="199" t="s">
        <v>258</v>
      </c>
      <c r="AT2418" s="199" t="s">
        <v>146</v>
      </c>
      <c r="AU2418" s="199" t="s">
        <v>80</v>
      </c>
      <c r="AY2418" s="19" t="s">
        <v>144</v>
      </c>
      <c r="BE2418" s="200">
        <f>IF(N2418="základní",J2418,0)</f>
        <v>0</v>
      </c>
      <c r="BF2418" s="200">
        <f>IF(N2418="snížená",J2418,0)</f>
        <v>0</v>
      </c>
      <c r="BG2418" s="200">
        <f>IF(N2418="zákl. přenesená",J2418,0)</f>
        <v>0</v>
      </c>
      <c r="BH2418" s="200">
        <f>IF(N2418="sníž. přenesená",J2418,0)</f>
        <v>0</v>
      </c>
      <c r="BI2418" s="200">
        <f>IF(N2418="nulová",J2418,0)</f>
        <v>0</v>
      </c>
      <c r="BJ2418" s="19" t="s">
        <v>26</v>
      </c>
      <c r="BK2418" s="200">
        <f>ROUND(I2418*H2418,2)</f>
        <v>0</v>
      </c>
      <c r="BL2418" s="19" t="s">
        <v>258</v>
      </c>
      <c r="BM2418" s="199" t="s">
        <v>3533</v>
      </c>
    </row>
    <row r="2419" spans="1:65" s="2" customFormat="1" ht="10.199999999999999">
      <c r="A2419" s="36"/>
      <c r="B2419" s="37"/>
      <c r="C2419" s="38"/>
      <c r="D2419" s="201" t="s">
        <v>152</v>
      </c>
      <c r="E2419" s="38"/>
      <c r="F2419" s="202" t="s">
        <v>3532</v>
      </c>
      <c r="G2419" s="38"/>
      <c r="H2419" s="38"/>
      <c r="I2419" s="110"/>
      <c r="J2419" s="38"/>
      <c r="K2419" s="38"/>
      <c r="L2419" s="41"/>
      <c r="M2419" s="203"/>
      <c r="N2419" s="204"/>
      <c r="O2419" s="66"/>
      <c r="P2419" s="66"/>
      <c r="Q2419" s="66"/>
      <c r="R2419" s="66"/>
      <c r="S2419" s="66"/>
      <c r="T2419" s="67"/>
      <c r="U2419" s="36"/>
      <c r="V2419" s="36"/>
      <c r="W2419" s="36"/>
      <c r="X2419" s="36"/>
      <c r="Y2419" s="36"/>
      <c r="Z2419" s="36"/>
      <c r="AA2419" s="36"/>
      <c r="AB2419" s="36"/>
      <c r="AC2419" s="36"/>
      <c r="AD2419" s="36"/>
      <c r="AE2419" s="36"/>
      <c r="AT2419" s="19" t="s">
        <v>152</v>
      </c>
      <c r="AU2419" s="19" t="s">
        <v>80</v>
      </c>
    </row>
    <row r="2420" spans="1:65" s="2" customFormat="1" ht="16.5" customHeight="1">
      <c r="A2420" s="36"/>
      <c r="B2420" s="37"/>
      <c r="C2420" s="189" t="s">
        <v>3534</v>
      </c>
      <c r="D2420" s="189" t="s">
        <v>146</v>
      </c>
      <c r="E2420" s="190" t="s">
        <v>3535</v>
      </c>
      <c r="F2420" s="191" t="s">
        <v>3536</v>
      </c>
      <c r="G2420" s="192" t="s">
        <v>3537</v>
      </c>
      <c r="H2420" s="193">
        <v>150</v>
      </c>
      <c r="I2420" s="194"/>
      <c r="J2420" s="193">
        <f>ROUND(I2420*H2420,2)</f>
        <v>0</v>
      </c>
      <c r="K2420" s="191" t="s">
        <v>19</v>
      </c>
      <c r="L2420" s="41"/>
      <c r="M2420" s="195" t="s">
        <v>19</v>
      </c>
      <c r="N2420" s="196" t="s">
        <v>42</v>
      </c>
      <c r="O2420" s="66"/>
      <c r="P2420" s="197">
        <f>O2420*H2420</f>
        <v>0</v>
      </c>
      <c r="Q2420" s="197">
        <v>0</v>
      </c>
      <c r="R2420" s="197">
        <f>Q2420*H2420</f>
        <v>0</v>
      </c>
      <c r="S2420" s="197">
        <v>0</v>
      </c>
      <c r="T2420" s="198">
        <f>S2420*H2420</f>
        <v>0</v>
      </c>
      <c r="U2420" s="36"/>
      <c r="V2420" s="36"/>
      <c r="W2420" s="36"/>
      <c r="X2420" s="36"/>
      <c r="Y2420" s="36"/>
      <c r="Z2420" s="36"/>
      <c r="AA2420" s="36"/>
      <c r="AB2420" s="36"/>
      <c r="AC2420" s="36"/>
      <c r="AD2420" s="36"/>
      <c r="AE2420" s="36"/>
      <c r="AR2420" s="199" t="s">
        <v>258</v>
      </c>
      <c r="AT2420" s="199" t="s">
        <v>146</v>
      </c>
      <c r="AU2420" s="199" t="s">
        <v>80</v>
      </c>
      <c r="AY2420" s="19" t="s">
        <v>144</v>
      </c>
      <c r="BE2420" s="200">
        <f>IF(N2420="základní",J2420,0)</f>
        <v>0</v>
      </c>
      <c r="BF2420" s="200">
        <f>IF(N2420="snížená",J2420,0)</f>
        <v>0</v>
      </c>
      <c r="BG2420" s="200">
        <f>IF(N2420="zákl. přenesená",J2420,0)</f>
        <v>0</v>
      </c>
      <c r="BH2420" s="200">
        <f>IF(N2420="sníž. přenesená",J2420,0)</f>
        <v>0</v>
      </c>
      <c r="BI2420" s="200">
        <f>IF(N2420="nulová",J2420,0)</f>
        <v>0</v>
      </c>
      <c r="BJ2420" s="19" t="s">
        <v>26</v>
      </c>
      <c r="BK2420" s="200">
        <f>ROUND(I2420*H2420,2)</f>
        <v>0</v>
      </c>
      <c r="BL2420" s="19" t="s">
        <v>258</v>
      </c>
      <c r="BM2420" s="199" t="s">
        <v>3538</v>
      </c>
    </row>
    <row r="2421" spans="1:65" s="2" customFormat="1" ht="10.199999999999999">
      <c r="A2421" s="36"/>
      <c r="B2421" s="37"/>
      <c r="C2421" s="38"/>
      <c r="D2421" s="201" t="s">
        <v>152</v>
      </c>
      <c r="E2421" s="38"/>
      <c r="F2421" s="202" t="s">
        <v>3536</v>
      </c>
      <c r="G2421" s="38"/>
      <c r="H2421" s="38"/>
      <c r="I2421" s="110"/>
      <c r="J2421" s="38"/>
      <c r="K2421" s="38"/>
      <c r="L2421" s="41"/>
      <c r="M2421" s="203"/>
      <c r="N2421" s="204"/>
      <c r="O2421" s="66"/>
      <c r="P2421" s="66"/>
      <c r="Q2421" s="66"/>
      <c r="R2421" s="66"/>
      <c r="S2421" s="66"/>
      <c r="T2421" s="67"/>
      <c r="U2421" s="36"/>
      <c r="V2421" s="36"/>
      <c r="W2421" s="36"/>
      <c r="X2421" s="36"/>
      <c r="Y2421" s="36"/>
      <c r="Z2421" s="36"/>
      <c r="AA2421" s="36"/>
      <c r="AB2421" s="36"/>
      <c r="AC2421" s="36"/>
      <c r="AD2421" s="36"/>
      <c r="AE2421" s="36"/>
      <c r="AT2421" s="19" t="s">
        <v>152</v>
      </c>
      <c r="AU2421" s="19" t="s">
        <v>80</v>
      </c>
    </row>
    <row r="2422" spans="1:65" s="2" customFormat="1" ht="16.5" customHeight="1">
      <c r="A2422" s="36"/>
      <c r="B2422" s="37"/>
      <c r="C2422" s="189" t="s">
        <v>3539</v>
      </c>
      <c r="D2422" s="189" t="s">
        <v>146</v>
      </c>
      <c r="E2422" s="190" t="s">
        <v>3540</v>
      </c>
      <c r="F2422" s="191" t="s">
        <v>3541</v>
      </c>
      <c r="G2422" s="192" t="s">
        <v>1935</v>
      </c>
      <c r="H2422" s="193">
        <v>1</v>
      </c>
      <c r="I2422" s="194"/>
      <c r="J2422" s="193">
        <f>ROUND(I2422*H2422,2)</f>
        <v>0</v>
      </c>
      <c r="K2422" s="191" t="s">
        <v>19</v>
      </c>
      <c r="L2422" s="41"/>
      <c r="M2422" s="195" t="s">
        <v>19</v>
      </c>
      <c r="N2422" s="196" t="s">
        <v>42</v>
      </c>
      <c r="O2422" s="66"/>
      <c r="P2422" s="197">
        <f>O2422*H2422</f>
        <v>0</v>
      </c>
      <c r="Q2422" s="197">
        <v>0</v>
      </c>
      <c r="R2422" s="197">
        <f>Q2422*H2422</f>
        <v>0</v>
      </c>
      <c r="S2422" s="197">
        <v>0</v>
      </c>
      <c r="T2422" s="198">
        <f>S2422*H2422</f>
        <v>0</v>
      </c>
      <c r="U2422" s="36"/>
      <c r="V2422" s="36"/>
      <c r="W2422" s="36"/>
      <c r="X2422" s="36"/>
      <c r="Y2422" s="36"/>
      <c r="Z2422" s="36"/>
      <c r="AA2422" s="36"/>
      <c r="AB2422" s="36"/>
      <c r="AC2422" s="36"/>
      <c r="AD2422" s="36"/>
      <c r="AE2422" s="36"/>
      <c r="AR2422" s="199" t="s">
        <v>258</v>
      </c>
      <c r="AT2422" s="199" t="s">
        <v>146</v>
      </c>
      <c r="AU2422" s="199" t="s">
        <v>80</v>
      </c>
      <c r="AY2422" s="19" t="s">
        <v>144</v>
      </c>
      <c r="BE2422" s="200">
        <f>IF(N2422="základní",J2422,0)</f>
        <v>0</v>
      </c>
      <c r="BF2422" s="200">
        <f>IF(N2422="snížená",J2422,0)</f>
        <v>0</v>
      </c>
      <c r="BG2422" s="200">
        <f>IF(N2422="zákl. přenesená",J2422,0)</f>
        <v>0</v>
      </c>
      <c r="BH2422" s="200">
        <f>IF(N2422="sníž. přenesená",J2422,0)</f>
        <v>0</v>
      </c>
      <c r="BI2422" s="200">
        <f>IF(N2422="nulová",J2422,0)</f>
        <v>0</v>
      </c>
      <c r="BJ2422" s="19" t="s">
        <v>26</v>
      </c>
      <c r="BK2422" s="200">
        <f>ROUND(I2422*H2422,2)</f>
        <v>0</v>
      </c>
      <c r="BL2422" s="19" t="s">
        <v>258</v>
      </c>
      <c r="BM2422" s="199" t="s">
        <v>3542</v>
      </c>
    </row>
    <row r="2423" spans="1:65" s="2" customFormat="1" ht="10.199999999999999">
      <c r="A2423" s="36"/>
      <c r="B2423" s="37"/>
      <c r="C2423" s="38"/>
      <c r="D2423" s="201" t="s">
        <v>152</v>
      </c>
      <c r="E2423" s="38"/>
      <c r="F2423" s="202" t="s">
        <v>3541</v>
      </c>
      <c r="G2423" s="38"/>
      <c r="H2423" s="38"/>
      <c r="I2423" s="110"/>
      <c r="J2423" s="38"/>
      <c r="K2423" s="38"/>
      <c r="L2423" s="41"/>
      <c r="M2423" s="203"/>
      <c r="N2423" s="204"/>
      <c r="O2423" s="66"/>
      <c r="P2423" s="66"/>
      <c r="Q2423" s="66"/>
      <c r="R2423" s="66"/>
      <c r="S2423" s="66"/>
      <c r="T2423" s="67"/>
      <c r="U2423" s="36"/>
      <c r="V2423" s="36"/>
      <c r="W2423" s="36"/>
      <c r="X2423" s="36"/>
      <c r="Y2423" s="36"/>
      <c r="Z2423" s="36"/>
      <c r="AA2423" s="36"/>
      <c r="AB2423" s="36"/>
      <c r="AC2423" s="36"/>
      <c r="AD2423" s="36"/>
      <c r="AE2423" s="36"/>
      <c r="AT2423" s="19" t="s">
        <v>152</v>
      </c>
      <c r="AU2423" s="19" t="s">
        <v>80</v>
      </c>
    </row>
    <row r="2424" spans="1:65" s="2" customFormat="1" ht="16.5" customHeight="1">
      <c r="A2424" s="36"/>
      <c r="B2424" s="37"/>
      <c r="C2424" s="189" t="s">
        <v>3543</v>
      </c>
      <c r="D2424" s="189" t="s">
        <v>146</v>
      </c>
      <c r="E2424" s="190" t="s">
        <v>3544</v>
      </c>
      <c r="F2424" s="191" t="s">
        <v>3545</v>
      </c>
      <c r="G2424" s="192" t="s">
        <v>1935</v>
      </c>
      <c r="H2424" s="193">
        <v>4</v>
      </c>
      <c r="I2424" s="194"/>
      <c r="J2424" s="193">
        <f>ROUND(I2424*H2424,2)</f>
        <v>0</v>
      </c>
      <c r="K2424" s="191" t="s">
        <v>19</v>
      </c>
      <c r="L2424" s="41"/>
      <c r="M2424" s="195" t="s">
        <v>19</v>
      </c>
      <c r="N2424" s="196" t="s">
        <v>42</v>
      </c>
      <c r="O2424" s="66"/>
      <c r="P2424" s="197">
        <f>O2424*H2424</f>
        <v>0</v>
      </c>
      <c r="Q2424" s="197">
        <v>0</v>
      </c>
      <c r="R2424" s="197">
        <f>Q2424*H2424</f>
        <v>0</v>
      </c>
      <c r="S2424" s="197">
        <v>0</v>
      </c>
      <c r="T2424" s="198">
        <f>S2424*H2424</f>
        <v>0</v>
      </c>
      <c r="U2424" s="36"/>
      <c r="V2424" s="36"/>
      <c r="W2424" s="36"/>
      <c r="X2424" s="36"/>
      <c r="Y2424" s="36"/>
      <c r="Z2424" s="36"/>
      <c r="AA2424" s="36"/>
      <c r="AB2424" s="36"/>
      <c r="AC2424" s="36"/>
      <c r="AD2424" s="36"/>
      <c r="AE2424" s="36"/>
      <c r="AR2424" s="199" t="s">
        <v>258</v>
      </c>
      <c r="AT2424" s="199" t="s">
        <v>146</v>
      </c>
      <c r="AU2424" s="199" t="s">
        <v>80</v>
      </c>
      <c r="AY2424" s="19" t="s">
        <v>144</v>
      </c>
      <c r="BE2424" s="200">
        <f>IF(N2424="základní",J2424,0)</f>
        <v>0</v>
      </c>
      <c r="BF2424" s="200">
        <f>IF(N2424="snížená",J2424,0)</f>
        <v>0</v>
      </c>
      <c r="BG2424" s="200">
        <f>IF(N2424="zákl. přenesená",J2424,0)</f>
        <v>0</v>
      </c>
      <c r="BH2424" s="200">
        <f>IF(N2424="sníž. přenesená",J2424,0)</f>
        <v>0</v>
      </c>
      <c r="BI2424" s="200">
        <f>IF(N2424="nulová",J2424,0)</f>
        <v>0</v>
      </c>
      <c r="BJ2424" s="19" t="s">
        <v>26</v>
      </c>
      <c r="BK2424" s="200">
        <f>ROUND(I2424*H2424,2)</f>
        <v>0</v>
      </c>
      <c r="BL2424" s="19" t="s">
        <v>258</v>
      </c>
      <c r="BM2424" s="199" t="s">
        <v>3546</v>
      </c>
    </row>
    <row r="2425" spans="1:65" s="2" customFormat="1" ht="10.199999999999999">
      <c r="A2425" s="36"/>
      <c r="B2425" s="37"/>
      <c r="C2425" s="38"/>
      <c r="D2425" s="201" t="s">
        <v>152</v>
      </c>
      <c r="E2425" s="38"/>
      <c r="F2425" s="202" t="s">
        <v>3545</v>
      </c>
      <c r="G2425" s="38"/>
      <c r="H2425" s="38"/>
      <c r="I2425" s="110"/>
      <c r="J2425" s="38"/>
      <c r="K2425" s="38"/>
      <c r="L2425" s="41"/>
      <c r="M2425" s="203"/>
      <c r="N2425" s="204"/>
      <c r="O2425" s="66"/>
      <c r="P2425" s="66"/>
      <c r="Q2425" s="66"/>
      <c r="R2425" s="66"/>
      <c r="S2425" s="66"/>
      <c r="T2425" s="67"/>
      <c r="U2425" s="36"/>
      <c r="V2425" s="36"/>
      <c r="W2425" s="36"/>
      <c r="X2425" s="36"/>
      <c r="Y2425" s="36"/>
      <c r="Z2425" s="36"/>
      <c r="AA2425" s="36"/>
      <c r="AB2425" s="36"/>
      <c r="AC2425" s="36"/>
      <c r="AD2425" s="36"/>
      <c r="AE2425" s="36"/>
      <c r="AT2425" s="19" t="s">
        <v>152</v>
      </c>
      <c r="AU2425" s="19" t="s">
        <v>80</v>
      </c>
    </row>
    <row r="2426" spans="1:65" s="2" customFormat="1" ht="16.5" customHeight="1">
      <c r="A2426" s="36"/>
      <c r="B2426" s="37"/>
      <c r="C2426" s="189" t="s">
        <v>3547</v>
      </c>
      <c r="D2426" s="189" t="s">
        <v>146</v>
      </c>
      <c r="E2426" s="190" t="s">
        <v>3548</v>
      </c>
      <c r="F2426" s="191" t="s">
        <v>3549</v>
      </c>
      <c r="G2426" s="192" t="s">
        <v>1935</v>
      </c>
      <c r="H2426" s="193">
        <v>4</v>
      </c>
      <c r="I2426" s="194"/>
      <c r="J2426" s="193">
        <f>ROUND(I2426*H2426,2)</f>
        <v>0</v>
      </c>
      <c r="K2426" s="191" t="s">
        <v>19</v>
      </c>
      <c r="L2426" s="41"/>
      <c r="M2426" s="195" t="s">
        <v>19</v>
      </c>
      <c r="N2426" s="196" t="s">
        <v>42</v>
      </c>
      <c r="O2426" s="66"/>
      <c r="P2426" s="197">
        <f>O2426*H2426</f>
        <v>0</v>
      </c>
      <c r="Q2426" s="197">
        <v>0</v>
      </c>
      <c r="R2426" s="197">
        <f>Q2426*H2426</f>
        <v>0</v>
      </c>
      <c r="S2426" s="197">
        <v>0</v>
      </c>
      <c r="T2426" s="198">
        <f>S2426*H2426</f>
        <v>0</v>
      </c>
      <c r="U2426" s="36"/>
      <c r="V2426" s="36"/>
      <c r="W2426" s="36"/>
      <c r="X2426" s="36"/>
      <c r="Y2426" s="36"/>
      <c r="Z2426" s="36"/>
      <c r="AA2426" s="36"/>
      <c r="AB2426" s="36"/>
      <c r="AC2426" s="36"/>
      <c r="AD2426" s="36"/>
      <c r="AE2426" s="36"/>
      <c r="AR2426" s="199" t="s">
        <v>258</v>
      </c>
      <c r="AT2426" s="199" t="s">
        <v>146</v>
      </c>
      <c r="AU2426" s="199" t="s">
        <v>80</v>
      </c>
      <c r="AY2426" s="19" t="s">
        <v>144</v>
      </c>
      <c r="BE2426" s="200">
        <f>IF(N2426="základní",J2426,0)</f>
        <v>0</v>
      </c>
      <c r="BF2426" s="200">
        <f>IF(N2426="snížená",J2426,0)</f>
        <v>0</v>
      </c>
      <c r="BG2426" s="200">
        <f>IF(N2426="zákl. přenesená",J2426,0)</f>
        <v>0</v>
      </c>
      <c r="BH2426" s="200">
        <f>IF(N2426="sníž. přenesená",J2426,0)</f>
        <v>0</v>
      </c>
      <c r="BI2426" s="200">
        <f>IF(N2426="nulová",J2426,0)</f>
        <v>0</v>
      </c>
      <c r="BJ2426" s="19" t="s">
        <v>26</v>
      </c>
      <c r="BK2426" s="200">
        <f>ROUND(I2426*H2426,2)</f>
        <v>0</v>
      </c>
      <c r="BL2426" s="19" t="s">
        <v>258</v>
      </c>
      <c r="BM2426" s="199" t="s">
        <v>3550</v>
      </c>
    </row>
    <row r="2427" spans="1:65" s="2" customFormat="1" ht="10.199999999999999">
      <c r="A2427" s="36"/>
      <c r="B2427" s="37"/>
      <c r="C2427" s="38"/>
      <c r="D2427" s="201" t="s">
        <v>152</v>
      </c>
      <c r="E2427" s="38"/>
      <c r="F2427" s="202" t="s">
        <v>3549</v>
      </c>
      <c r="G2427" s="38"/>
      <c r="H2427" s="38"/>
      <c r="I2427" s="110"/>
      <c r="J2427" s="38"/>
      <c r="K2427" s="38"/>
      <c r="L2427" s="41"/>
      <c r="M2427" s="203"/>
      <c r="N2427" s="204"/>
      <c r="O2427" s="66"/>
      <c r="P2427" s="66"/>
      <c r="Q2427" s="66"/>
      <c r="R2427" s="66"/>
      <c r="S2427" s="66"/>
      <c r="T2427" s="67"/>
      <c r="U2427" s="36"/>
      <c r="V2427" s="36"/>
      <c r="W2427" s="36"/>
      <c r="X2427" s="36"/>
      <c r="Y2427" s="36"/>
      <c r="Z2427" s="36"/>
      <c r="AA2427" s="36"/>
      <c r="AB2427" s="36"/>
      <c r="AC2427" s="36"/>
      <c r="AD2427" s="36"/>
      <c r="AE2427" s="36"/>
      <c r="AT2427" s="19" t="s">
        <v>152</v>
      </c>
      <c r="AU2427" s="19" t="s">
        <v>80</v>
      </c>
    </row>
    <row r="2428" spans="1:65" s="2" customFormat="1" ht="16.5" customHeight="1">
      <c r="A2428" s="36"/>
      <c r="B2428" s="37"/>
      <c r="C2428" s="189" t="s">
        <v>3551</v>
      </c>
      <c r="D2428" s="189" t="s">
        <v>146</v>
      </c>
      <c r="E2428" s="190" t="s">
        <v>3552</v>
      </c>
      <c r="F2428" s="191" t="s">
        <v>3553</v>
      </c>
      <c r="G2428" s="192" t="s">
        <v>1935</v>
      </c>
      <c r="H2428" s="193">
        <v>1</v>
      </c>
      <c r="I2428" s="194"/>
      <c r="J2428" s="193">
        <f>ROUND(I2428*H2428,2)</f>
        <v>0</v>
      </c>
      <c r="K2428" s="191" t="s">
        <v>19</v>
      </c>
      <c r="L2428" s="41"/>
      <c r="M2428" s="195" t="s">
        <v>19</v>
      </c>
      <c r="N2428" s="196" t="s">
        <v>42</v>
      </c>
      <c r="O2428" s="66"/>
      <c r="P2428" s="197">
        <f>O2428*H2428</f>
        <v>0</v>
      </c>
      <c r="Q2428" s="197">
        <v>0</v>
      </c>
      <c r="R2428" s="197">
        <f>Q2428*H2428</f>
        <v>0</v>
      </c>
      <c r="S2428" s="197">
        <v>0</v>
      </c>
      <c r="T2428" s="198">
        <f>S2428*H2428</f>
        <v>0</v>
      </c>
      <c r="U2428" s="36"/>
      <c r="V2428" s="36"/>
      <c r="W2428" s="36"/>
      <c r="X2428" s="36"/>
      <c r="Y2428" s="36"/>
      <c r="Z2428" s="36"/>
      <c r="AA2428" s="36"/>
      <c r="AB2428" s="36"/>
      <c r="AC2428" s="36"/>
      <c r="AD2428" s="36"/>
      <c r="AE2428" s="36"/>
      <c r="AR2428" s="199" t="s">
        <v>258</v>
      </c>
      <c r="AT2428" s="199" t="s">
        <v>146</v>
      </c>
      <c r="AU2428" s="199" t="s">
        <v>80</v>
      </c>
      <c r="AY2428" s="19" t="s">
        <v>144</v>
      </c>
      <c r="BE2428" s="200">
        <f>IF(N2428="základní",J2428,0)</f>
        <v>0</v>
      </c>
      <c r="BF2428" s="200">
        <f>IF(N2428="snížená",J2428,0)</f>
        <v>0</v>
      </c>
      <c r="BG2428" s="200">
        <f>IF(N2428="zákl. přenesená",J2428,0)</f>
        <v>0</v>
      </c>
      <c r="BH2428" s="200">
        <f>IF(N2428="sníž. přenesená",J2428,0)</f>
        <v>0</v>
      </c>
      <c r="BI2428" s="200">
        <f>IF(N2428="nulová",J2428,0)</f>
        <v>0</v>
      </c>
      <c r="BJ2428" s="19" t="s">
        <v>26</v>
      </c>
      <c r="BK2428" s="200">
        <f>ROUND(I2428*H2428,2)</f>
        <v>0</v>
      </c>
      <c r="BL2428" s="19" t="s">
        <v>258</v>
      </c>
      <c r="BM2428" s="199" t="s">
        <v>3554</v>
      </c>
    </row>
    <row r="2429" spans="1:65" s="2" customFormat="1" ht="10.199999999999999">
      <c r="A2429" s="36"/>
      <c r="B2429" s="37"/>
      <c r="C2429" s="38"/>
      <c r="D2429" s="201" t="s">
        <v>152</v>
      </c>
      <c r="E2429" s="38"/>
      <c r="F2429" s="202" t="s">
        <v>3553</v>
      </c>
      <c r="G2429" s="38"/>
      <c r="H2429" s="38"/>
      <c r="I2429" s="110"/>
      <c r="J2429" s="38"/>
      <c r="K2429" s="38"/>
      <c r="L2429" s="41"/>
      <c r="M2429" s="203"/>
      <c r="N2429" s="204"/>
      <c r="O2429" s="66"/>
      <c r="P2429" s="66"/>
      <c r="Q2429" s="66"/>
      <c r="R2429" s="66"/>
      <c r="S2429" s="66"/>
      <c r="T2429" s="67"/>
      <c r="U2429" s="36"/>
      <c r="V2429" s="36"/>
      <c r="W2429" s="36"/>
      <c r="X2429" s="36"/>
      <c r="Y2429" s="36"/>
      <c r="Z2429" s="36"/>
      <c r="AA2429" s="36"/>
      <c r="AB2429" s="36"/>
      <c r="AC2429" s="36"/>
      <c r="AD2429" s="36"/>
      <c r="AE2429" s="36"/>
      <c r="AT2429" s="19" t="s">
        <v>152</v>
      </c>
      <c r="AU2429" s="19" t="s">
        <v>80</v>
      </c>
    </row>
    <row r="2430" spans="1:65" s="2" customFormat="1" ht="16.5" customHeight="1">
      <c r="A2430" s="36"/>
      <c r="B2430" s="37"/>
      <c r="C2430" s="189" t="s">
        <v>3555</v>
      </c>
      <c r="D2430" s="189" t="s">
        <v>146</v>
      </c>
      <c r="E2430" s="190" t="s">
        <v>3556</v>
      </c>
      <c r="F2430" s="191" t="s">
        <v>3557</v>
      </c>
      <c r="G2430" s="192" t="s">
        <v>1935</v>
      </c>
      <c r="H2430" s="193">
        <v>3</v>
      </c>
      <c r="I2430" s="194"/>
      <c r="J2430" s="193">
        <f>ROUND(I2430*H2430,2)</f>
        <v>0</v>
      </c>
      <c r="K2430" s="191" t="s">
        <v>19</v>
      </c>
      <c r="L2430" s="41"/>
      <c r="M2430" s="195" t="s">
        <v>19</v>
      </c>
      <c r="N2430" s="196" t="s">
        <v>42</v>
      </c>
      <c r="O2430" s="66"/>
      <c r="P2430" s="197">
        <f>O2430*H2430</f>
        <v>0</v>
      </c>
      <c r="Q2430" s="197">
        <v>14</v>
      </c>
      <c r="R2430" s="197">
        <f>Q2430*H2430</f>
        <v>42</v>
      </c>
      <c r="S2430" s="197">
        <v>0</v>
      </c>
      <c r="T2430" s="198">
        <f>S2430*H2430</f>
        <v>0</v>
      </c>
      <c r="U2430" s="36"/>
      <c r="V2430" s="36"/>
      <c r="W2430" s="36"/>
      <c r="X2430" s="36"/>
      <c r="Y2430" s="36"/>
      <c r="Z2430" s="36"/>
      <c r="AA2430" s="36"/>
      <c r="AB2430" s="36"/>
      <c r="AC2430" s="36"/>
      <c r="AD2430" s="36"/>
      <c r="AE2430" s="36"/>
      <c r="AR2430" s="199" t="s">
        <v>258</v>
      </c>
      <c r="AT2430" s="199" t="s">
        <v>146</v>
      </c>
      <c r="AU2430" s="199" t="s">
        <v>80</v>
      </c>
      <c r="AY2430" s="19" t="s">
        <v>144</v>
      </c>
      <c r="BE2430" s="200">
        <f>IF(N2430="základní",J2430,0)</f>
        <v>0</v>
      </c>
      <c r="BF2430" s="200">
        <f>IF(N2430="snížená",J2430,0)</f>
        <v>0</v>
      </c>
      <c r="BG2430" s="200">
        <f>IF(N2430="zákl. přenesená",J2430,0)</f>
        <v>0</v>
      </c>
      <c r="BH2430" s="200">
        <f>IF(N2430="sníž. přenesená",J2430,0)</f>
        <v>0</v>
      </c>
      <c r="BI2430" s="200">
        <f>IF(N2430="nulová",J2430,0)</f>
        <v>0</v>
      </c>
      <c r="BJ2430" s="19" t="s">
        <v>26</v>
      </c>
      <c r="BK2430" s="200">
        <f>ROUND(I2430*H2430,2)</f>
        <v>0</v>
      </c>
      <c r="BL2430" s="19" t="s">
        <v>258</v>
      </c>
      <c r="BM2430" s="199" t="s">
        <v>3558</v>
      </c>
    </row>
    <row r="2431" spans="1:65" s="2" customFormat="1" ht="10.199999999999999">
      <c r="A2431" s="36"/>
      <c r="B2431" s="37"/>
      <c r="C2431" s="38"/>
      <c r="D2431" s="201" t="s">
        <v>152</v>
      </c>
      <c r="E2431" s="38"/>
      <c r="F2431" s="202" t="s">
        <v>3557</v>
      </c>
      <c r="G2431" s="38"/>
      <c r="H2431" s="38"/>
      <c r="I2431" s="110"/>
      <c r="J2431" s="38"/>
      <c r="K2431" s="38"/>
      <c r="L2431" s="41"/>
      <c r="M2431" s="203"/>
      <c r="N2431" s="204"/>
      <c r="O2431" s="66"/>
      <c r="P2431" s="66"/>
      <c r="Q2431" s="66"/>
      <c r="R2431" s="66"/>
      <c r="S2431" s="66"/>
      <c r="T2431" s="67"/>
      <c r="U2431" s="36"/>
      <c r="V2431" s="36"/>
      <c r="W2431" s="36"/>
      <c r="X2431" s="36"/>
      <c r="Y2431" s="36"/>
      <c r="Z2431" s="36"/>
      <c r="AA2431" s="36"/>
      <c r="AB2431" s="36"/>
      <c r="AC2431" s="36"/>
      <c r="AD2431" s="36"/>
      <c r="AE2431" s="36"/>
      <c r="AT2431" s="19" t="s">
        <v>152</v>
      </c>
      <c r="AU2431" s="19" t="s">
        <v>80</v>
      </c>
    </row>
    <row r="2432" spans="1:65" s="2" customFormat="1" ht="16.5" customHeight="1">
      <c r="A2432" s="36"/>
      <c r="B2432" s="37"/>
      <c r="C2432" s="189" t="s">
        <v>3559</v>
      </c>
      <c r="D2432" s="189" t="s">
        <v>146</v>
      </c>
      <c r="E2432" s="190" t="s">
        <v>3560</v>
      </c>
      <c r="F2432" s="191" t="s">
        <v>3561</v>
      </c>
      <c r="G2432" s="192" t="s">
        <v>1935</v>
      </c>
      <c r="H2432" s="193">
        <v>3</v>
      </c>
      <c r="I2432" s="194"/>
      <c r="J2432" s="193">
        <f>ROUND(I2432*H2432,2)</f>
        <v>0</v>
      </c>
      <c r="K2432" s="191" t="s">
        <v>19</v>
      </c>
      <c r="L2432" s="41"/>
      <c r="M2432" s="195" t="s">
        <v>19</v>
      </c>
      <c r="N2432" s="196" t="s">
        <v>42</v>
      </c>
      <c r="O2432" s="66"/>
      <c r="P2432" s="197">
        <f>O2432*H2432</f>
        <v>0</v>
      </c>
      <c r="Q2432" s="197">
        <v>23</v>
      </c>
      <c r="R2432" s="197">
        <f>Q2432*H2432</f>
        <v>69</v>
      </c>
      <c r="S2432" s="197">
        <v>0</v>
      </c>
      <c r="T2432" s="198">
        <f>S2432*H2432</f>
        <v>0</v>
      </c>
      <c r="U2432" s="36"/>
      <c r="V2432" s="36"/>
      <c r="W2432" s="36"/>
      <c r="X2432" s="36"/>
      <c r="Y2432" s="36"/>
      <c r="Z2432" s="36"/>
      <c r="AA2432" s="36"/>
      <c r="AB2432" s="36"/>
      <c r="AC2432" s="36"/>
      <c r="AD2432" s="36"/>
      <c r="AE2432" s="36"/>
      <c r="AR2432" s="199" t="s">
        <v>258</v>
      </c>
      <c r="AT2432" s="199" t="s">
        <v>146</v>
      </c>
      <c r="AU2432" s="199" t="s">
        <v>80</v>
      </c>
      <c r="AY2432" s="19" t="s">
        <v>144</v>
      </c>
      <c r="BE2432" s="200">
        <f>IF(N2432="základní",J2432,0)</f>
        <v>0</v>
      </c>
      <c r="BF2432" s="200">
        <f>IF(N2432="snížená",J2432,0)</f>
        <v>0</v>
      </c>
      <c r="BG2432" s="200">
        <f>IF(N2432="zákl. přenesená",J2432,0)</f>
        <v>0</v>
      </c>
      <c r="BH2432" s="200">
        <f>IF(N2432="sníž. přenesená",J2432,0)</f>
        <v>0</v>
      </c>
      <c r="BI2432" s="200">
        <f>IF(N2432="nulová",J2432,0)</f>
        <v>0</v>
      </c>
      <c r="BJ2432" s="19" t="s">
        <v>26</v>
      </c>
      <c r="BK2432" s="200">
        <f>ROUND(I2432*H2432,2)</f>
        <v>0</v>
      </c>
      <c r="BL2432" s="19" t="s">
        <v>258</v>
      </c>
      <c r="BM2432" s="199" t="s">
        <v>3562</v>
      </c>
    </row>
    <row r="2433" spans="1:65" s="2" customFormat="1" ht="10.199999999999999">
      <c r="A2433" s="36"/>
      <c r="B2433" s="37"/>
      <c r="C2433" s="38"/>
      <c r="D2433" s="201" t="s">
        <v>152</v>
      </c>
      <c r="E2433" s="38"/>
      <c r="F2433" s="202" t="s">
        <v>3561</v>
      </c>
      <c r="G2433" s="38"/>
      <c r="H2433" s="38"/>
      <c r="I2433" s="110"/>
      <c r="J2433" s="38"/>
      <c r="K2433" s="38"/>
      <c r="L2433" s="41"/>
      <c r="M2433" s="203"/>
      <c r="N2433" s="204"/>
      <c r="O2433" s="66"/>
      <c r="P2433" s="66"/>
      <c r="Q2433" s="66"/>
      <c r="R2433" s="66"/>
      <c r="S2433" s="66"/>
      <c r="T2433" s="67"/>
      <c r="U2433" s="36"/>
      <c r="V2433" s="36"/>
      <c r="W2433" s="36"/>
      <c r="X2433" s="36"/>
      <c r="Y2433" s="36"/>
      <c r="Z2433" s="36"/>
      <c r="AA2433" s="36"/>
      <c r="AB2433" s="36"/>
      <c r="AC2433" s="36"/>
      <c r="AD2433" s="36"/>
      <c r="AE2433" s="36"/>
      <c r="AT2433" s="19" t="s">
        <v>152</v>
      </c>
      <c r="AU2433" s="19" t="s">
        <v>80</v>
      </c>
    </row>
    <row r="2434" spans="1:65" s="2" customFormat="1" ht="16.5" customHeight="1">
      <c r="A2434" s="36"/>
      <c r="B2434" s="37"/>
      <c r="C2434" s="189" t="s">
        <v>3563</v>
      </c>
      <c r="D2434" s="189" t="s">
        <v>146</v>
      </c>
      <c r="E2434" s="190" t="s">
        <v>3564</v>
      </c>
      <c r="F2434" s="191" t="s">
        <v>3565</v>
      </c>
      <c r="G2434" s="192" t="s">
        <v>1935</v>
      </c>
      <c r="H2434" s="193">
        <v>2</v>
      </c>
      <c r="I2434" s="194"/>
      <c r="J2434" s="193">
        <f>ROUND(I2434*H2434,2)</f>
        <v>0</v>
      </c>
      <c r="K2434" s="191" t="s">
        <v>19</v>
      </c>
      <c r="L2434" s="41"/>
      <c r="M2434" s="195" t="s">
        <v>19</v>
      </c>
      <c r="N2434" s="196" t="s">
        <v>42</v>
      </c>
      <c r="O2434" s="66"/>
      <c r="P2434" s="197">
        <f>O2434*H2434</f>
        <v>0</v>
      </c>
      <c r="Q2434" s="197">
        <v>0</v>
      </c>
      <c r="R2434" s="197">
        <f>Q2434*H2434</f>
        <v>0</v>
      </c>
      <c r="S2434" s="197">
        <v>0</v>
      </c>
      <c r="T2434" s="198">
        <f>S2434*H2434</f>
        <v>0</v>
      </c>
      <c r="U2434" s="36"/>
      <c r="V2434" s="36"/>
      <c r="W2434" s="36"/>
      <c r="X2434" s="36"/>
      <c r="Y2434" s="36"/>
      <c r="Z2434" s="36"/>
      <c r="AA2434" s="36"/>
      <c r="AB2434" s="36"/>
      <c r="AC2434" s="36"/>
      <c r="AD2434" s="36"/>
      <c r="AE2434" s="36"/>
      <c r="AR2434" s="199" t="s">
        <v>258</v>
      </c>
      <c r="AT2434" s="199" t="s">
        <v>146</v>
      </c>
      <c r="AU2434" s="199" t="s">
        <v>80</v>
      </c>
      <c r="AY2434" s="19" t="s">
        <v>144</v>
      </c>
      <c r="BE2434" s="200">
        <f>IF(N2434="základní",J2434,0)</f>
        <v>0</v>
      </c>
      <c r="BF2434" s="200">
        <f>IF(N2434="snížená",J2434,0)</f>
        <v>0</v>
      </c>
      <c r="BG2434" s="200">
        <f>IF(N2434="zákl. přenesená",J2434,0)</f>
        <v>0</v>
      </c>
      <c r="BH2434" s="200">
        <f>IF(N2434="sníž. přenesená",J2434,0)</f>
        <v>0</v>
      </c>
      <c r="BI2434" s="200">
        <f>IF(N2434="nulová",J2434,0)</f>
        <v>0</v>
      </c>
      <c r="BJ2434" s="19" t="s">
        <v>26</v>
      </c>
      <c r="BK2434" s="200">
        <f>ROUND(I2434*H2434,2)</f>
        <v>0</v>
      </c>
      <c r="BL2434" s="19" t="s">
        <v>258</v>
      </c>
      <c r="BM2434" s="199" t="s">
        <v>3566</v>
      </c>
    </row>
    <row r="2435" spans="1:65" s="2" customFormat="1" ht="10.199999999999999">
      <c r="A2435" s="36"/>
      <c r="B2435" s="37"/>
      <c r="C2435" s="38"/>
      <c r="D2435" s="201" t="s">
        <v>152</v>
      </c>
      <c r="E2435" s="38"/>
      <c r="F2435" s="202" t="s">
        <v>3565</v>
      </c>
      <c r="G2435" s="38"/>
      <c r="H2435" s="38"/>
      <c r="I2435" s="110"/>
      <c r="J2435" s="38"/>
      <c r="K2435" s="38"/>
      <c r="L2435" s="41"/>
      <c r="M2435" s="203"/>
      <c r="N2435" s="204"/>
      <c r="O2435" s="66"/>
      <c r="P2435" s="66"/>
      <c r="Q2435" s="66"/>
      <c r="R2435" s="66"/>
      <c r="S2435" s="66"/>
      <c r="T2435" s="67"/>
      <c r="U2435" s="36"/>
      <c r="V2435" s="36"/>
      <c r="W2435" s="36"/>
      <c r="X2435" s="36"/>
      <c r="Y2435" s="36"/>
      <c r="Z2435" s="36"/>
      <c r="AA2435" s="36"/>
      <c r="AB2435" s="36"/>
      <c r="AC2435" s="36"/>
      <c r="AD2435" s="36"/>
      <c r="AE2435" s="36"/>
      <c r="AT2435" s="19" t="s">
        <v>152</v>
      </c>
      <c r="AU2435" s="19" t="s">
        <v>80</v>
      </c>
    </row>
    <row r="2436" spans="1:65" s="2" customFormat="1" ht="16.5" customHeight="1">
      <c r="A2436" s="36"/>
      <c r="B2436" s="37"/>
      <c r="C2436" s="189" t="s">
        <v>3567</v>
      </c>
      <c r="D2436" s="189" t="s">
        <v>146</v>
      </c>
      <c r="E2436" s="190" t="s">
        <v>3568</v>
      </c>
      <c r="F2436" s="191" t="s">
        <v>3569</v>
      </c>
      <c r="G2436" s="192" t="s">
        <v>1935</v>
      </c>
      <c r="H2436" s="193">
        <v>2</v>
      </c>
      <c r="I2436" s="194"/>
      <c r="J2436" s="193">
        <f>ROUND(I2436*H2436,2)</f>
        <v>0</v>
      </c>
      <c r="K2436" s="191" t="s">
        <v>19</v>
      </c>
      <c r="L2436" s="41"/>
      <c r="M2436" s="195" t="s">
        <v>19</v>
      </c>
      <c r="N2436" s="196" t="s">
        <v>42</v>
      </c>
      <c r="O2436" s="66"/>
      <c r="P2436" s="197">
        <f>O2436*H2436</f>
        <v>0</v>
      </c>
      <c r="Q2436" s="197">
        <v>0</v>
      </c>
      <c r="R2436" s="197">
        <f>Q2436*H2436</f>
        <v>0</v>
      </c>
      <c r="S2436" s="197">
        <v>0</v>
      </c>
      <c r="T2436" s="198">
        <f>S2436*H2436</f>
        <v>0</v>
      </c>
      <c r="U2436" s="36"/>
      <c r="V2436" s="36"/>
      <c r="W2436" s="36"/>
      <c r="X2436" s="36"/>
      <c r="Y2436" s="36"/>
      <c r="Z2436" s="36"/>
      <c r="AA2436" s="36"/>
      <c r="AB2436" s="36"/>
      <c r="AC2436" s="36"/>
      <c r="AD2436" s="36"/>
      <c r="AE2436" s="36"/>
      <c r="AR2436" s="199" t="s">
        <v>258</v>
      </c>
      <c r="AT2436" s="199" t="s">
        <v>146</v>
      </c>
      <c r="AU2436" s="199" t="s">
        <v>80</v>
      </c>
      <c r="AY2436" s="19" t="s">
        <v>144</v>
      </c>
      <c r="BE2436" s="200">
        <f>IF(N2436="základní",J2436,0)</f>
        <v>0</v>
      </c>
      <c r="BF2436" s="200">
        <f>IF(N2436="snížená",J2436,0)</f>
        <v>0</v>
      </c>
      <c r="BG2436" s="200">
        <f>IF(N2436="zákl. přenesená",J2436,0)</f>
        <v>0</v>
      </c>
      <c r="BH2436" s="200">
        <f>IF(N2436="sníž. přenesená",J2436,0)</f>
        <v>0</v>
      </c>
      <c r="BI2436" s="200">
        <f>IF(N2436="nulová",J2436,0)</f>
        <v>0</v>
      </c>
      <c r="BJ2436" s="19" t="s">
        <v>26</v>
      </c>
      <c r="BK2436" s="200">
        <f>ROUND(I2436*H2436,2)</f>
        <v>0</v>
      </c>
      <c r="BL2436" s="19" t="s">
        <v>258</v>
      </c>
      <c r="BM2436" s="199" t="s">
        <v>3570</v>
      </c>
    </row>
    <row r="2437" spans="1:65" s="2" customFormat="1" ht="10.199999999999999">
      <c r="A2437" s="36"/>
      <c r="B2437" s="37"/>
      <c r="C2437" s="38"/>
      <c r="D2437" s="201" t="s">
        <v>152</v>
      </c>
      <c r="E2437" s="38"/>
      <c r="F2437" s="202" t="s">
        <v>3569</v>
      </c>
      <c r="G2437" s="38"/>
      <c r="H2437" s="38"/>
      <c r="I2437" s="110"/>
      <c r="J2437" s="38"/>
      <c r="K2437" s="38"/>
      <c r="L2437" s="41"/>
      <c r="M2437" s="203"/>
      <c r="N2437" s="204"/>
      <c r="O2437" s="66"/>
      <c r="P2437" s="66"/>
      <c r="Q2437" s="66"/>
      <c r="R2437" s="66"/>
      <c r="S2437" s="66"/>
      <c r="T2437" s="67"/>
      <c r="U2437" s="36"/>
      <c r="V2437" s="36"/>
      <c r="W2437" s="36"/>
      <c r="X2437" s="36"/>
      <c r="Y2437" s="36"/>
      <c r="Z2437" s="36"/>
      <c r="AA2437" s="36"/>
      <c r="AB2437" s="36"/>
      <c r="AC2437" s="36"/>
      <c r="AD2437" s="36"/>
      <c r="AE2437" s="36"/>
      <c r="AT2437" s="19" t="s">
        <v>152</v>
      </c>
      <c r="AU2437" s="19" t="s">
        <v>80</v>
      </c>
    </row>
    <row r="2438" spans="1:65" s="2" customFormat="1" ht="16.5" customHeight="1">
      <c r="A2438" s="36"/>
      <c r="B2438" s="37"/>
      <c r="C2438" s="189" t="s">
        <v>3571</v>
      </c>
      <c r="D2438" s="189" t="s">
        <v>146</v>
      </c>
      <c r="E2438" s="190" t="s">
        <v>3572</v>
      </c>
      <c r="F2438" s="191" t="s">
        <v>3573</v>
      </c>
      <c r="G2438" s="192" t="s">
        <v>3419</v>
      </c>
      <c r="H2438" s="193">
        <v>3</v>
      </c>
      <c r="I2438" s="194"/>
      <c r="J2438" s="193">
        <f>ROUND(I2438*H2438,2)</f>
        <v>0</v>
      </c>
      <c r="K2438" s="191" t="s">
        <v>19</v>
      </c>
      <c r="L2438" s="41"/>
      <c r="M2438" s="195" t="s">
        <v>19</v>
      </c>
      <c r="N2438" s="196" t="s">
        <v>42</v>
      </c>
      <c r="O2438" s="66"/>
      <c r="P2438" s="197">
        <f>O2438*H2438</f>
        <v>0</v>
      </c>
      <c r="Q2438" s="197">
        <v>10</v>
      </c>
      <c r="R2438" s="197">
        <f>Q2438*H2438</f>
        <v>30</v>
      </c>
      <c r="S2438" s="197">
        <v>0</v>
      </c>
      <c r="T2438" s="198">
        <f>S2438*H2438</f>
        <v>0</v>
      </c>
      <c r="U2438" s="36"/>
      <c r="V2438" s="36"/>
      <c r="W2438" s="36"/>
      <c r="X2438" s="36"/>
      <c r="Y2438" s="36"/>
      <c r="Z2438" s="36"/>
      <c r="AA2438" s="36"/>
      <c r="AB2438" s="36"/>
      <c r="AC2438" s="36"/>
      <c r="AD2438" s="36"/>
      <c r="AE2438" s="36"/>
      <c r="AR2438" s="199" t="s">
        <v>258</v>
      </c>
      <c r="AT2438" s="199" t="s">
        <v>146</v>
      </c>
      <c r="AU2438" s="199" t="s">
        <v>80</v>
      </c>
      <c r="AY2438" s="19" t="s">
        <v>144</v>
      </c>
      <c r="BE2438" s="200">
        <f>IF(N2438="základní",J2438,0)</f>
        <v>0</v>
      </c>
      <c r="BF2438" s="200">
        <f>IF(N2438="snížená",J2438,0)</f>
        <v>0</v>
      </c>
      <c r="BG2438" s="200">
        <f>IF(N2438="zákl. přenesená",J2438,0)</f>
        <v>0</v>
      </c>
      <c r="BH2438" s="200">
        <f>IF(N2438="sníž. přenesená",J2438,0)</f>
        <v>0</v>
      </c>
      <c r="BI2438" s="200">
        <f>IF(N2438="nulová",J2438,0)</f>
        <v>0</v>
      </c>
      <c r="BJ2438" s="19" t="s">
        <v>26</v>
      </c>
      <c r="BK2438" s="200">
        <f>ROUND(I2438*H2438,2)</f>
        <v>0</v>
      </c>
      <c r="BL2438" s="19" t="s">
        <v>258</v>
      </c>
      <c r="BM2438" s="199" t="s">
        <v>3574</v>
      </c>
    </row>
    <row r="2439" spans="1:65" s="2" customFormat="1" ht="10.199999999999999">
      <c r="A2439" s="36"/>
      <c r="B2439" s="37"/>
      <c r="C2439" s="38"/>
      <c r="D2439" s="201" t="s">
        <v>152</v>
      </c>
      <c r="E2439" s="38"/>
      <c r="F2439" s="202" t="s">
        <v>3573</v>
      </c>
      <c r="G2439" s="38"/>
      <c r="H2439" s="38"/>
      <c r="I2439" s="110"/>
      <c r="J2439" s="38"/>
      <c r="K2439" s="38"/>
      <c r="L2439" s="41"/>
      <c r="M2439" s="203"/>
      <c r="N2439" s="204"/>
      <c r="O2439" s="66"/>
      <c r="P2439" s="66"/>
      <c r="Q2439" s="66"/>
      <c r="R2439" s="66"/>
      <c r="S2439" s="66"/>
      <c r="T2439" s="67"/>
      <c r="U2439" s="36"/>
      <c r="V2439" s="36"/>
      <c r="W2439" s="36"/>
      <c r="X2439" s="36"/>
      <c r="Y2439" s="36"/>
      <c r="Z2439" s="36"/>
      <c r="AA2439" s="36"/>
      <c r="AB2439" s="36"/>
      <c r="AC2439" s="36"/>
      <c r="AD2439" s="36"/>
      <c r="AE2439" s="36"/>
      <c r="AT2439" s="19" t="s">
        <v>152</v>
      </c>
      <c r="AU2439" s="19" t="s">
        <v>80</v>
      </c>
    </row>
    <row r="2440" spans="1:65" s="2" customFormat="1" ht="16.5" customHeight="1">
      <c r="A2440" s="36"/>
      <c r="B2440" s="37"/>
      <c r="C2440" s="189" t="s">
        <v>3575</v>
      </c>
      <c r="D2440" s="189" t="s">
        <v>146</v>
      </c>
      <c r="E2440" s="190" t="s">
        <v>3576</v>
      </c>
      <c r="F2440" s="191" t="s">
        <v>3577</v>
      </c>
      <c r="G2440" s="192" t="s">
        <v>3419</v>
      </c>
      <c r="H2440" s="193">
        <v>30</v>
      </c>
      <c r="I2440" s="194"/>
      <c r="J2440" s="193">
        <f>ROUND(I2440*H2440,2)</f>
        <v>0</v>
      </c>
      <c r="K2440" s="191" t="s">
        <v>19</v>
      </c>
      <c r="L2440" s="41"/>
      <c r="M2440" s="195" t="s">
        <v>19</v>
      </c>
      <c r="N2440" s="196" t="s">
        <v>42</v>
      </c>
      <c r="O2440" s="66"/>
      <c r="P2440" s="197">
        <f>O2440*H2440</f>
        <v>0</v>
      </c>
      <c r="Q2440" s="197">
        <v>15</v>
      </c>
      <c r="R2440" s="197">
        <f>Q2440*H2440</f>
        <v>450</v>
      </c>
      <c r="S2440" s="197">
        <v>0</v>
      </c>
      <c r="T2440" s="198">
        <f>S2440*H2440</f>
        <v>0</v>
      </c>
      <c r="U2440" s="36"/>
      <c r="V2440" s="36"/>
      <c r="W2440" s="36"/>
      <c r="X2440" s="36"/>
      <c r="Y2440" s="36"/>
      <c r="Z2440" s="36"/>
      <c r="AA2440" s="36"/>
      <c r="AB2440" s="36"/>
      <c r="AC2440" s="36"/>
      <c r="AD2440" s="36"/>
      <c r="AE2440" s="36"/>
      <c r="AR2440" s="199" t="s">
        <v>258</v>
      </c>
      <c r="AT2440" s="199" t="s">
        <v>146</v>
      </c>
      <c r="AU2440" s="199" t="s">
        <v>80</v>
      </c>
      <c r="AY2440" s="19" t="s">
        <v>144</v>
      </c>
      <c r="BE2440" s="200">
        <f>IF(N2440="základní",J2440,0)</f>
        <v>0</v>
      </c>
      <c r="BF2440" s="200">
        <f>IF(N2440="snížená",J2440,0)</f>
        <v>0</v>
      </c>
      <c r="BG2440" s="200">
        <f>IF(N2440="zákl. přenesená",J2440,0)</f>
        <v>0</v>
      </c>
      <c r="BH2440" s="200">
        <f>IF(N2440="sníž. přenesená",J2440,0)</f>
        <v>0</v>
      </c>
      <c r="BI2440" s="200">
        <f>IF(N2440="nulová",J2440,0)</f>
        <v>0</v>
      </c>
      <c r="BJ2440" s="19" t="s">
        <v>26</v>
      </c>
      <c r="BK2440" s="200">
        <f>ROUND(I2440*H2440,2)</f>
        <v>0</v>
      </c>
      <c r="BL2440" s="19" t="s">
        <v>258</v>
      </c>
      <c r="BM2440" s="199" t="s">
        <v>3578</v>
      </c>
    </row>
    <row r="2441" spans="1:65" s="2" customFormat="1" ht="10.199999999999999">
      <c r="A2441" s="36"/>
      <c r="B2441" s="37"/>
      <c r="C2441" s="38"/>
      <c r="D2441" s="201" t="s">
        <v>152</v>
      </c>
      <c r="E2441" s="38"/>
      <c r="F2441" s="202" t="s">
        <v>3577</v>
      </c>
      <c r="G2441" s="38"/>
      <c r="H2441" s="38"/>
      <c r="I2441" s="110"/>
      <c r="J2441" s="38"/>
      <c r="K2441" s="38"/>
      <c r="L2441" s="41"/>
      <c r="M2441" s="203"/>
      <c r="N2441" s="204"/>
      <c r="O2441" s="66"/>
      <c r="P2441" s="66"/>
      <c r="Q2441" s="66"/>
      <c r="R2441" s="66"/>
      <c r="S2441" s="66"/>
      <c r="T2441" s="67"/>
      <c r="U2441" s="36"/>
      <c r="V2441" s="36"/>
      <c r="W2441" s="36"/>
      <c r="X2441" s="36"/>
      <c r="Y2441" s="36"/>
      <c r="Z2441" s="36"/>
      <c r="AA2441" s="36"/>
      <c r="AB2441" s="36"/>
      <c r="AC2441" s="36"/>
      <c r="AD2441" s="36"/>
      <c r="AE2441" s="36"/>
      <c r="AT2441" s="19" t="s">
        <v>152</v>
      </c>
      <c r="AU2441" s="19" t="s">
        <v>80</v>
      </c>
    </row>
    <row r="2442" spans="1:65" s="2" customFormat="1" ht="16.5" customHeight="1">
      <c r="A2442" s="36"/>
      <c r="B2442" s="37"/>
      <c r="C2442" s="189" t="s">
        <v>3579</v>
      </c>
      <c r="D2442" s="189" t="s">
        <v>146</v>
      </c>
      <c r="E2442" s="190" t="s">
        <v>3580</v>
      </c>
      <c r="F2442" s="191" t="s">
        <v>3581</v>
      </c>
      <c r="G2442" s="192" t="s">
        <v>3419</v>
      </c>
      <c r="H2442" s="193">
        <v>13.4</v>
      </c>
      <c r="I2442" s="194"/>
      <c r="J2442" s="193">
        <f>ROUND(I2442*H2442,2)</f>
        <v>0</v>
      </c>
      <c r="K2442" s="191" t="s">
        <v>19</v>
      </c>
      <c r="L2442" s="41"/>
      <c r="M2442" s="195" t="s">
        <v>19</v>
      </c>
      <c r="N2442" s="196" t="s">
        <v>42</v>
      </c>
      <c r="O2442" s="66"/>
      <c r="P2442" s="197">
        <f>O2442*H2442</f>
        <v>0</v>
      </c>
      <c r="Q2442" s="197">
        <v>5</v>
      </c>
      <c r="R2442" s="197">
        <f>Q2442*H2442</f>
        <v>67</v>
      </c>
      <c r="S2442" s="197">
        <v>0</v>
      </c>
      <c r="T2442" s="198">
        <f>S2442*H2442</f>
        <v>0</v>
      </c>
      <c r="U2442" s="36"/>
      <c r="V2442" s="36"/>
      <c r="W2442" s="36"/>
      <c r="X2442" s="36"/>
      <c r="Y2442" s="36"/>
      <c r="Z2442" s="36"/>
      <c r="AA2442" s="36"/>
      <c r="AB2442" s="36"/>
      <c r="AC2442" s="36"/>
      <c r="AD2442" s="36"/>
      <c r="AE2442" s="36"/>
      <c r="AR2442" s="199" t="s">
        <v>258</v>
      </c>
      <c r="AT2442" s="199" t="s">
        <v>146</v>
      </c>
      <c r="AU2442" s="199" t="s">
        <v>80</v>
      </c>
      <c r="AY2442" s="19" t="s">
        <v>144</v>
      </c>
      <c r="BE2442" s="200">
        <f>IF(N2442="základní",J2442,0)</f>
        <v>0</v>
      </c>
      <c r="BF2442" s="200">
        <f>IF(N2442="snížená",J2442,0)</f>
        <v>0</v>
      </c>
      <c r="BG2442" s="200">
        <f>IF(N2442="zákl. přenesená",J2442,0)</f>
        <v>0</v>
      </c>
      <c r="BH2442" s="200">
        <f>IF(N2442="sníž. přenesená",J2442,0)</f>
        <v>0</v>
      </c>
      <c r="BI2442" s="200">
        <f>IF(N2442="nulová",J2442,0)</f>
        <v>0</v>
      </c>
      <c r="BJ2442" s="19" t="s">
        <v>26</v>
      </c>
      <c r="BK2442" s="200">
        <f>ROUND(I2442*H2442,2)</f>
        <v>0</v>
      </c>
      <c r="BL2442" s="19" t="s">
        <v>258</v>
      </c>
      <c r="BM2442" s="199" t="s">
        <v>3582</v>
      </c>
    </row>
    <row r="2443" spans="1:65" s="2" customFormat="1" ht="10.199999999999999">
      <c r="A2443" s="36"/>
      <c r="B2443" s="37"/>
      <c r="C2443" s="38"/>
      <c r="D2443" s="201" t="s">
        <v>152</v>
      </c>
      <c r="E2443" s="38"/>
      <c r="F2443" s="202" t="s">
        <v>3581</v>
      </c>
      <c r="G2443" s="38"/>
      <c r="H2443" s="38"/>
      <c r="I2443" s="110"/>
      <c r="J2443" s="38"/>
      <c r="K2443" s="38"/>
      <c r="L2443" s="41"/>
      <c r="M2443" s="203"/>
      <c r="N2443" s="204"/>
      <c r="O2443" s="66"/>
      <c r="P2443" s="66"/>
      <c r="Q2443" s="66"/>
      <c r="R2443" s="66"/>
      <c r="S2443" s="66"/>
      <c r="T2443" s="67"/>
      <c r="U2443" s="36"/>
      <c r="V2443" s="36"/>
      <c r="W2443" s="36"/>
      <c r="X2443" s="36"/>
      <c r="Y2443" s="36"/>
      <c r="Z2443" s="36"/>
      <c r="AA2443" s="36"/>
      <c r="AB2443" s="36"/>
      <c r="AC2443" s="36"/>
      <c r="AD2443" s="36"/>
      <c r="AE2443" s="36"/>
      <c r="AT2443" s="19" t="s">
        <v>152</v>
      </c>
      <c r="AU2443" s="19" t="s">
        <v>80</v>
      </c>
    </row>
    <row r="2444" spans="1:65" s="2" customFormat="1" ht="16.5" customHeight="1">
      <c r="A2444" s="36"/>
      <c r="B2444" s="37"/>
      <c r="C2444" s="189" t="s">
        <v>3583</v>
      </c>
      <c r="D2444" s="189" t="s">
        <v>146</v>
      </c>
      <c r="E2444" s="190" t="s">
        <v>3584</v>
      </c>
      <c r="F2444" s="191" t="s">
        <v>3585</v>
      </c>
      <c r="G2444" s="192" t="s">
        <v>3419</v>
      </c>
      <c r="H2444" s="193">
        <v>2</v>
      </c>
      <c r="I2444" s="194"/>
      <c r="J2444" s="193">
        <f>ROUND(I2444*H2444,2)</f>
        <v>0</v>
      </c>
      <c r="K2444" s="191" t="s">
        <v>19</v>
      </c>
      <c r="L2444" s="41"/>
      <c r="M2444" s="195" t="s">
        <v>19</v>
      </c>
      <c r="N2444" s="196" t="s">
        <v>42</v>
      </c>
      <c r="O2444" s="66"/>
      <c r="P2444" s="197">
        <f>O2444*H2444</f>
        <v>0</v>
      </c>
      <c r="Q2444" s="197">
        <v>7</v>
      </c>
      <c r="R2444" s="197">
        <f>Q2444*H2444</f>
        <v>14</v>
      </c>
      <c r="S2444" s="197">
        <v>0</v>
      </c>
      <c r="T2444" s="198">
        <f>S2444*H2444</f>
        <v>0</v>
      </c>
      <c r="U2444" s="36"/>
      <c r="V2444" s="36"/>
      <c r="W2444" s="36"/>
      <c r="X2444" s="36"/>
      <c r="Y2444" s="36"/>
      <c r="Z2444" s="36"/>
      <c r="AA2444" s="36"/>
      <c r="AB2444" s="36"/>
      <c r="AC2444" s="36"/>
      <c r="AD2444" s="36"/>
      <c r="AE2444" s="36"/>
      <c r="AR2444" s="199" t="s">
        <v>258</v>
      </c>
      <c r="AT2444" s="199" t="s">
        <v>146</v>
      </c>
      <c r="AU2444" s="199" t="s">
        <v>80</v>
      </c>
      <c r="AY2444" s="19" t="s">
        <v>144</v>
      </c>
      <c r="BE2444" s="200">
        <f>IF(N2444="základní",J2444,0)</f>
        <v>0</v>
      </c>
      <c r="BF2444" s="200">
        <f>IF(N2444="snížená",J2444,0)</f>
        <v>0</v>
      </c>
      <c r="BG2444" s="200">
        <f>IF(N2444="zákl. přenesená",J2444,0)</f>
        <v>0</v>
      </c>
      <c r="BH2444" s="200">
        <f>IF(N2444="sníž. přenesená",J2444,0)</f>
        <v>0</v>
      </c>
      <c r="BI2444" s="200">
        <f>IF(N2444="nulová",J2444,0)</f>
        <v>0</v>
      </c>
      <c r="BJ2444" s="19" t="s">
        <v>26</v>
      </c>
      <c r="BK2444" s="200">
        <f>ROUND(I2444*H2444,2)</f>
        <v>0</v>
      </c>
      <c r="BL2444" s="19" t="s">
        <v>258</v>
      </c>
      <c r="BM2444" s="199" t="s">
        <v>3586</v>
      </c>
    </row>
    <row r="2445" spans="1:65" s="2" customFormat="1" ht="10.199999999999999">
      <c r="A2445" s="36"/>
      <c r="B2445" s="37"/>
      <c r="C2445" s="38"/>
      <c r="D2445" s="201" t="s">
        <v>152</v>
      </c>
      <c r="E2445" s="38"/>
      <c r="F2445" s="202" t="s">
        <v>3585</v>
      </c>
      <c r="G2445" s="38"/>
      <c r="H2445" s="38"/>
      <c r="I2445" s="110"/>
      <c r="J2445" s="38"/>
      <c r="K2445" s="38"/>
      <c r="L2445" s="41"/>
      <c r="M2445" s="203"/>
      <c r="N2445" s="204"/>
      <c r="O2445" s="66"/>
      <c r="P2445" s="66"/>
      <c r="Q2445" s="66"/>
      <c r="R2445" s="66"/>
      <c r="S2445" s="66"/>
      <c r="T2445" s="67"/>
      <c r="U2445" s="36"/>
      <c r="V2445" s="36"/>
      <c r="W2445" s="36"/>
      <c r="X2445" s="36"/>
      <c r="Y2445" s="36"/>
      <c r="Z2445" s="36"/>
      <c r="AA2445" s="36"/>
      <c r="AB2445" s="36"/>
      <c r="AC2445" s="36"/>
      <c r="AD2445" s="36"/>
      <c r="AE2445" s="36"/>
      <c r="AT2445" s="19" t="s">
        <v>152</v>
      </c>
      <c r="AU2445" s="19" t="s">
        <v>80</v>
      </c>
    </row>
    <row r="2446" spans="1:65" s="2" customFormat="1" ht="16.5" customHeight="1">
      <c r="A2446" s="36"/>
      <c r="B2446" s="37"/>
      <c r="C2446" s="189" t="s">
        <v>3587</v>
      </c>
      <c r="D2446" s="189" t="s">
        <v>146</v>
      </c>
      <c r="E2446" s="190" t="s">
        <v>3588</v>
      </c>
      <c r="F2446" s="191" t="s">
        <v>3589</v>
      </c>
      <c r="G2446" s="192" t="s">
        <v>1365</v>
      </c>
      <c r="H2446" s="194"/>
      <c r="I2446" s="194"/>
      <c r="J2446" s="193">
        <f>ROUND(I2446*H2446,2)</f>
        <v>0</v>
      </c>
      <c r="K2446" s="191" t="s">
        <v>19</v>
      </c>
      <c r="L2446" s="41"/>
      <c r="M2446" s="195" t="s">
        <v>19</v>
      </c>
      <c r="N2446" s="196" t="s">
        <v>42</v>
      </c>
      <c r="O2446" s="66"/>
      <c r="P2446" s="197">
        <f>O2446*H2446</f>
        <v>0</v>
      </c>
      <c r="Q2446" s="197">
        <v>0</v>
      </c>
      <c r="R2446" s="197">
        <f>Q2446*H2446</f>
        <v>0</v>
      </c>
      <c r="S2446" s="197">
        <v>0</v>
      </c>
      <c r="T2446" s="198">
        <f>S2446*H2446</f>
        <v>0</v>
      </c>
      <c r="U2446" s="36"/>
      <c r="V2446" s="36"/>
      <c r="W2446" s="36"/>
      <c r="X2446" s="36"/>
      <c r="Y2446" s="36"/>
      <c r="Z2446" s="36"/>
      <c r="AA2446" s="36"/>
      <c r="AB2446" s="36"/>
      <c r="AC2446" s="36"/>
      <c r="AD2446" s="36"/>
      <c r="AE2446" s="36"/>
      <c r="AR2446" s="199" t="s">
        <v>258</v>
      </c>
      <c r="AT2446" s="199" t="s">
        <v>146</v>
      </c>
      <c r="AU2446" s="199" t="s">
        <v>80</v>
      </c>
      <c r="AY2446" s="19" t="s">
        <v>144</v>
      </c>
      <c r="BE2446" s="200">
        <f>IF(N2446="základní",J2446,0)</f>
        <v>0</v>
      </c>
      <c r="BF2446" s="200">
        <f>IF(N2446="snížená",J2446,0)</f>
        <v>0</v>
      </c>
      <c r="BG2446" s="200">
        <f>IF(N2446="zákl. přenesená",J2446,0)</f>
        <v>0</v>
      </c>
      <c r="BH2446" s="200">
        <f>IF(N2446="sníž. přenesená",J2446,0)</f>
        <v>0</v>
      </c>
      <c r="BI2446" s="200">
        <f>IF(N2446="nulová",J2446,0)</f>
        <v>0</v>
      </c>
      <c r="BJ2446" s="19" t="s">
        <v>26</v>
      </c>
      <c r="BK2446" s="200">
        <f>ROUND(I2446*H2446,2)</f>
        <v>0</v>
      </c>
      <c r="BL2446" s="19" t="s">
        <v>258</v>
      </c>
      <c r="BM2446" s="199" t="s">
        <v>3590</v>
      </c>
    </row>
    <row r="2447" spans="1:65" s="2" customFormat="1" ht="10.199999999999999">
      <c r="A2447" s="36"/>
      <c r="B2447" s="37"/>
      <c r="C2447" s="38"/>
      <c r="D2447" s="201" t="s">
        <v>152</v>
      </c>
      <c r="E2447" s="38"/>
      <c r="F2447" s="202" t="s">
        <v>3589</v>
      </c>
      <c r="G2447" s="38"/>
      <c r="H2447" s="38"/>
      <c r="I2447" s="110"/>
      <c r="J2447" s="38"/>
      <c r="K2447" s="38"/>
      <c r="L2447" s="41"/>
      <c r="M2447" s="203"/>
      <c r="N2447" s="204"/>
      <c r="O2447" s="66"/>
      <c r="P2447" s="66"/>
      <c r="Q2447" s="66"/>
      <c r="R2447" s="66"/>
      <c r="S2447" s="66"/>
      <c r="T2447" s="67"/>
      <c r="U2447" s="36"/>
      <c r="V2447" s="36"/>
      <c r="W2447" s="36"/>
      <c r="X2447" s="36"/>
      <c r="Y2447" s="36"/>
      <c r="Z2447" s="36"/>
      <c r="AA2447" s="36"/>
      <c r="AB2447" s="36"/>
      <c r="AC2447" s="36"/>
      <c r="AD2447" s="36"/>
      <c r="AE2447" s="36"/>
      <c r="AT2447" s="19" t="s">
        <v>152</v>
      </c>
      <c r="AU2447" s="19" t="s">
        <v>80</v>
      </c>
    </row>
    <row r="2448" spans="1:65" s="2" customFormat="1" ht="16.5" customHeight="1">
      <c r="A2448" s="36"/>
      <c r="B2448" s="37"/>
      <c r="C2448" s="189" t="s">
        <v>3591</v>
      </c>
      <c r="D2448" s="189" t="s">
        <v>146</v>
      </c>
      <c r="E2448" s="190" t="s">
        <v>3592</v>
      </c>
      <c r="F2448" s="191" t="s">
        <v>3593</v>
      </c>
      <c r="G2448" s="192" t="s">
        <v>1935</v>
      </c>
      <c r="H2448" s="193">
        <v>1</v>
      </c>
      <c r="I2448" s="194"/>
      <c r="J2448" s="193">
        <f>ROUND(I2448*H2448,2)</f>
        <v>0</v>
      </c>
      <c r="K2448" s="191" t="s">
        <v>19</v>
      </c>
      <c r="L2448" s="41"/>
      <c r="M2448" s="195" t="s">
        <v>19</v>
      </c>
      <c r="N2448" s="196" t="s">
        <v>42</v>
      </c>
      <c r="O2448" s="66"/>
      <c r="P2448" s="197">
        <f>O2448*H2448</f>
        <v>0</v>
      </c>
      <c r="Q2448" s="197">
        <v>2.7</v>
      </c>
      <c r="R2448" s="197">
        <f>Q2448*H2448</f>
        <v>2.7</v>
      </c>
      <c r="S2448" s="197">
        <v>0</v>
      </c>
      <c r="T2448" s="198">
        <f>S2448*H2448</f>
        <v>0</v>
      </c>
      <c r="U2448" s="36"/>
      <c r="V2448" s="36"/>
      <c r="W2448" s="36"/>
      <c r="X2448" s="36"/>
      <c r="Y2448" s="36"/>
      <c r="Z2448" s="36"/>
      <c r="AA2448" s="36"/>
      <c r="AB2448" s="36"/>
      <c r="AC2448" s="36"/>
      <c r="AD2448" s="36"/>
      <c r="AE2448" s="36"/>
      <c r="AR2448" s="199" t="s">
        <v>258</v>
      </c>
      <c r="AT2448" s="199" t="s">
        <v>146</v>
      </c>
      <c r="AU2448" s="199" t="s">
        <v>80</v>
      </c>
      <c r="AY2448" s="19" t="s">
        <v>144</v>
      </c>
      <c r="BE2448" s="200">
        <f>IF(N2448="základní",J2448,0)</f>
        <v>0</v>
      </c>
      <c r="BF2448" s="200">
        <f>IF(N2448="snížená",J2448,0)</f>
        <v>0</v>
      </c>
      <c r="BG2448" s="200">
        <f>IF(N2448="zákl. přenesená",J2448,0)</f>
        <v>0</v>
      </c>
      <c r="BH2448" s="200">
        <f>IF(N2448="sníž. přenesená",J2448,0)</f>
        <v>0</v>
      </c>
      <c r="BI2448" s="200">
        <f>IF(N2448="nulová",J2448,0)</f>
        <v>0</v>
      </c>
      <c r="BJ2448" s="19" t="s">
        <v>26</v>
      </c>
      <c r="BK2448" s="200">
        <f>ROUND(I2448*H2448,2)</f>
        <v>0</v>
      </c>
      <c r="BL2448" s="19" t="s">
        <v>258</v>
      </c>
      <c r="BM2448" s="199" t="s">
        <v>3594</v>
      </c>
    </row>
    <row r="2449" spans="1:65" s="2" customFormat="1" ht="10.199999999999999">
      <c r="A2449" s="36"/>
      <c r="B2449" s="37"/>
      <c r="C2449" s="38"/>
      <c r="D2449" s="201" t="s">
        <v>152</v>
      </c>
      <c r="E2449" s="38"/>
      <c r="F2449" s="202" t="s">
        <v>3593</v>
      </c>
      <c r="G2449" s="38"/>
      <c r="H2449" s="38"/>
      <c r="I2449" s="110"/>
      <c r="J2449" s="38"/>
      <c r="K2449" s="38"/>
      <c r="L2449" s="41"/>
      <c r="M2449" s="203"/>
      <c r="N2449" s="204"/>
      <c r="O2449" s="66"/>
      <c r="P2449" s="66"/>
      <c r="Q2449" s="66"/>
      <c r="R2449" s="66"/>
      <c r="S2449" s="66"/>
      <c r="T2449" s="67"/>
      <c r="U2449" s="36"/>
      <c r="V2449" s="36"/>
      <c r="W2449" s="36"/>
      <c r="X2449" s="36"/>
      <c r="Y2449" s="36"/>
      <c r="Z2449" s="36"/>
      <c r="AA2449" s="36"/>
      <c r="AB2449" s="36"/>
      <c r="AC2449" s="36"/>
      <c r="AD2449" s="36"/>
      <c r="AE2449" s="36"/>
      <c r="AT2449" s="19" t="s">
        <v>152</v>
      </c>
      <c r="AU2449" s="19" t="s">
        <v>80</v>
      </c>
    </row>
    <row r="2450" spans="1:65" s="2" customFormat="1" ht="16.5" customHeight="1">
      <c r="A2450" s="36"/>
      <c r="B2450" s="37"/>
      <c r="C2450" s="189" t="s">
        <v>3595</v>
      </c>
      <c r="D2450" s="189" t="s">
        <v>146</v>
      </c>
      <c r="E2450" s="190" t="s">
        <v>3596</v>
      </c>
      <c r="F2450" s="191" t="s">
        <v>3597</v>
      </c>
      <c r="G2450" s="192" t="s">
        <v>1935</v>
      </c>
      <c r="H2450" s="193">
        <v>2</v>
      </c>
      <c r="I2450" s="194"/>
      <c r="J2450" s="193">
        <f>ROUND(I2450*H2450,2)</f>
        <v>0</v>
      </c>
      <c r="K2450" s="191" t="s">
        <v>19</v>
      </c>
      <c r="L2450" s="41"/>
      <c r="M2450" s="195" t="s">
        <v>19</v>
      </c>
      <c r="N2450" s="196" t="s">
        <v>42</v>
      </c>
      <c r="O2450" s="66"/>
      <c r="P2450" s="197">
        <f>O2450*H2450</f>
        <v>0</v>
      </c>
      <c r="Q2450" s="197">
        <v>0</v>
      </c>
      <c r="R2450" s="197">
        <f>Q2450*H2450</f>
        <v>0</v>
      </c>
      <c r="S2450" s="197">
        <v>0</v>
      </c>
      <c r="T2450" s="198">
        <f>S2450*H2450</f>
        <v>0</v>
      </c>
      <c r="U2450" s="36"/>
      <c r="V2450" s="36"/>
      <c r="W2450" s="36"/>
      <c r="X2450" s="36"/>
      <c r="Y2450" s="36"/>
      <c r="Z2450" s="36"/>
      <c r="AA2450" s="36"/>
      <c r="AB2450" s="36"/>
      <c r="AC2450" s="36"/>
      <c r="AD2450" s="36"/>
      <c r="AE2450" s="36"/>
      <c r="AR2450" s="199" t="s">
        <v>258</v>
      </c>
      <c r="AT2450" s="199" t="s">
        <v>146</v>
      </c>
      <c r="AU2450" s="199" t="s">
        <v>80</v>
      </c>
      <c r="AY2450" s="19" t="s">
        <v>144</v>
      </c>
      <c r="BE2450" s="200">
        <f>IF(N2450="základní",J2450,0)</f>
        <v>0</v>
      </c>
      <c r="BF2450" s="200">
        <f>IF(N2450="snížená",J2450,0)</f>
        <v>0</v>
      </c>
      <c r="BG2450" s="200">
        <f>IF(N2450="zákl. přenesená",J2450,0)</f>
        <v>0</v>
      </c>
      <c r="BH2450" s="200">
        <f>IF(N2450="sníž. přenesená",J2450,0)</f>
        <v>0</v>
      </c>
      <c r="BI2450" s="200">
        <f>IF(N2450="nulová",J2450,0)</f>
        <v>0</v>
      </c>
      <c r="BJ2450" s="19" t="s">
        <v>26</v>
      </c>
      <c r="BK2450" s="200">
        <f>ROUND(I2450*H2450,2)</f>
        <v>0</v>
      </c>
      <c r="BL2450" s="19" t="s">
        <v>258</v>
      </c>
      <c r="BM2450" s="199" t="s">
        <v>3598</v>
      </c>
    </row>
    <row r="2451" spans="1:65" s="2" customFormat="1" ht="10.199999999999999">
      <c r="A2451" s="36"/>
      <c r="B2451" s="37"/>
      <c r="C2451" s="38"/>
      <c r="D2451" s="201" t="s">
        <v>152</v>
      </c>
      <c r="E2451" s="38"/>
      <c r="F2451" s="202" t="s">
        <v>3599</v>
      </c>
      <c r="G2451" s="38"/>
      <c r="H2451" s="38"/>
      <c r="I2451" s="110"/>
      <c r="J2451" s="38"/>
      <c r="K2451" s="38"/>
      <c r="L2451" s="41"/>
      <c r="M2451" s="203"/>
      <c r="N2451" s="204"/>
      <c r="O2451" s="66"/>
      <c r="P2451" s="66"/>
      <c r="Q2451" s="66"/>
      <c r="R2451" s="66"/>
      <c r="S2451" s="66"/>
      <c r="T2451" s="67"/>
      <c r="U2451" s="36"/>
      <c r="V2451" s="36"/>
      <c r="W2451" s="36"/>
      <c r="X2451" s="36"/>
      <c r="Y2451" s="36"/>
      <c r="Z2451" s="36"/>
      <c r="AA2451" s="36"/>
      <c r="AB2451" s="36"/>
      <c r="AC2451" s="36"/>
      <c r="AD2451" s="36"/>
      <c r="AE2451" s="36"/>
      <c r="AT2451" s="19" t="s">
        <v>152</v>
      </c>
      <c r="AU2451" s="19" t="s">
        <v>80</v>
      </c>
    </row>
    <row r="2452" spans="1:65" s="2" customFormat="1" ht="16.5" customHeight="1">
      <c r="A2452" s="36"/>
      <c r="B2452" s="37"/>
      <c r="C2452" s="189" t="s">
        <v>3600</v>
      </c>
      <c r="D2452" s="189" t="s">
        <v>146</v>
      </c>
      <c r="E2452" s="190" t="s">
        <v>3601</v>
      </c>
      <c r="F2452" s="191" t="s">
        <v>3602</v>
      </c>
      <c r="G2452" s="192" t="s">
        <v>1935</v>
      </c>
      <c r="H2452" s="193">
        <v>1</v>
      </c>
      <c r="I2452" s="194"/>
      <c r="J2452" s="193">
        <f>ROUND(I2452*H2452,2)</f>
        <v>0</v>
      </c>
      <c r="K2452" s="191" t="s">
        <v>19</v>
      </c>
      <c r="L2452" s="41"/>
      <c r="M2452" s="195" t="s">
        <v>19</v>
      </c>
      <c r="N2452" s="196" t="s">
        <v>42</v>
      </c>
      <c r="O2452" s="66"/>
      <c r="P2452" s="197">
        <f>O2452*H2452</f>
        <v>0</v>
      </c>
      <c r="Q2452" s="197">
        <v>0</v>
      </c>
      <c r="R2452" s="197">
        <f>Q2452*H2452</f>
        <v>0</v>
      </c>
      <c r="S2452" s="197">
        <v>0</v>
      </c>
      <c r="T2452" s="198">
        <f>S2452*H2452</f>
        <v>0</v>
      </c>
      <c r="U2452" s="36"/>
      <c r="V2452" s="36"/>
      <c r="W2452" s="36"/>
      <c r="X2452" s="36"/>
      <c r="Y2452" s="36"/>
      <c r="Z2452" s="36"/>
      <c r="AA2452" s="36"/>
      <c r="AB2452" s="36"/>
      <c r="AC2452" s="36"/>
      <c r="AD2452" s="36"/>
      <c r="AE2452" s="36"/>
      <c r="AR2452" s="199" t="s">
        <v>258</v>
      </c>
      <c r="AT2452" s="199" t="s">
        <v>146</v>
      </c>
      <c r="AU2452" s="199" t="s">
        <v>80</v>
      </c>
      <c r="AY2452" s="19" t="s">
        <v>144</v>
      </c>
      <c r="BE2452" s="200">
        <f>IF(N2452="základní",J2452,0)</f>
        <v>0</v>
      </c>
      <c r="BF2452" s="200">
        <f>IF(N2452="snížená",J2452,0)</f>
        <v>0</v>
      </c>
      <c r="BG2452" s="200">
        <f>IF(N2452="zákl. přenesená",J2452,0)</f>
        <v>0</v>
      </c>
      <c r="BH2452" s="200">
        <f>IF(N2452="sníž. přenesená",J2452,0)</f>
        <v>0</v>
      </c>
      <c r="BI2452" s="200">
        <f>IF(N2452="nulová",J2452,0)</f>
        <v>0</v>
      </c>
      <c r="BJ2452" s="19" t="s">
        <v>26</v>
      </c>
      <c r="BK2452" s="200">
        <f>ROUND(I2452*H2452,2)</f>
        <v>0</v>
      </c>
      <c r="BL2452" s="19" t="s">
        <v>258</v>
      </c>
      <c r="BM2452" s="199" t="s">
        <v>3603</v>
      </c>
    </row>
    <row r="2453" spans="1:65" s="2" customFormat="1" ht="10.199999999999999">
      <c r="A2453" s="36"/>
      <c r="B2453" s="37"/>
      <c r="C2453" s="38"/>
      <c r="D2453" s="201" t="s">
        <v>152</v>
      </c>
      <c r="E2453" s="38"/>
      <c r="F2453" s="202" t="s">
        <v>3602</v>
      </c>
      <c r="G2453" s="38"/>
      <c r="H2453" s="38"/>
      <c r="I2453" s="110"/>
      <c r="J2453" s="38"/>
      <c r="K2453" s="38"/>
      <c r="L2453" s="41"/>
      <c r="M2453" s="203"/>
      <c r="N2453" s="204"/>
      <c r="O2453" s="66"/>
      <c r="P2453" s="66"/>
      <c r="Q2453" s="66"/>
      <c r="R2453" s="66"/>
      <c r="S2453" s="66"/>
      <c r="T2453" s="67"/>
      <c r="U2453" s="36"/>
      <c r="V2453" s="36"/>
      <c r="W2453" s="36"/>
      <c r="X2453" s="36"/>
      <c r="Y2453" s="36"/>
      <c r="Z2453" s="36"/>
      <c r="AA2453" s="36"/>
      <c r="AB2453" s="36"/>
      <c r="AC2453" s="36"/>
      <c r="AD2453" s="36"/>
      <c r="AE2453" s="36"/>
      <c r="AT2453" s="19" t="s">
        <v>152</v>
      </c>
      <c r="AU2453" s="19" t="s">
        <v>80</v>
      </c>
    </row>
    <row r="2454" spans="1:65" s="2" customFormat="1" ht="16.5" customHeight="1">
      <c r="A2454" s="36"/>
      <c r="B2454" s="37"/>
      <c r="C2454" s="189" t="s">
        <v>3604</v>
      </c>
      <c r="D2454" s="189" t="s">
        <v>146</v>
      </c>
      <c r="E2454" s="190" t="s">
        <v>3605</v>
      </c>
      <c r="F2454" s="191" t="s">
        <v>3606</v>
      </c>
      <c r="G2454" s="192" t="s">
        <v>1935</v>
      </c>
      <c r="H2454" s="193">
        <v>5</v>
      </c>
      <c r="I2454" s="194"/>
      <c r="J2454" s="193">
        <f>ROUND(I2454*H2454,2)</f>
        <v>0</v>
      </c>
      <c r="K2454" s="191" t="s">
        <v>19</v>
      </c>
      <c r="L2454" s="41"/>
      <c r="M2454" s="195" t="s">
        <v>19</v>
      </c>
      <c r="N2454" s="196" t="s">
        <v>42</v>
      </c>
      <c r="O2454" s="66"/>
      <c r="P2454" s="197">
        <f>O2454*H2454</f>
        <v>0</v>
      </c>
      <c r="Q2454" s="197">
        <v>0</v>
      </c>
      <c r="R2454" s="197">
        <f>Q2454*H2454</f>
        <v>0</v>
      </c>
      <c r="S2454" s="197">
        <v>0</v>
      </c>
      <c r="T2454" s="198">
        <f>S2454*H2454</f>
        <v>0</v>
      </c>
      <c r="U2454" s="36"/>
      <c r="V2454" s="36"/>
      <c r="W2454" s="36"/>
      <c r="X2454" s="36"/>
      <c r="Y2454" s="36"/>
      <c r="Z2454" s="36"/>
      <c r="AA2454" s="36"/>
      <c r="AB2454" s="36"/>
      <c r="AC2454" s="36"/>
      <c r="AD2454" s="36"/>
      <c r="AE2454" s="36"/>
      <c r="AR2454" s="199" t="s">
        <v>258</v>
      </c>
      <c r="AT2454" s="199" t="s">
        <v>146</v>
      </c>
      <c r="AU2454" s="199" t="s">
        <v>80</v>
      </c>
      <c r="AY2454" s="19" t="s">
        <v>144</v>
      </c>
      <c r="BE2454" s="200">
        <f>IF(N2454="základní",J2454,0)</f>
        <v>0</v>
      </c>
      <c r="BF2454" s="200">
        <f>IF(N2454="snížená",J2454,0)</f>
        <v>0</v>
      </c>
      <c r="BG2454" s="200">
        <f>IF(N2454="zákl. přenesená",J2454,0)</f>
        <v>0</v>
      </c>
      <c r="BH2454" s="200">
        <f>IF(N2454="sníž. přenesená",J2454,0)</f>
        <v>0</v>
      </c>
      <c r="BI2454" s="200">
        <f>IF(N2454="nulová",J2454,0)</f>
        <v>0</v>
      </c>
      <c r="BJ2454" s="19" t="s">
        <v>26</v>
      </c>
      <c r="BK2454" s="200">
        <f>ROUND(I2454*H2454,2)</f>
        <v>0</v>
      </c>
      <c r="BL2454" s="19" t="s">
        <v>258</v>
      </c>
      <c r="BM2454" s="199" t="s">
        <v>3607</v>
      </c>
    </row>
    <row r="2455" spans="1:65" s="2" customFormat="1" ht="10.199999999999999">
      <c r="A2455" s="36"/>
      <c r="B2455" s="37"/>
      <c r="C2455" s="38"/>
      <c r="D2455" s="201" t="s">
        <v>152</v>
      </c>
      <c r="E2455" s="38"/>
      <c r="F2455" s="202" t="s">
        <v>3608</v>
      </c>
      <c r="G2455" s="38"/>
      <c r="H2455" s="38"/>
      <c r="I2455" s="110"/>
      <c r="J2455" s="38"/>
      <c r="K2455" s="38"/>
      <c r="L2455" s="41"/>
      <c r="M2455" s="203"/>
      <c r="N2455" s="204"/>
      <c r="O2455" s="66"/>
      <c r="P2455" s="66"/>
      <c r="Q2455" s="66"/>
      <c r="R2455" s="66"/>
      <c r="S2455" s="66"/>
      <c r="T2455" s="67"/>
      <c r="U2455" s="36"/>
      <c r="V2455" s="36"/>
      <c r="W2455" s="36"/>
      <c r="X2455" s="36"/>
      <c r="Y2455" s="36"/>
      <c r="Z2455" s="36"/>
      <c r="AA2455" s="36"/>
      <c r="AB2455" s="36"/>
      <c r="AC2455" s="36"/>
      <c r="AD2455" s="36"/>
      <c r="AE2455" s="36"/>
      <c r="AT2455" s="19" t="s">
        <v>152</v>
      </c>
      <c r="AU2455" s="19" t="s">
        <v>80</v>
      </c>
    </row>
    <row r="2456" spans="1:65" s="2" customFormat="1" ht="21.75" customHeight="1">
      <c r="A2456" s="36"/>
      <c r="B2456" s="37"/>
      <c r="C2456" s="189" t="s">
        <v>3609</v>
      </c>
      <c r="D2456" s="189" t="s">
        <v>146</v>
      </c>
      <c r="E2456" s="190" t="s">
        <v>3610</v>
      </c>
      <c r="F2456" s="191" t="s">
        <v>3611</v>
      </c>
      <c r="G2456" s="192" t="s">
        <v>3419</v>
      </c>
      <c r="H2456" s="193">
        <v>10</v>
      </c>
      <c r="I2456" s="194"/>
      <c r="J2456" s="193">
        <f>ROUND(I2456*H2456,2)</f>
        <v>0</v>
      </c>
      <c r="K2456" s="191" t="s">
        <v>19</v>
      </c>
      <c r="L2456" s="41"/>
      <c r="M2456" s="195" t="s">
        <v>19</v>
      </c>
      <c r="N2456" s="196" t="s">
        <v>42</v>
      </c>
      <c r="O2456" s="66"/>
      <c r="P2456" s="197">
        <f>O2456*H2456</f>
        <v>0</v>
      </c>
      <c r="Q2456" s="197">
        <v>0</v>
      </c>
      <c r="R2456" s="197">
        <f>Q2456*H2456</f>
        <v>0</v>
      </c>
      <c r="S2456" s="197">
        <v>0</v>
      </c>
      <c r="T2456" s="198">
        <f>S2456*H2456</f>
        <v>0</v>
      </c>
      <c r="U2456" s="36"/>
      <c r="V2456" s="36"/>
      <c r="W2456" s="36"/>
      <c r="X2456" s="36"/>
      <c r="Y2456" s="36"/>
      <c r="Z2456" s="36"/>
      <c r="AA2456" s="36"/>
      <c r="AB2456" s="36"/>
      <c r="AC2456" s="36"/>
      <c r="AD2456" s="36"/>
      <c r="AE2456" s="36"/>
      <c r="AR2456" s="199" t="s">
        <v>258</v>
      </c>
      <c r="AT2456" s="199" t="s">
        <v>146</v>
      </c>
      <c r="AU2456" s="199" t="s">
        <v>80</v>
      </c>
      <c r="AY2456" s="19" t="s">
        <v>144</v>
      </c>
      <c r="BE2456" s="200">
        <f>IF(N2456="základní",J2456,0)</f>
        <v>0</v>
      </c>
      <c r="BF2456" s="200">
        <f>IF(N2456="snížená",J2456,0)</f>
        <v>0</v>
      </c>
      <c r="BG2456" s="200">
        <f>IF(N2456="zákl. přenesená",J2456,0)</f>
        <v>0</v>
      </c>
      <c r="BH2456" s="200">
        <f>IF(N2456="sníž. přenesená",J2456,0)</f>
        <v>0</v>
      </c>
      <c r="BI2456" s="200">
        <f>IF(N2456="nulová",J2456,0)</f>
        <v>0</v>
      </c>
      <c r="BJ2456" s="19" t="s">
        <v>26</v>
      </c>
      <c r="BK2456" s="200">
        <f>ROUND(I2456*H2456,2)</f>
        <v>0</v>
      </c>
      <c r="BL2456" s="19" t="s">
        <v>258</v>
      </c>
      <c r="BM2456" s="199" t="s">
        <v>3612</v>
      </c>
    </row>
    <row r="2457" spans="1:65" s="2" customFormat="1" ht="19.2">
      <c r="A2457" s="36"/>
      <c r="B2457" s="37"/>
      <c r="C2457" s="38"/>
      <c r="D2457" s="201" t="s">
        <v>152</v>
      </c>
      <c r="E2457" s="38"/>
      <c r="F2457" s="202" t="s">
        <v>3611</v>
      </c>
      <c r="G2457" s="38"/>
      <c r="H2457" s="38"/>
      <c r="I2457" s="110"/>
      <c r="J2457" s="38"/>
      <c r="K2457" s="38"/>
      <c r="L2457" s="41"/>
      <c r="M2457" s="203"/>
      <c r="N2457" s="204"/>
      <c r="O2457" s="66"/>
      <c r="P2457" s="66"/>
      <c r="Q2457" s="66"/>
      <c r="R2457" s="66"/>
      <c r="S2457" s="66"/>
      <c r="T2457" s="67"/>
      <c r="U2457" s="36"/>
      <c r="V2457" s="36"/>
      <c r="W2457" s="36"/>
      <c r="X2457" s="36"/>
      <c r="Y2457" s="36"/>
      <c r="Z2457" s="36"/>
      <c r="AA2457" s="36"/>
      <c r="AB2457" s="36"/>
      <c r="AC2457" s="36"/>
      <c r="AD2457" s="36"/>
      <c r="AE2457" s="36"/>
      <c r="AT2457" s="19" t="s">
        <v>152</v>
      </c>
      <c r="AU2457" s="19" t="s">
        <v>80</v>
      </c>
    </row>
    <row r="2458" spans="1:65" s="2" customFormat="1" ht="16.5" customHeight="1">
      <c r="A2458" s="36"/>
      <c r="B2458" s="37"/>
      <c r="C2458" s="189" t="s">
        <v>3613</v>
      </c>
      <c r="D2458" s="189" t="s">
        <v>146</v>
      </c>
      <c r="E2458" s="190" t="s">
        <v>3614</v>
      </c>
      <c r="F2458" s="191" t="s">
        <v>3615</v>
      </c>
      <c r="G2458" s="192" t="s">
        <v>1935</v>
      </c>
      <c r="H2458" s="193">
        <v>1</v>
      </c>
      <c r="I2458" s="194"/>
      <c r="J2458" s="193">
        <f>ROUND(I2458*H2458,2)</f>
        <v>0</v>
      </c>
      <c r="K2458" s="191" t="s">
        <v>19</v>
      </c>
      <c r="L2458" s="41"/>
      <c r="M2458" s="195" t="s">
        <v>19</v>
      </c>
      <c r="N2458" s="196" t="s">
        <v>42</v>
      </c>
      <c r="O2458" s="66"/>
      <c r="P2458" s="197">
        <f>O2458*H2458</f>
        <v>0</v>
      </c>
      <c r="Q2458" s="197">
        <v>0</v>
      </c>
      <c r="R2458" s="197">
        <f>Q2458*H2458</f>
        <v>0</v>
      </c>
      <c r="S2458" s="197">
        <v>0</v>
      </c>
      <c r="T2458" s="198">
        <f>S2458*H2458</f>
        <v>0</v>
      </c>
      <c r="U2458" s="36"/>
      <c r="V2458" s="36"/>
      <c r="W2458" s="36"/>
      <c r="X2458" s="36"/>
      <c r="Y2458" s="36"/>
      <c r="Z2458" s="36"/>
      <c r="AA2458" s="36"/>
      <c r="AB2458" s="36"/>
      <c r="AC2458" s="36"/>
      <c r="AD2458" s="36"/>
      <c r="AE2458" s="36"/>
      <c r="AR2458" s="199" t="s">
        <v>258</v>
      </c>
      <c r="AT2458" s="199" t="s">
        <v>146</v>
      </c>
      <c r="AU2458" s="199" t="s">
        <v>80</v>
      </c>
      <c r="AY2458" s="19" t="s">
        <v>144</v>
      </c>
      <c r="BE2458" s="200">
        <f>IF(N2458="základní",J2458,0)</f>
        <v>0</v>
      </c>
      <c r="BF2458" s="200">
        <f>IF(N2458="snížená",J2458,0)</f>
        <v>0</v>
      </c>
      <c r="BG2458" s="200">
        <f>IF(N2458="zákl. přenesená",J2458,0)</f>
        <v>0</v>
      </c>
      <c r="BH2458" s="200">
        <f>IF(N2458="sníž. přenesená",J2458,0)</f>
        <v>0</v>
      </c>
      <c r="BI2458" s="200">
        <f>IF(N2458="nulová",J2458,0)</f>
        <v>0</v>
      </c>
      <c r="BJ2458" s="19" t="s">
        <v>26</v>
      </c>
      <c r="BK2458" s="200">
        <f>ROUND(I2458*H2458,2)</f>
        <v>0</v>
      </c>
      <c r="BL2458" s="19" t="s">
        <v>258</v>
      </c>
      <c r="BM2458" s="199" t="s">
        <v>3616</v>
      </c>
    </row>
    <row r="2459" spans="1:65" s="2" customFormat="1" ht="10.199999999999999">
      <c r="A2459" s="36"/>
      <c r="B2459" s="37"/>
      <c r="C2459" s="38"/>
      <c r="D2459" s="201" t="s">
        <v>152</v>
      </c>
      <c r="E2459" s="38"/>
      <c r="F2459" s="202" t="s">
        <v>3617</v>
      </c>
      <c r="G2459" s="38"/>
      <c r="H2459" s="38"/>
      <c r="I2459" s="110"/>
      <c r="J2459" s="38"/>
      <c r="K2459" s="38"/>
      <c r="L2459" s="41"/>
      <c r="M2459" s="203"/>
      <c r="N2459" s="204"/>
      <c r="O2459" s="66"/>
      <c r="P2459" s="66"/>
      <c r="Q2459" s="66"/>
      <c r="R2459" s="66"/>
      <c r="S2459" s="66"/>
      <c r="T2459" s="67"/>
      <c r="U2459" s="36"/>
      <c r="V2459" s="36"/>
      <c r="W2459" s="36"/>
      <c r="X2459" s="36"/>
      <c r="Y2459" s="36"/>
      <c r="Z2459" s="36"/>
      <c r="AA2459" s="36"/>
      <c r="AB2459" s="36"/>
      <c r="AC2459" s="36"/>
      <c r="AD2459" s="36"/>
      <c r="AE2459" s="36"/>
      <c r="AT2459" s="19" t="s">
        <v>152</v>
      </c>
      <c r="AU2459" s="19" t="s">
        <v>80</v>
      </c>
    </row>
    <row r="2460" spans="1:65" s="2" customFormat="1" ht="16.5" customHeight="1">
      <c r="A2460" s="36"/>
      <c r="B2460" s="37"/>
      <c r="C2460" s="189" t="s">
        <v>3618</v>
      </c>
      <c r="D2460" s="189" t="s">
        <v>146</v>
      </c>
      <c r="E2460" s="190" t="s">
        <v>3619</v>
      </c>
      <c r="F2460" s="191" t="s">
        <v>3620</v>
      </c>
      <c r="G2460" s="192" t="s">
        <v>1935</v>
      </c>
      <c r="H2460" s="193">
        <v>1</v>
      </c>
      <c r="I2460" s="194"/>
      <c r="J2460" s="193">
        <f>ROUND(I2460*H2460,2)</f>
        <v>0</v>
      </c>
      <c r="K2460" s="191" t="s">
        <v>19</v>
      </c>
      <c r="L2460" s="41"/>
      <c r="M2460" s="195" t="s">
        <v>19</v>
      </c>
      <c r="N2460" s="196" t="s">
        <v>42</v>
      </c>
      <c r="O2460" s="66"/>
      <c r="P2460" s="197">
        <f>O2460*H2460</f>
        <v>0</v>
      </c>
      <c r="Q2460" s="197">
        <v>0</v>
      </c>
      <c r="R2460" s="197">
        <f>Q2460*H2460</f>
        <v>0</v>
      </c>
      <c r="S2460" s="197">
        <v>0</v>
      </c>
      <c r="T2460" s="198">
        <f>S2460*H2460</f>
        <v>0</v>
      </c>
      <c r="U2460" s="36"/>
      <c r="V2460" s="36"/>
      <c r="W2460" s="36"/>
      <c r="X2460" s="36"/>
      <c r="Y2460" s="36"/>
      <c r="Z2460" s="36"/>
      <c r="AA2460" s="36"/>
      <c r="AB2460" s="36"/>
      <c r="AC2460" s="36"/>
      <c r="AD2460" s="36"/>
      <c r="AE2460" s="36"/>
      <c r="AR2460" s="199" t="s">
        <v>258</v>
      </c>
      <c r="AT2460" s="199" t="s">
        <v>146</v>
      </c>
      <c r="AU2460" s="199" t="s">
        <v>80</v>
      </c>
      <c r="AY2460" s="19" t="s">
        <v>144</v>
      </c>
      <c r="BE2460" s="200">
        <f>IF(N2460="základní",J2460,0)</f>
        <v>0</v>
      </c>
      <c r="BF2460" s="200">
        <f>IF(N2460="snížená",J2460,0)</f>
        <v>0</v>
      </c>
      <c r="BG2460" s="200">
        <f>IF(N2460="zákl. přenesená",J2460,0)</f>
        <v>0</v>
      </c>
      <c r="BH2460" s="200">
        <f>IF(N2460="sníž. přenesená",J2460,0)</f>
        <v>0</v>
      </c>
      <c r="BI2460" s="200">
        <f>IF(N2460="nulová",J2460,0)</f>
        <v>0</v>
      </c>
      <c r="BJ2460" s="19" t="s">
        <v>26</v>
      </c>
      <c r="BK2460" s="200">
        <f>ROUND(I2460*H2460,2)</f>
        <v>0</v>
      </c>
      <c r="BL2460" s="19" t="s">
        <v>258</v>
      </c>
      <c r="BM2460" s="199" t="s">
        <v>3621</v>
      </c>
    </row>
    <row r="2461" spans="1:65" s="2" customFormat="1" ht="10.199999999999999">
      <c r="A2461" s="36"/>
      <c r="B2461" s="37"/>
      <c r="C2461" s="38"/>
      <c r="D2461" s="201" t="s">
        <v>152</v>
      </c>
      <c r="E2461" s="38"/>
      <c r="F2461" s="202" t="s">
        <v>3620</v>
      </c>
      <c r="G2461" s="38"/>
      <c r="H2461" s="38"/>
      <c r="I2461" s="110"/>
      <c r="J2461" s="38"/>
      <c r="K2461" s="38"/>
      <c r="L2461" s="41"/>
      <c r="M2461" s="203"/>
      <c r="N2461" s="204"/>
      <c r="O2461" s="66"/>
      <c r="P2461" s="66"/>
      <c r="Q2461" s="66"/>
      <c r="R2461" s="66"/>
      <c r="S2461" s="66"/>
      <c r="T2461" s="67"/>
      <c r="U2461" s="36"/>
      <c r="V2461" s="36"/>
      <c r="W2461" s="36"/>
      <c r="X2461" s="36"/>
      <c r="Y2461" s="36"/>
      <c r="Z2461" s="36"/>
      <c r="AA2461" s="36"/>
      <c r="AB2461" s="36"/>
      <c r="AC2461" s="36"/>
      <c r="AD2461" s="36"/>
      <c r="AE2461" s="36"/>
      <c r="AT2461" s="19" t="s">
        <v>152</v>
      </c>
      <c r="AU2461" s="19" t="s">
        <v>80</v>
      </c>
    </row>
    <row r="2462" spans="1:65" s="2" customFormat="1" ht="16.5" customHeight="1">
      <c r="A2462" s="36"/>
      <c r="B2462" s="37"/>
      <c r="C2462" s="189" t="s">
        <v>3622</v>
      </c>
      <c r="D2462" s="189" t="s">
        <v>146</v>
      </c>
      <c r="E2462" s="190" t="s">
        <v>3623</v>
      </c>
      <c r="F2462" s="191" t="s">
        <v>3624</v>
      </c>
      <c r="G2462" s="192" t="s">
        <v>1935</v>
      </c>
      <c r="H2462" s="193">
        <v>1</v>
      </c>
      <c r="I2462" s="194"/>
      <c r="J2462" s="193">
        <f>ROUND(I2462*H2462,2)</f>
        <v>0</v>
      </c>
      <c r="K2462" s="191" t="s">
        <v>19</v>
      </c>
      <c r="L2462" s="41"/>
      <c r="M2462" s="195" t="s">
        <v>19</v>
      </c>
      <c r="N2462" s="196" t="s">
        <v>42</v>
      </c>
      <c r="O2462" s="66"/>
      <c r="P2462" s="197">
        <f>O2462*H2462</f>
        <v>0</v>
      </c>
      <c r="Q2462" s="197">
        <v>0</v>
      </c>
      <c r="R2462" s="197">
        <f>Q2462*H2462</f>
        <v>0</v>
      </c>
      <c r="S2462" s="197">
        <v>0</v>
      </c>
      <c r="T2462" s="198">
        <f>S2462*H2462</f>
        <v>0</v>
      </c>
      <c r="U2462" s="36"/>
      <c r="V2462" s="36"/>
      <c r="W2462" s="36"/>
      <c r="X2462" s="36"/>
      <c r="Y2462" s="36"/>
      <c r="Z2462" s="36"/>
      <c r="AA2462" s="36"/>
      <c r="AB2462" s="36"/>
      <c r="AC2462" s="36"/>
      <c r="AD2462" s="36"/>
      <c r="AE2462" s="36"/>
      <c r="AR2462" s="199" t="s">
        <v>258</v>
      </c>
      <c r="AT2462" s="199" t="s">
        <v>146</v>
      </c>
      <c r="AU2462" s="199" t="s">
        <v>80</v>
      </c>
      <c r="AY2462" s="19" t="s">
        <v>144</v>
      </c>
      <c r="BE2462" s="200">
        <f>IF(N2462="základní",J2462,0)</f>
        <v>0</v>
      </c>
      <c r="BF2462" s="200">
        <f>IF(N2462="snížená",J2462,0)</f>
        <v>0</v>
      </c>
      <c r="BG2462" s="200">
        <f>IF(N2462="zákl. přenesená",J2462,0)</f>
        <v>0</v>
      </c>
      <c r="BH2462" s="200">
        <f>IF(N2462="sníž. přenesená",J2462,0)</f>
        <v>0</v>
      </c>
      <c r="BI2462" s="200">
        <f>IF(N2462="nulová",J2462,0)</f>
        <v>0</v>
      </c>
      <c r="BJ2462" s="19" t="s">
        <v>26</v>
      </c>
      <c r="BK2462" s="200">
        <f>ROUND(I2462*H2462,2)</f>
        <v>0</v>
      </c>
      <c r="BL2462" s="19" t="s">
        <v>258</v>
      </c>
      <c r="BM2462" s="199" t="s">
        <v>3625</v>
      </c>
    </row>
    <row r="2463" spans="1:65" s="2" customFormat="1" ht="10.199999999999999">
      <c r="A2463" s="36"/>
      <c r="B2463" s="37"/>
      <c r="C2463" s="38"/>
      <c r="D2463" s="201" t="s">
        <v>152</v>
      </c>
      <c r="E2463" s="38"/>
      <c r="F2463" s="202" t="s">
        <v>3624</v>
      </c>
      <c r="G2463" s="38"/>
      <c r="H2463" s="38"/>
      <c r="I2463" s="110"/>
      <c r="J2463" s="38"/>
      <c r="K2463" s="38"/>
      <c r="L2463" s="41"/>
      <c r="M2463" s="203"/>
      <c r="N2463" s="204"/>
      <c r="O2463" s="66"/>
      <c r="P2463" s="66"/>
      <c r="Q2463" s="66"/>
      <c r="R2463" s="66"/>
      <c r="S2463" s="66"/>
      <c r="T2463" s="67"/>
      <c r="U2463" s="36"/>
      <c r="V2463" s="36"/>
      <c r="W2463" s="36"/>
      <c r="X2463" s="36"/>
      <c r="Y2463" s="36"/>
      <c r="Z2463" s="36"/>
      <c r="AA2463" s="36"/>
      <c r="AB2463" s="36"/>
      <c r="AC2463" s="36"/>
      <c r="AD2463" s="36"/>
      <c r="AE2463" s="36"/>
      <c r="AT2463" s="19" t="s">
        <v>152</v>
      </c>
      <c r="AU2463" s="19" t="s">
        <v>80</v>
      </c>
    </row>
    <row r="2464" spans="1:65" s="2" customFormat="1" ht="16.5" customHeight="1">
      <c r="A2464" s="36"/>
      <c r="B2464" s="37"/>
      <c r="C2464" s="189" t="s">
        <v>3626</v>
      </c>
      <c r="D2464" s="189" t="s">
        <v>146</v>
      </c>
      <c r="E2464" s="190" t="s">
        <v>3627</v>
      </c>
      <c r="F2464" s="191" t="s">
        <v>3628</v>
      </c>
      <c r="G2464" s="192" t="s">
        <v>3419</v>
      </c>
      <c r="H2464" s="193">
        <v>2</v>
      </c>
      <c r="I2464" s="194"/>
      <c r="J2464" s="193">
        <f>ROUND(I2464*H2464,2)</f>
        <v>0</v>
      </c>
      <c r="K2464" s="191" t="s">
        <v>19</v>
      </c>
      <c r="L2464" s="41"/>
      <c r="M2464" s="195" t="s">
        <v>19</v>
      </c>
      <c r="N2464" s="196" t="s">
        <v>42</v>
      </c>
      <c r="O2464" s="66"/>
      <c r="P2464" s="197">
        <f>O2464*H2464</f>
        <v>0</v>
      </c>
      <c r="Q2464" s="197">
        <v>3</v>
      </c>
      <c r="R2464" s="197">
        <f>Q2464*H2464</f>
        <v>6</v>
      </c>
      <c r="S2464" s="197">
        <v>0</v>
      </c>
      <c r="T2464" s="198">
        <f>S2464*H2464</f>
        <v>0</v>
      </c>
      <c r="U2464" s="36"/>
      <c r="V2464" s="36"/>
      <c r="W2464" s="36"/>
      <c r="X2464" s="36"/>
      <c r="Y2464" s="36"/>
      <c r="Z2464" s="36"/>
      <c r="AA2464" s="36"/>
      <c r="AB2464" s="36"/>
      <c r="AC2464" s="36"/>
      <c r="AD2464" s="36"/>
      <c r="AE2464" s="36"/>
      <c r="AR2464" s="199" t="s">
        <v>258</v>
      </c>
      <c r="AT2464" s="199" t="s">
        <v>146</v>
      </c>
      <c r="AU2464" s="199" t="s">
        <v>80</v>
      </c>
      <c r="AY2464" s="19" t="s">
        <v>144</v>
      </c>
      <c r="BE2464" s="200">
        <f>IF(N2464="základní",J2464,0)</f>
        <v>0</v>
      </c>
      <c r="BF2464" s="200">
        <f>IF(N2464="snížená",J2464,0)</f>
        <v>0</v>
      </c>
      <c r="BG2464" s="200">
        <f>IF(N2464="zákl. přenesená",J2464,0)</f>
        <v>0</v>
      </c>
      <c r="BH2464" s="200">
        <f>IF(N2464="sníž. přenesená",J2464,0)</f>
        <v>0</v>
      </c>
      <c r="BI2464" s="200">
        <f>IF(N2464="nulová",J2464,0)</f>
        <v>0</v>
      </c>
      <c r="BJ2464" s="19" t="s">
        <v>26</v>
      </c>
      <c r="BK2464" s="200">
        <f>ROUND(I2464*H2464,2)</f>
        <v>0</v>
      </c>
      <c r="BL2464" s="19" t="s">
        <v>258</v>
      </c>
      <c r="BM2464" s="199" t="s">
        <v>3629</v>
      </c>
    </row>
    <row r="2465" spans="1:65" s="2" customFormat="1" ht="10.199999999999999">
      <c r="A2465" s="36"/>
      <c r="B2465" s="37"/>
      <c r="C2465" s="38"/>
      <c r="D2465" s="201" t="s">
        <v>152</v>
      </c>
      <c r="E2465" s="38"/>
      <c r="F2465" s="202" t="s">
        <v>3628</v>
      </c>
      <c r="G2465" s="38"/>
      <c r="H2465" s="38"/>
      <c r="I2465" s="110"/>
      <c r="J2465" s="38"/>
      <c r="K2465" s="38"/>
      <c r="L2465" s="41"/>
      <c r="M2465" s="203"/>
      <c r="N2465" s="204"/>
      <c r="O2465" s="66"/>
      <c r="P2465" s="66"/>
      <c r="Q2465" s="66"/>
      <c r="R2465" s="66"/>
      <c r="S2465" s="66"/>
      <c r="T2465" s="67"/>
      <c r="U2465" s="36"/>
      <c r="V2465" s="36"/>
      <c r="W2465" s="36"/>
      <c r="X2465" s="36"/>
      <c r="Y2465" s="36"/>
      <c r="Z2465" s="36"/>
      <c r="AA2465" s="36"/>
      <c r="AB2465" s="36"/>
      <c r="AC2465" s="36"/>
      <c r="AD2465" s="36"/>
      <c r="AE2465" s="36"/>
      <c r="AT2465" s="19" t="s">
        <v>152</v>
      </c>
      <c r="AU2465" s="19" t="s">
        <v>80</v>
      </c>
    </row>
    <row r="2466" spans="1:65" s="2" customFormat="1" ht="16.5" customHeight="1">
      <c r="A2466" s="36"/>
      <c r="B2466" s="37"/>
      <c r="C2466" s="189" t="s">
        <v>3630</v>
      </c>
      <c r="D2466" s="189" t="s">
        <v>146</v>
      </c>
      <c r="E2466" s="190" t="s">
        <v>3631</v>
      </c>
      <c r="F2466" s="191" t="s">
        <v>3632</v>
      </c>
      <c r="G2466" s="192" t="s">
        <v>3419</v>
      </c>
      <c r="H2466" s="193">
        <v>12</v>
      </c>
      <c r="I2466" s="194"/>
      <c r="J2466" s="193">
        <f>ROUND(I2466*H2466,2)</f>
        <v>0</v>
      </c>
      <c r="K2466" s="191" t="s">
        <v>19</v>
      </c>
      <c r="L2466" s="41"/>
      <c r="M2466" s="195" t="s">
        <v>19</v>
      </c>
      <c r="N2466" s="196" t="s">
        <v>42</v>
      </c>
      <c r="O2466" s="66"/>
      <c r="P2466" s="197">
        <f>O2466*H2466</f>
        <v>0</v>
      </c>
      <c r="Q2466" s="197">
        <v>5</v>
      </c>
      <c r="R2466" s="197">
        <f>Q2466*H2466</f>
        <v>60</v>
      </c>
      <c r="S2466" s="197">
        <v>0</v>
      </c>
      <c r="T2466" s="198">
        <f>S2466*H2466</f>
        <v>0</v>
      </c>
      <c r="U2466" s="36"/>
      <c r="V2466" s="36"/>
      <c r="W2466" s="36"/>
      <c r="X2466" s="36"/>
      <c r="Y2466" s="36"/>
      <c r="Z2466" s="36"/>
      <c r="AA2466" s="36"/>
      <c r="AB2466" s="36"/>
      <c r="AC2466" s="36"/>
      <c r="AD2466" s="36"/>
      <c r="AE2466" s="36"/>
      <c r="AR2466" s="199" t="s">
        <v>258</v>
      </c>
      <c r="AT2466" s="199" t="s">
        <v>146</v>
      </c>
      <c r="AU2466" s="199" t="s">
        <v>80</v>
      </c>
      <c r="AY2466" s="19" t="s">
        <v>144</v>
      </c>
      <c r="BE2466" s="200">
        <f>IF(N2466="základní",J2466,0)</f>
        <v>0</v>
      </c>
      <c r="BF2466" s="200">
        <f>IF(N2466="snížená",J2466,0)</f>
        <v>0</v>
      </c>
      <c r="BG2466" s="200">
        <f>IF(N2466="zákl. přenesená",J2466,0)</f>
        <v>0</v>
      </c>
      <c r="BH2466" s="200">
        <f>IF(N2466="sníž. přenesená",J2466,0)</f>
        <v>0</v>
      </c>
      <c r="BI2466" s="200">
        <f>IF(N2466="nulová",J2466,0)</f>
        <v>0</v>
      </c>
      <c r="BJ2466" s="19" t="s">
        <v>26</v>
      </c>
      <c r="BK2466" s="200">
        <f>ROUND(I2466*H2466,2)</f>
        <v>0</v>
      </c>
      <c r="BL2466" s="19" t="s">
        <v>258</v>
      </c>
      <c r="BM2466" s="199" t="s">
        <v>3633</v>
      </c>
    </row>
    <row r="2467" spans="1:65" s="2" customFormat="1" ht="10.199999999999999">
      <c r="A2467" s="36"/>
      <c r="B2467" s="37"/>
      <c r="C2467" s="38"/>
      <c r="D2467" s="201" t="s">
        <v>152</v>
      </c>
      <c r="E2467" s="38"/>
      <c r="F2467" s="202" t="s">
        <v>3632</v>
      </c>
      <c r="G2467" s="38"/>
      <c r="H2467" s="38"/>
      <c r="I2467" s="110"/>
      <c r="J2467" s="38"/>
      <c r="K2467" s="38"/>
      <c r="L2467" s="41"/>
      <c r="M2467" s="203"/>
      <c r="N2467" s="204"/>
      <c r="O2467" s="66"/>
      <c r="P2467" s="66"/>
      <c r="Q2467" s="66"/>
      <c r="R2467" s="66"/>
      <c r="S2467" s="66"/>
      <c r="T2467" s="67"/>
      <c r="U2467" s="36"/>
      <c r="V2467" s="36"/>
      <c r="W2467" s="36"/>
      <c r="X2467" s="36"/>
      <c r="Y2467" s="36"/>
      <c r="Z2467" s="36"/>
      <c r="AA2467" s="36"/>
      <c r="AB2467" s="36"/>
      <c r="AC2467" s="36"/>
      <c r="AD2467" s="36"/>
      <c r="AE2467" s="36"/>
      <c r="AT2467" s="19" t="s">
        <v>152</v>
      </c>
      <c r="AU2467" s="19" t="s">
        <v>80</v>
      </c>
    </row>
    <row r="2468" spans="1:65" s="2" customFormat="1" ht="16.5" customHeight="1">
      <c r="A2468" s="36"/>
      <c r="B2468" s="37"/>
      <c r="C2468" s="189" t="s">
        <v>3634</v>
      </c>
      <c r="D2468" s="189" t="s">
        <v>146</v>
      </c>
      <c r="E2468" s="190" t="s">
        <v>3635</v>
      </c>
      <c r="F2468" s="191" t="s">
        <v>3589</v>
      </c>
      <c r="G2468" s="192" t="s">
        <v>1365</v>
      </c>
      <c r="H2468" s="194"/>
      <c r="I2468" s="194"/>
      <c r="J2468" s="193">
        <f>ROUND(I2468*H2468,2)</f>
        <v>0</v>
      </c>
      <c r="K2468" s="191" t="s">
        <v>19</v>
      </c>
      <c r="L2468" s="41"/>
      <c r="M2468" s="195" t="s">
        <v>19</v>
      </c>
      <c r="N2468" s="196" t="s">
        <v>42</v>
      </c>
      <c r="O2468" s="66"/>
      <c r="P2468" s="197">
        <f>O2468*H2468</f>
        <v>0</v>
      </c>
      <c r="Q2468" s="197">
        <v>0</v>
      </c>
      <c r="R2468" s="197">
        <f>Q2468*H2468</f>
        <v>0</v>
      </c>
      <c r="S2468" s="197">
        <v>0</v>
      </c>
      <c r="T2468" s="198">
        <f>S2468*H2468</f>
        <v>0</v>
      </c>
      <c r="U2468" s="36"/>
      <c r="V2468" s="36"/>
      <c r="W2468" s="36"/>
      <c r="X2468" s="36"/>
      <c r="Y2468" s="36"/>
      <c r="Z2468" s="36"/>
      <c r="AA2468" s="36"/>
      <c r="AB2468" s="36"/>
      <c r="AC2468" s="36"/>
      <c r="AD2468" s="36"/>
      <c r="AE2468" s="36"/>
      <c r="AR2468" s="199" t="s">
        <v>258</v>
      </c>
      <c r="AT2468" s="199" t="s">
        <v>146</v>
      </c>
      <c r="AU2468" s="199" t="s">
        <v>80</v>
      </c>
      <c r="AY2468" s="19" t="s">
        <v>144</v>
      </c>
      <c r="BE2468" s="200">
        <f>IF(N2468="základní",J2468,0)</f>
        <v>0</v>
      </c>
      <c r="BF2468" s="200">
        <f>IF(N2468="snížená",J2468,0)</f>
        <v>0</v>
      </c>
      <c r="BG2468" s="200">
        <f>IF(N2468="zákl. přenesená",J2468,0)</f>
        <v>0</v>
      </c>
      <c r="BH2468" s="200">
        <f>IF(N2468="sníž. přenesená",J2468,0)</f>
        <v>0</v>
      </c>
      <c r="BI2468" s="200">
        <f>IF(N2468="nulová",J2468,0)</f>
        <v>0</v>
      </c>
      <c r="BJ2468" s="19" t="s">
        <v>26</v>
      </c>
      <c r="BK2468" s="200">
        <f>ROUND(I2468*H2468,2)</f>
        <v>0</v>
      </c>
      <c r="BL2468" s="19" t="s">
        <v>258</v>
      </c>
      <c r="BM2468" s="199" t="s">
        <v>3636</v>
      </c>
    </row>
    <row r="2469" spans="1:65" s="2" customFormat="1" ht="10.199999999999999">
      <c r="A2469" s="36"/>
      <c r="B2469" s="37"/>
      <c r="C2469" s="38"/>
      <c r="D2469" s="201" t="s">
        <v>152</v>
      </c>
      <c r="E2469" s="38"/>
      <c r="F2469" s="202" t="s">
        <v>3589</v>
      </c>
      <c r="G2469" s="38"/>
      <c r="H2469" s="38"/>
      <c r="I2469" s="110"/>
      <c r="J2469" s="38"/>
      <c r="K2469" s="38"/>
      <c r="L2469" s="41"/>
      <c r="M2469" s="203"/>
      <c r="N2469" s="204"/>
      <c r="O2469" s="66"/>
      <c r="P2469" s="66"/>
      <c r="Q2469" s="66"/>
      <c r="R2469" s="66"/>
      <c r="S2469" s="66"/>
      <c r="T2469" s="67"/>
      <c r="U2469" s="36"/>
      <c r="V2469" s="36"/>
      <c r="W2469" s="36"/>
      <c r="X2469" s="36"/>
      <c r="Y2469" s="36"/>
      <c r="Z2469" s="36"/>
      <c r="AA2469" s="36"/>
      <c r="AB2469" s="36"/>
      <c r="AC2469" s="36"/>
      <c r="AD2469" s="36"/>
      <c r="AE2469" s="36"/>
      <c r="AT2469" s="19" t="s">
        <v>152</v>
      </c>
      <c r="AU2469" s="19" t="s">
        <v>80</v>
      </c>
    </row>
    <row r="2470" spans="1:65" s="2" customFormat="1" ht="16.5" customHeight="1">
      <c r="A2470" s="36"/>
      <c r="B2470" s="37"/>
      <c r="C2470" s="189" t="s">
        <v>3637</v>
      </c>
      <c r="D2470" s="189" t="s">
        <v>146</v>
      </c>
      <c r="E2470" s="190" t="s">
        <v>3638</v>
      </c>
      <c r="F2470" s="191" t="s">
        <v>3639</v>
      </c>
      <c r="G2470" s="192" t="s">
        <v>149</v>
      </c>
      <c r="H2470" s="193">
        <v>30</v>
      </c>
      <c r="I2470" s="194"/>
      <c r="J2470" s="193">
        <f>ROUND(I2470*H2470,2)</f>
        <v>0</v>
      </c>
      <c r="K2470" s="191" t="s">
        <v>19</v>
      </c>
      <c r="L2470" s="41"/>
      <c r="M2470" s="195" t="s">
        <v>19</v>
      </c>
      <c r="N2470" s="196" t="s">
        <v>42</v>
      </c>
      <c r="O2470" s="66"/>
      <c r="P2470" s="197">
        <f>O2470*H2470</f>
        <v>0</v>
      </c>
      <c r="Q2470" s="197">
        <v>0</v>
      </c>
      <c r="R2470" s="197">
        <f>Q2470*H2470</f>
        <v>0</v>
      </c>
      <c r="S2470" s="197">
        <v>0</v>
      </c>
      <c r="T2470" s="198">
        <f>S2470*H2470</f>
        <v>0</v>
      </c>
      <c r="U2470" s="36"/>
      <c r="V2470" s="36"/>
      <c r="W2470" s="36"/>
      <c r="X2470" s="36"/>
      <c r="Y2470" s="36"/>
      <c r="Z2470" s="36"/>
      <c r="AA2470" s="36"/>
      <c r="AB2470" s="36"/>
      <c r="AC2470" s="36"/>
      <c r="AD2470" s="36"/>
      <c r="AE2470" s="36"/>
      <c r="AR2470" s="199" t="s">
        <v>258</v>
      </c>
      <c r="AT2470" s="199" t="s">
        <v>146</v>
      </c>
      <c r="AU2470" s="199" t="s">
        <v>80</v>
      </c>
      <c r="AY2470" s="19" t="s">
        <v>144</v>
      </c>
      <c r="BE2470" s="200">
        <f>IF(N2470="základní",J2470,0)</f>
        <v>0</v>
      </c>
      <c r="BF2470" s="200">
        <f>IF(N2470="snížená",J2470,0)</f>
        <v>0</v>
      </c>
      <c r="BG2470" s="200">
        <f>IF(N2470="zákl. přenesená",J2470,0)</f>
        <v>0</v>
      </c>
      <c r="BH2470" s="200">
        <f>IF(N2470="sníž. přenesená",J2470,0)</f>
        <v>0</v>
      </c>
      <c r="BI2470" s="200">
        <f>IF(N2470="nulová",J2470,0)</f>
        <v>0</v>
      </c>
      <c r="BJ2470" s="19" t="s">
        <v>26</v>
      </c>
      <c r="BK2470" s="200">
        <f>ROUND(I2470*H2470,2)</f>
        <v>0</v>
      </c>
      <c r="BL2470" s="19" t="s">
        <v>258</v>
      </c>
      <c r="BM2470" s="199" t="s">
        <v>3640</v>
      </c>
    </row>
    <row r="2471" spans="1:65" s="2" customFormat="1" ht="10.199999999999999">
      <c r="A2471" s="36"/>
      <c r="B2471" s="37"/>
      <c r="C2471" s="38"/>
      <c r="D2471" s="201" t="s">
        <v>152</v>
      </c>
      <c r="E2471" s="38"/>
      <c r="F2471" s="202" t="s">
        <v>3639</v>
      </c>
      <c r="G2471" s="38"/>
      <c r="H2471" s="38"/>
      <c r="I2471" s="110"/>
      <c r="J2471" s="38"/>
      <c r="K2471" s="38"/>
      <c r="L2471" s="41"/>
      <c r="M2471" s="203"/>
      <c r="N2471" s="204"/>
      <c r="O2471" s="66"/>
      <c r="P2471" s="66"/>
      <c r="Q2471" s="66"/>
      <c r="R2471" s="66"/>
      <c r="S2471" s="66"/>
      <c r="T2471" s="67"/>
      <c r="U2471" s="36"/>
      <c r="V2471" s="36"/>
      <c r="W2471" s="36"/>
      <c r="X2471" s="36"/>
      <c r="Y2471" s="36"/>
      <c r="Z2471" s="36"/>
      <c r="AA2471" s="36"/>
      <c r="AB2471" s="36"/>
      <c r="AC2471" s="36"/>
      <c r="AD2471" s="36"/>
      <c r="AE2471" s="36"/>
      <c r="AT2471" s="19" t="s">
        <v>152</v>
      </c>
      <c r="AU2471" s="19" t="s">
        <v>80</v>
      </c>
    </row>
    <row r="2472" spans="1:65" s="2" customFormat="1" ht="16.5" customHeight="1">
      <c r="A2472" s="36"/>
      <c r="B2472" s="37"/>
      <c r="C2472" s="189" t="s">
        <v>3641</v>
      </c>
      <c r="D2472" s="189" t="s">
        <v>146</v>
      </c>
      <c r="E2472" s="190" t="s">
        <v>3642</v>
      </c>
      <c r="F2472" s="191" t="s">
        <v>3643</v>
      </c>
      <c r="G2472" s="192" t="s">
        <v>3644</v>
      </c>
      <c r="H2472" s="193">
        <v>1</v>
      </c>
      <c r="I2472" s="194"/>
      <c r="J2472" s="193">
        <f>ROUND(I2472*H2472,2)</f>
        <v>0</v>
      </c>
      <c r="K2472" s="191" t="s">
        <v>19</v>
      </c>
      <c r="L2472" s="41"/>
      <c r="M2472" s="195" t="s">
        <v>19</v>
      </c>
      <c r="N2472" s="196" t="s">
        <v>42</v>
      </c>
      <c r="O2472" s="66"/>
      <c r="P2472" s="197">
        <f>O2472*H2472</f>
        <v>0</v>
      </c>
      <c r="Q2472" s="197">
        <v>0</v>
      </c>
      <c r="R2472" s="197">
        <f>Q2472*H2472</f>
        <v>0</v>
      </c>
      <c r="S2472" s="197">
        <v>0</v>
      </c>
      <c r="T2472" s="198">
        <f>S2472*H2472</f>
        <v>0</v>
      </c>
      <c r="U2472" s="36"/>
      <c r="V2472" s="36"/>
      <c r="W2472" s="36"/>
      <c r="X2472" s="36"/>
      <c r="Y2472" s="36"/>
      <c r="Z2472" s="36"/>
      <c r="AA2472" s="36"/>
      <c r="AB2472" s="36"/>
      <c r="AC2472" s="36"/>
      <c r="AD2472" s="36"/>
      <c r="AE2472" s="36"/>
      <c r="AR2472" s="199" t="s">
        <v>258</v>
      </c>
      <c r="AT2472" s="199" t="s">
        <v>146</v>
      </c>
      <c r="AU2472" s="199" t="s">
        <v>80</v>
      </c>
      <c r="AY2472" s="19" t="s">
        <v>144</v>
      </c>
      <c r="BE2472" s="200">
        <f>IF(N2472="základní",J2472,0)</f>
        <v>0</v>
      </c>
      <c r="BF2472" s="200">
        <f>IF(N2472="snížená",J2472,0)</f>
        <v>0</v>
      </c>
      <c r="BG2472" s="200">
        <f>IF(N2472="zákl. přenesená",J2472,0)</f>
        <v>0</v>
      </c>
      <c r="BH2472" s="200">
        <f>IF(N2472="sníž. přenesená",J2472,0)</f>
        <v>0</v>
      </c>
      <c r="BI2472" s="200">
        <f>IF(N2472="nulová",J2472,0)</f>
        <v>0</v>
      </c>
      <c r="BJ2472" s="19" t="s">
        <v>26</v>
      </c>
      <c r="BK2472" s="200">
        <f>ROUND(I2472*H2472,2)</f>
        <v>0</v>
      </c>
      <c r="BL2472" s="19" t="s">
        <v>258</v>
      </c>
      <c r="BM2472" s="199" t="s">
        <v>3645</v>
      </c>
    </row>
    <row r="2473" spans="1:65" s="2" customFormat="1" ht="10.199999999999999">
      <c r="A2473" s="36"/>
      <c r="B2473" s="37"/>
      <c r="C2473" s="38"/>
      <c r="D2473" s="201" t="s">
        <v>152</v>
      </c>
      <c r="E2473" s="38"/>
      <c r="F2473" s="202" t="s">
        <v>3643</v>
      </c>
      <c r="G2473" s="38"/>
      <c r="H2473" s="38"/>
      <c r="I2473" s="110"/>
      <c r="J2473" s="38"/>
      <c r="K2473" s="38"/>
      <c r="L2473" s="41"/>
      <c r="M2473" s="203"/>
      <c r="N2473" s="204"/>
      <c r="O2473" s="66"/>
      <c r="P2473" s="66"/>
      <c r="Q2473" s="66"/>
      <c r="R2473" s="66"/>
      <c r="S2473" s="66"/>
      <c r="T2473" s="67"/>
      <c r="U2473" s="36"/>
      <c r="V2473" s="36"/>
      <c r="W2473" s="36"/>
      <c r="X2473" s="36"/>
      <c r="Y2473" s="36"/>
      <c r="Z2473" s="36"/>
      <c r="AA2473" s="36"/>
      <c r="AB2473" s="36"/>
      <c r="AC2473" s="36"/>
      <c r="AD2473" s="36"/>
      <c r="AE2473" s="36"/>
      <c r="AT2473" s="19" t="s">
        <v>152</v>
      </c>
      <c r="AU2473" s="19" t="s">
        <v>80</v>
      </c>
    </row>
    <row r="2474" spans="1:65" s="2" customFormat="1" ht="21.75" customHeight="1">
      <c r="A2474" s="36"/>
      <c r="B2474" s="37"/>
      <c r="C2474" s="189" t="s">
        <v>3646</v>
      </c>
      <c r="D2474" s="189" t="s">
        <v>146</v>
      </c>
      <c r="E2474" s="190" t="s">
        <v>2178</v>
      </c>
      <c r="F2474" s="191" t="s">
        <v>2179</v>
      </c>
      <c r="G2474" s="192" t="s">
        <v>2180</v>
      </c>
      <c r="H2474" s="193">
        <v>16</v>
      </c>
      <c r="I2474" s="194"/>
      <c r="J2474" s="193">
        <f>ROUND(I2474*H2474,2)</f>
        <v>0</v>
      </c>
      <c r="K2474" s="191" t="s">
        <v>19</v>
      </c>
      <c r="L2474" s="41"/>
      <c r="M2474" s="195" t="s">
        <v>19</v>
      </c>
      <c r="N2474" s="196" t="s">
        <v>42</v>
      </c>
      <c r="O2474" s="66"/>
      <c r="P2474" s="197">
        <f>O2474*H2474</f>
        <v>0</v>
      </c>
      <c r="Q2474" s="197">
        <v>0</v>
      </c>
      <c r="R2474" s="197">
        <f>Q2474*H2474</f>
        <v>0</v>
      </c>
      <c r="S2474" s="197">
        <v>0</v>
      </c>
      <c r="T2474" s="198">
        <f>S2474*H2474</f>
        <v>0</v>
      </c>
      <c r="U2474" s="36"/>
      <c r="V2474" s="36"/>
      <c r="W2474" s="36"/>
      <c r="X2474" s="36"/>
      <c r="Y2474" s="36"/>
      <c r="Z2474" s="36"/>
      <c r="AA2474" s="36"/>
      <c r="AB2474" s="36"/>
      <c r="AC2474" s="36"/>
      <c r="AD2474" s="36"/>
      <c r="AE2474" s="36"/>
      <c r="AR2474" s="199" t="s">
        <v>258</v>
      </c>
      <c r="AT2474" s="199" t="s">
        <v>146</v>
      </c>
      <c r="AU2474" s="199" t="s">
        <v>80</v>
      </c>
      <c r="AY2474" s="19" t="s">
        <v>144</v>
      </c>
      <c r="BE2474" s="200">
        <f>IF(N2474="základní",J2474,0)</f>
        <v>0</v>
      </c>
      <c r="BF2474" s="200">
        <f>IF(N2474="snížená",J2474,0)</f>
        <v>0</v>
      </c>
      <c r="BG2474" s="200">
        <f>IF(N2474="zákl. přenesená",J2474,0)</f>
        <v>0</v>
      </c>
      <c r="BH2474" s="200">
        <f>IF(N2474="sníž. přenesená",J2474,0)</f>
        <v>0</v>
      </c>
      <c r="BI2474" s="200">
        <f>IF(N2474="nulová",J2474,0)</f>
        <v>0</v>
      </c>
      <c r="BJ2474" s="19" t="s">
        <v>26</v>
      </c>
      <c r="BK2474" s="200">
        <f>ROUND(I2474*H2474,2)</f>
        <v>0</v>
      </c>
      <c r="BL2474" s="19" t="s">
        <v>258</v>
      </c>
      <c r="BM2474" s="199" t="s">
        <v>3647</v>
      </c>
    </row>
    <row r="2475" spans="1:65" s="2" customFormat="1" ht="19.2">
      <c r="A2475" s="36"/>
      <c r="B2475" s="37"/>
      <c r="C2475" s="38"/>
      <c r="D2475" s="201" t="s">
        <v>152</v>
      </c>
      <c r="E2475" s="38"/>
      <c r="F2475" s="202" t="s">
        <v>2179</v>
      </c>
      <c r="G2475" s="38"/>
      <c r="H2475" s="38"/>
      <c r="I2475" s="110"/>
      <c r="J2475" s="38"/>
      <c r="K2475" s="38"/>
      <c r="L2475" s="41"/>
      <c r="M2475" s="203"/>
      <c r="N2475" s="204"/>
      <c r="O2475" s="66"/>
      <c r="P2475" s="66"/>
      <c r="Q2475" s="66"/>
      <c r="R2475" s="66"/>
      <c r="S2475" s="66"/>
      <c r="T2475" s="67"/>
      <c r="U2475" s="36"/>
      <c r="V2475" s="36"/>
      <c r="W2475" s="36"/>
      <c r="X2475" s="36"/>
      <c r="Y2475" s="36"/>
      <c r="Z2475" s="36"/>
      <c r="AA2475" s="36"/>
      <c r="AB2475" s="36"/>
      <c r="AC2475" s="36"/>
      <c r="AD2475" s="36"/>
      <c r="AE2475" s="36"/>
      <c r="AT2475" s="19" t="s">
        <v>152</v>
      </c>
      <c r="AU2475" s="19" t="s">
        <v>80</v>
      </c>
    </row>
    <row r="2476" spans="1:65" s="2" customFormat="1" ht="16.5" customHeight="1">
      <c r="A2476" s="36"/>
      <c r="B2476" s="37"/>
      <c r="C2476" s="189" t="s">
        <v>3648</v>
      </c>
      <c r="D2476" s="189" t="s">
        <v>146</v>
      </c>
      <c r="E2476" s="190" t="s">
        <v>3649</v>
      </c>
      <c r="F2476" s="191" t="s">
        <v>2189</v>
      </c>
      <c r="G2476" s="192" t="s">
        <v>2180</v>
      </c>
      <c r="H2476" s="193">
        <v>72</v>
      </c>
      <c r="I2476" s="194"/>
      <c r="J2476" s="193">
        <f>ROUND(I2476*H2476,2)</f>
        <v>0</v>
      </c>
      <c r="K2476" s="191" t="s">
        <v>19</v>
      </c>
      <c r="L2476" s="41"/>
      <c r="M2476" s="195" t="s">
        <v>19</v>
      </c>
      <c r="N2476" s="196" t="s">
        <v>42</v>
      </c>
      <c r="O2476" s="66"/>
      <c r="P2476" s="197">
        <f>O2476*H2476</f>
        <v>0</v>
      </c>
      <c r="Q2476" s="197">
        <v>0</v>
      </c>
      <c r="R2476" s="197">
        <f>Q2476*H2476</f>
        <v>0</v>
      </c>
      <c r="S2476" s="197">
        <v>0</v>
      </c>
      <c r="T2476" s="198">
        <f>S2476*H2476</f>
        <v>0</v>
      </c>
      <c r="U2476" s="36"/>
      <c r="V2476" s="36"/>
      <c r="W2476" s="36"/>
      <c r="X2476" s="36"/>
      <c r="Y2476" s="36"/>
      <c r="Z2476" s="36"/>
      <c r="AA2476" s="36"/>
      <c r="AB2476" s="36"/>
      <c r="AC2476" s="36"/>
      <c r="AD2476" s="36"/>
      <c r="AE2476" s="36"/>
      <c r="AR2476" s="199" t="s">
        <v>258</v>
      </c>
      <c r="AT2476" s="199" t="s">
        <v>146</v>
      </c>
      <c r="AU2476" s="199" t="s">
        <v>80</v>
      </c>
      <c r="AY2476" s="19" t="s">
        <v>144</v>
      </c>
      <c r="BE2476" s="200">
        <f>IF(N2476="základní",J2476,0)</f>
        <v>0</v>
      </c>
      <c r="BF2476" s="200">
        <f>IF(N2476="snížená",J2476,0)</f>
        <v>0</v>
      </c>
      <c r="BG2476" s="200">
        <f>IF(N2476="zákl. přenesená",J2476,0)</f>
        <v>0</v>
      </c>
      <c r="BH2476" s="200">
        <f>IF(N2476="sníž. přenesená",J2476,0)</f>
        <v>0</v>
      </c>
      <c r="BI2476" s="200">
        <f>IF(N2476="nulová",J2476,0)</f>
        <v>0</v>
      </c>
      <c r="BJ2476" s="19" t="s">
        <v>26</v>
      </c>
      <c r="BK2476" s="200">
        <f>ROUND(I2476*H2476,2)</f>
        <v>0</v>
      </c>
      <c r="BL2476" s="19" t="s">
        <v>258</v>
      </c>
      <c r="BM2476" s="199" t="s">
        <v>3650</v>
      </c>
    </row>
    <row r="2477" spans="1:65" s="2" customFormat="1" ht="10.199999999999999">
      <c r="A2477" s="36"/>
      <c r="B2477" s="37"/>
      <c r="C2477" s="38"/>
      <c r="D2477" s="201" t="s">
        <v>152</v>
      </c>
      <c r="E2477" s="38"/>
      <c r="F2477" s="202" t="s">
        <v>2189</v>
      </c>
      <c r="G2477" s="38"/>
      <c r="H2477" s="38"/>
      <c r="I2477" s="110"/>
      <c r="J2477" s="38"/>
      <c r="K2477" s="38"/>
      <c r="L2477" s="41"/>
      <c r="M2477" s="203"/>
      <c r="N2477" s="204"/>
      <c r="O2477" s="66"/>
      <c r="P2477" s="66"/>
      <c r="Q2477" s="66"/>
      <c r="R2477" s="66"/>
      <c r="S2477" s="66"/>
      <c r="T2477" s="67"/>
      <c r="U2477" s="36"/>
      <c r="V2477" s="36"/>
      <c r="W2477" s="36"/>
      <c r="X2477" s="36"/>
      <c r="Y2477" s="36"/>
      <c r="Z2477" s="36"/>
      <c r="AA2477" s="36"/>
      <c r="AB2477" s="36"/>
      <c r="AC2477" s="36"/>
      <c r="AD2477" s="36"/>
      <c r="AE2477" s="36"/>
      <c r="AT2477" s="19" t="s">
        <v>152</v>
      </c>
      <c r="AU2477" s="19" t="s">
        <v>80</v>
      </c>
    </row>
    <row r="2478" spans="1:65" s="2" customFormat="1" ht="16.5" customHeight="1">
      <c r="A2478" s="36"/>
      <c r="B2478" s="37"/>
      <c r="C2478" s="189" t="s">
        <v>3651</v>
      </c>
      <c r="D2478" s="189" t="s">
        <v>146</v>
      </c>
      <c r="E2478" s="190" t="s">
        <v>3652</v>
      </c>
      <c r="F2478" s="191" t="s">
        <v>3653</v>
      </c>
      <c r="G2478" s="192" t="s">
        <v>2180</v>
      </c>
      <c r="H2478" s="193">
        <v>16</v>
      </c>
      <c r="I2478" s="194"/>
      <c r="J2478" s="193">
        <f>ROUND(I2478*H2478,2)</f>
        <v>0</v>
      </c>
      <c r="K2478" s="191" t="s">
        <v>19</v>
      </c>
      <c r="L2478" s="41"/>
      <c r="M2478" s="195" t="s">
        <v>19</v>
      </c>
      <c r="N2478" s="196" t="s">
        <v>42</v>
      </c>
      <c r="O2478" s="66"/>
      <c r="P2478" s="197">
        <f>O2478*H2478</f>
        <v>0</v>
      </c>
      <c r="Q2478" s="197">
        <v>0</v>
      </c>
      <c r="R2478" s="197">
        <f>Q2478*H2478</f>
        <v>0</v>
      </c>
      <c r="S2478" s="197">
        <v>0</v>
      </c>
      <c r="T2478" s="198">
        <f>S2478*H2478</f>
        <v>0</v>
      </c>
      <c r="U2478" s="36"/>
      <c r="V2478" s="36"/>
      <c r="W2478" s="36"/>
      <c r="X2478" s="36"/>
      <c r="Y2478" s="36"/>
      <c r="Z2478" s="36"/>
      <c r="AA2478" s="36"/>
      <c r="AB2478" s="36"/>
      <c r="AC2478" s="36"/>
      <c r="AD2478" s="36"/>
      <c r="AE2478" s="36"/>
      <c r="AR2478" s="199" t="s">
        <v>258</v>
      </c>
      <c r="AT2478" s="199" t="s">
        <v>146</v>
      </c>
      <c r="AU2478" s="199" t="s">
        <v>80</v>
      </c>
      <c r="AY2478" s="19" t="s">
        <v>144</v>
      </c>
      <c r="BE2478" s="200">
        <f>IF(N2478="základní",J2478,0)</f>
        <v>0</v>
      </c>
      <c r="BF2478" s="200">
        <f>IF(N2478="snížená",J2478,0)</f>
        <v>0</v>
      </c>
      <c r="BG2478" s="200">
        <f>IF(N2478="zákl. přenesená",J2478,0)</f>
        <v>0</v>
      </c>
      <c r="BH2478" s="200">
        <f>IF(N2478="sníž. přenesená",J2478,0)</f>
        <v>0</v>
      </c>
      <c r="BI2478" s="200">
        <f>IF(N2478="nulová",J2478,0)</f>
        <v>0</v>
      </c>
      <c r="BJ2478" s="19" t="s">
        <v>26</v>
      </c>
      <c r="BK2478" s="200">
        <f>ROUND(I2478*H2478,2)</f>
        <v>0</v>
      </c>
      <c r="BL2478" s="19" t="s">
        <v>258</v>
      </c>
      <c r="BM2478" s="199" t="s">
        <v>3654</v>
      </c>
    </row>
    <row r="2479" spans="1:65" s="2" customFormat="1" ht="10.199999999999999">
      <c r="A2479" s="36"/>
      <c r="B2479" s="37"/>
      <c r="C2479" s="38"/>
      <c r="D2479" s="201" t="s">
        <v>152</v>
      </c>
      <c r="E2479" s="38"/>
      <c r="F2479" s="202" t="s">
        <v>3653</v>
      </c>
      <c r="G2479" s="38"/>
      <c r="H2479" s="38"/>
      <c r="I2479" s="110"/>
      <c r="J2479" s="38"/>
      <c r="K2479" s="38"/>
      <c r="L2479" s="41"/>
      <c r="M2479" s="203"/>
      <c r="N2479" s="204"/>
      <c r="O2479" s="66"/>
      <c r="P2479" s="66"/>
      <c r="Q2479" s="66"/>
      <c r="R2479" s="66"/>
      <c r="S2479" s="66"/>
      <c r="T2479" s="67"/>
      <c r="U2479" s="36"/>
      <c r="V2479" s="36"/>
      <c r="W2479" s="36"/>
      <c r="X2479" s="36"/>
      <c r="Y2479" s="36"/>
      <c r="Z2479" s="36"/>
      <c r="AA2479" s="36"/>
      <c r="AB2479" s="36"/>
      <c r="AC2479" s="36"/>
      <c r="AD2479" s="36"/>
      <c r="AE2479" s="36"/>
      <c r="AT2479" s="19" t="s">
        <v>152</v>
      </c>
      <c r="AU2479" s="19" t="s">
        <v>80</v>
      </c>
    </row>
    <row r="2480" spans="1:65" s="2" customFormat="1" ht="33" customHeight="1">
      <c r="A2480" s="36"/>
      <c r="B2480" s="37"/>
      <c r="C2480" s="189" t="s">
        <v>3655</v>
      </c>
      <c r="D2480" s="189" t="s">
        <v>146</v>
      </c>
      <c r="E2480" s="190" t="s">
        <v>3656</v>
      </c>
      <c r="F2480" s="191" t="s">
        <v>3657</v>
      </c>
      <c r="G2480" s="192" t="s">
        <v>1935</v>
      </c>
      <c r="H2480" s="193">
        <v>4</v>
      </c>
      <c r="I2480" s="194"/>
      <c r="J2480" s="193">
        <f>ROUND(I2480*H2480,2)</f>
        <v>0</v>
      </c>
      <c r="K2480" s="191" t="s">
        <v>19</v>
      </c>
      <c r="L2480" s="41"/>
      <c r="M2480" s="195" t="s">
        <v>19</v>
      </c>
      <c r="N2480" s="196" t="s">
        <v>42</v>
      </c>
      <c r="O2480" s="66"/>
      <c r="P2480" s="197">
        <f>O2480*H2480</f>
        <v>0</v>
      </c>
      <c r="Q2480" s="197">
        <v>0</v>
      </c>
      <c r="R2480" s="197">
        <f>Q2480*H2480</f>
        <v>0</v>
      </c>
      <c r="S2480" s="197">
        <v>0</v>
      </c>
      <c r="T2480" s="198">
        <f>S2480*H2480</f>
        <v>0</v>
      </c>
      <c r="U2480" s="36"/>
      <c r="V2480" s="36"/>
      <c r="W2480" s="36"/>
      <c r="X2480" s="36"/>
      <c r="Y2480" s="36"/>
      <c r="Z2480" s="36"/>
      <c r="AA2480" s="36"/>
      <c r="AB2480" s="36"/>
      <c r="AC2480" s="36"/>
      <c r="AD2480" s="36"/>
      <c r="AE2480" s="36"/>
      <c r="AR2480" s="199" t="s">
        <v>258</v>
      </c>
      <c r="AT2480" s="199" t="s">
        <v>146</v>
      </c>
      <c r="AU2480" s="199" t="s">
        <v>80</v>
      </c>
      <c r="AY2480" s="19" t="s">
        <v>144</v>
      </c>
      <c r="BE2480" s="200">
        <f>IF(N2480="základní",J2480,0)</f>
        <v>0</v>
      </c>
      <c r="BF2480" s="200">
        <f>IF(N2480="snížená",J2480,0)</f>
        <v>0</v>
      </c>
      <c r="BG2480" s="200">
        <f>IF(N2480="zákl. přenesená",J2480,0)</f>
        <v>0</v>
      </c>
      <c r="BH2480" s="200">
        <f>IF(N2480="sníž. přenesená",J2480,0)</f>
        <v>0</v>
      </c>
      <c r="BI2480" s="200">
        <f>IF(N2480="nulová",J2480,0)</f>
        <v>0</v>
      </c>
      <c r="BJ2480" s="19" t="s">
        <v>26</v>
      </c>
      <c r="BK2480" s="200">
        <f>ROUND(I2480*H2480,2)</f>
        <v>0</v>
      </c>
      <c r="BL2480" s="19" t="s">
        <v>258</v>
      </c>
      <c r="BM2480" s="199" t="s">
        <v>3658</v>
      </c>
    </row>
    <row r="2481" spans="1:65" s="2" customFormat="1" ht="48">
      <c r="A2481" s="36"/>
      <c r="B2481" s="37"/>
      <c r="C2481" s="38"/>
      <c r="D2481" s="201" t="s">
        <v>152</v>
      </c>
      <c r="E2481" s="38"/>
      <c r="F2481" s="202" t="s">
        <v>3659</v>
      </c>
      <c r="G2481" s="38"/>
      <c r="H2481" s="38"/>
      <c r="I2481" s="110"/>
      <c r="J2481" s="38"/>
      <c r="K2481" s="38"/>
      <c r="L2481" s="41"/>
      <c r="M2481" s="203"/>
      <c r="N2481" s="204"/>
      <c r="O2481" s="66"/>
      <c r="P2481" s="66"/>
      <c r="Q2481" s="66"/>
      <c r="R2481" s="66"/>
      <c r="S2481" s="66"/>
      <c r="T2481" s="67"/>
      <c r="U2481" s="36"/>
      <c r="V2481" s="36"/>
      <c r="W2481" s="36"/>
      <c r="X2481" s="36"/>
      <c r="Y2481" s="36"/>
      <c r="Z2481" s="36"/>
      <c r="AA2481" s="36"/>
      <c r="AB2481" s="36"/>
      <c r="AC2481" s="36"/>
      <c r="AD2481" s="36"/>
      <c r="AE2481" s="36"/>
      <c r="AT2481" s="19" t="s">
        <v>152</v>
      </c>
      <c r="AU2481" s="19" t="s">
        <v>80</v>
      </c>
    </row>
    <row r="2482" spans="1:65" s="2" customFormat="1" ht="33" customHeight="1">
      <c r="A2482" s="36"/>
      <c r="B2482" s="37"/>
      <c r="C2482" s="189" t="s">
        <v>3660</v>
      </c>
      <c r="D2482" s="189" t="s">
        <v>146</v>
      </c>
      <c r="E2482" s="190" t="s">
        <v>3661</v>
      </c>
      <c r="F2482" s="191" t="s">
        <v>3662</v>
      </c>
      <c r="G2482" s="192" t="s">
        <v>1935</v>
      </c>
      <c r="H2482" s="193">
        <v>4</v>
      </c>
      <c r="I2482" s="194"/>
      <c r="J2482" s="193">
        <f>ROUND(I2482*H2482,2)</f>
        <v>0</v>
      </c>
      <c r="K2482" s="191" t="s">
        <v>19</v>
      </c>
      <c r="L2482" s="41"/>
      <c r="M2482" s="195" t="s">
        <v>19</v>
      </c>
      <c r="N2482" s="196" t="s">
        <v>42</v>
      </c>
      <c r="O2482" s="66"/>
      <c r="P2482" s="197">
        <f>O2482*H2482</f>
        <v>0</v>
      </c>
      <c r="Q2482" s="197">
        <v>0</v>
      </c>
      <c r="R2482" s="197">
        <f>Q2482*H2482</f>
        <v>0</v>
      </c>
      <c r="S2482" s="197">
        <v>0</v>
      </c>
      <c r="T2482" s="198">
        <f>S2482*H2482</f>
        <v>0</v>
      </c>
      <c r="U2482" s="36"/>
      <c r="V2482" s="36"/>
      <c r="W2482" s="36"/>
      <c r="X2482" s="36"/>
      <c r="Y2482" s="36"/>
      <c r="Z2482" s="36"/>
      <c r="AA2482" s="36"/>
      <c r="AB2482" s="36"/>
      <c r="AC2482" s="36"/>
      <c r="AD2482" s="36"/>
      <c r="AE2482" s="36"/>
      <c r="AR2482" s="199" t="s">
        <v>258</v>
      </c>
      <c r="AT2482" s="199" t="s">
        <v>146</v>
      </c>
      <c r="AU2482" s="199" t="s">
        <v>80</v>
      </c>
      <c r="AY2482" s="19" t="s">
        <v>144</v>
      </c>
      <c r="BE2482" s="200">
        <f>IF(N2482="základní",J2482,0)</f>
        <v>0</v>
      </c>
      <c r="BF2482" s="200">
        <f>IF(N2482="snížená",J2482,0)</f>
        <v>0</v>
      </c>
      <c r="BG2482" s="200">
        <f>IF(N2482="zákl. přenesená",J2482,0)</f>
        <v>0</v>
      </c>
      <c r="BH2482" s="200">
        <f>IF(N2482="sníž. přenesená",J2482,0)</f>
        <v>0</v>
      </c>
      <c r="BI2482" s="200">
        <f>IF(N2482="nulová",J2482,0)</f>
        <v>0</v>
      </c>
      <c r="BJ2482" s="19" t="s">
        <v>26</v>
      </c>
      <c r="BK2482" s="200">
        <f>ROUND(I2482*H2482,2)</f>
        <v>0</v>
      </c>
      <c r="BL2482" s="19" t="s">
        <v>258</v>
      </c>
      <c r="BM2482" s="199" t="s">
        <v>3663</v>
      </c>
    </row>
    <row r="2483" spans="1:65" s="2" customFormat="1" ht="48">
      <c r="A2483" s="36"/>
      <c r="B2483" s="37"/>
      <c r="C2483" s="38"/>
      <c r="D2483" s="201" t="s">
        <v>152</v>
      </c>
      <c r="E2483" s="38"/>
      <c r="F2483" s="202" t="s">
        <v>3664</v>
      </c>
      <c r="G2483" s="38"/>
      <c r="H2483" s="38"/>
      <c r="I2483" s="110"/>
      <c r="J2483" s="38"/>
      <c r="K2483" s="38"/>
      <c r="L2483" s="41"/>
      <c r="M2483" s="203"/>
      <c r="N2483" s="204"/>
      <c r="O2483" s="66"/>
      <c r="P2483" s="66"/>
      <c r="Q2483" s="66"/>
      <c r="R2483" s="66"/>
      <c r="S2483" s="66"/>
      <c r="T2483" s="67"/>
      <c r="U2483" s="36"/>
      <c r="V2483" s="36"/>
      <c r="W2483" s="36"/>
      <c r="X2483" s="36"/>
      <c r="Y2483" s="36"/>
      <c r="Z2483" s="36"/>
      <c r="AA2483" s="36"/>
      <c r="AB2483" s="36"/>
      <c r="AC2483" s="36"/>
      <c r="AD2483" s="36"/>
      <c r="AE2483" s="36"/>
      <c r="AT2483" s="19" t="s">
        <v>152</v>
      </c>
      <c r="AU2483" s="19" t="s">
        <v>80</v>
      </c>
    </row>
    <row r="2484" spans="1:65" s="2" customFormat="1" ht="21.75" customHeight="1">
      <c r="A2484" s="36"/>
      <c r="B2484" s="37"/>
      <c r="C2484" s="189" t="s">
        <v>3665</v>
      </c>
      <c r="D2484" s="189" t="s">
        <v>146</v>
      </c>
      <c r="E2484" s="190" t="s">
        <v>3666</v>
      </c>
      <c r="F2484" s="191" t="s">
        <v>3667</v>
      </c>
      <c r="G2484" s="192" t="s">
        <v>1935</v>
      </c>
      <c r="H2484" s="193">
        <v>2.5</v>
      </c>
      <c r="I2484" s="194"/>
      <c r="J2484" s="193">
        <f>ROUND(I2484*H2484,2)</f>
        <v>0</v>
      </c>
      <c r="K2484" s="191" t="s">
        <v>19</v>
      </c>
      <c r="L2484" s="41"/>
      <c r="M2484" s="195" t="s">
        <v>19</v>
      </c>
      <c r="N2484" s="196" t="s">
        <v>42</v>
      </c>
      <c r="O2484" s="66"/>
      <c r="P2484" s="197">
        <f>O2484*H2484</f>
        <v>0</v>
      </c>
      <c r="Q2484" s="197">
        <v>0</v>
      </c>
      <c r="R2484" s="197">
        <f>Q2484*H2484</f>
        <v>0</v>
      </c>
      <c r="S2484" s="197">
        <v>0</v>
      </c>
      <c r="T2484" s="198">
        <f>S2484*H2484</f>
        <v>0</v>
      </c>
      <c r="U2484" s="36"/>
      <c r="V2484" s="36"/>
      <c r="W2484" s="36"/>
      <c r="X2484" s="36"/>
      <c r="Y2484" s="36"/>
      <c r="Z2484" s="36"/>
      <c r="AA2484" s="36"/>
      <c r="AB2484" s="36"/>
      <c r="AC2484" s="36"/>
      <c r="AD2484" s="36"/>
      <c r="AE2484" s="36"/>
      <c r="AR2484" s="199" t="s">
        <v>258</v>
      </c>
      <c r="AT2484" s="199" t="s">
        <v>146</v>
      </c>
      <c r="AU2484" s="199" t="s">
        <v>80</v>
      </c>
      <c r="AY2484" s="19" t="s">
        <v>144</v>
      </c>
      <c r="BE2484" s="200">
        <f>IF(N2484="základní",J2484,0)</f>
        <v>0</v>
      </c>
      <c r="BF2484" s="200">
        <f>IF(N2484="snížená",J2484,0)</f>
        <v>0</v>
      </c>
      <c r="BG2484" s="200">
        <f>IF(N2484="zákl. přenesená",J2484,0)</f>
        <v>0</v>
      </c>
      <c r="BH2484" s="200">
        <f>IF(N2484="sníž. přenesená",J2484,0)</f>
        <v>0</v>
      </c>
      <c r="BI2484" s="200">
        <f>IF(N2484="nulová",J2484,0)</f>
        <v>0</v>
      </c>
      <c r="BJ2484" s="19" t="s">
        <v>26</v>
      </c>
      <c r="BK2484" s="200">
        <f>ROUND(I2484*H2484,2)</f>
        <v>0</v>
      </c>
      <c r="BL2484" s="19" t="s">
        <v>258</v>
      </c>
      <c r="BM2484" s="199" t="s">
        <v>3668</v>
      </c>
    </row>
    <row r="2485" spans="1:65" s="2" customFormat="1" ht="19.2">
      <c r="A2485" s="36"/>
      <c r="B2485" s="37"/>
      <c r="C2485" s="38"/>
      <c r="D2485" s="201" t="s">
        <v>152</v>
      </c>
      <c r="E2485" s="38"/>
      <c r="F2485" s="202" t="s">
        <v>3669</v>
      </c>
      <c r="G2485" s="38"/>
      <c r="H2485" s="38"/>
      <c r="I2485" s="110"/>
      <c r="J2485" s="38"/>
      <c r="K2485" s="38"/>
      <c r="L2485" s="41"/>
      <c r="M2485" s="203"/>
      <c r="N2485" s="204"/>
      <c r="O2485" s="66"/>
      <c r="P2485" s="66"/>
      <c r="Q2485" s="66"/>
      <c r="R2485" s="66"/>
      <c r="S2485" s="66"/>
      <c r="T2485" s="67"/>
      <c r="U2485" s="36"/>
      <c r="V2485" s="36"/>
      <c r="W2485" s="36"/>
      <c r="X2485" s="36"/>
      <c r="Y2485" s="36"/>
      <c r="Z2485" s="36"/>
      <c r="AA2485" s="36"/>
      <c r="AB2485" s="36"/>
      <c r="AC2485" s="36"/>
      <c r="AD2485" s="36"/>
      <c r="AE2485" s="36"/>
      <c r="AT2485" s="19" t="s">
        <v>152</v>
      </c>
      <c r="AU2485" s="19" t="s">
        <v>80</v>
      </c>
    </row>
    <row r="2486" spans="1:65" s="2" customFormat="1" ht="21.75" customHeight="1">
      <c r="A2486" s="36"/>
      <c r="B2486" s="37"/>
      <c r="C2486" s="189" t="s">
        <v>3670</v>
      </c>
      <c r="D2486" s="189" t="s">
        <v>146</v>
      </c>
      <c r="E2486" s="190" t="s">
        <v>3671</v>
      </c>
      <c r="F2486" s="191" t="s">
        <v>2207</v>
      </c>
      <c r="G2486" s="192" t="s">
        <v>1935</v>
      </c>
      <c r="H2486" s="193">
        <v>1</v>
      </c>
      <c r="I2486" s="194"/>
      <c r="J2486" s="193">
        <f>ROUND(I2486*H2486,2)</f>
        <v>0</v>
      </c>
      <c r="K2486" s="191" t="s">
        <v>19</v>
      </c>
      <c r="L2486" s="41"/>
      <c r="M2486" s="195" t="s">
        <v>19</v>
      </c>
      <c r="N2486" s="196" t="s">
        <v>42</v>
      </c>
      <c r="O2486" s="66"/>
      <c r="P2486" s="197">
        <f>O2486*H2486</f>
        <v>0</v>
      </c>
      <c r="Q2486" s="197">
        <v>0</v>
      </c>
      <c r="R2486" s="197">
        <f>Q2486*H2486</f>
        <v>0</v>
      </c>
      <c r="S2486" s="197">
        <v>0</v>
      </c>
      <c r="T2486" s="198">
        <f>S2486*H2486</f>
        <v>0</v>
      </c>
      <c r="U2486" s="36"/>
      <c r="V2486" s="36"/>
      <c r="W2486" s="36"/>
      <c r="X2486" s="36"/>
      <c r="Y2486" s="36"/>
      <c r="Z2486" s="36"/>
      <c r="AA2486" s="36"/>
      <c r="AB2486" s="36"/>
      <c r="AC2486" s="36"/>
      <c r="AD2486" s="36"/>
      <c r="AE2486" s="36"/>
      <c r="AR2486" s="199" t="s">
        <v>258</v>
      </c>
      <c r="AT2486" s="199" t="s">
        <v>146</v>
      </c>
      <c r="AU2486" s="199" t="s">
        <v>80</v>
      </c>
      <c r="AY2486" s="19" t="s">
        <v>144</v>
      </c>
      <c r="BE2486" s="200">
        <f>IF(N2486="základní",J2486,0)</f>
        <v>0</v>
      </c>
      <c r="BF2486" s="200">
        <f>IF(N2486="snížená",J2486,0)</f>
        <v>0</v>
      </c>
      <c r="BG2486" s="200">
        <f>IF(N2486="zákl. přenesená",J2486,0)</f>
        <v>0</v>
      </c>
      <c r="BH2486" s="200">
        <f>IF(N2486="sníž. přenesená",J2486,0)</f>
        <v>0</v>
      </c>
      <c r="BI2486" s="200">
        <f>IF(N2486="nulová",J2486,0)</f>
        <v>0</v>
      </c>
      <c r="BJ2486" s="19" t="s">
        <v>26</v>
      </c>
      <c r="BK2486" s="200">
        <f>ROUND(I2486*H2486,2)</f>
        <v>0</v>
      </c>
      <c r="BL2486" s="19" t="s">
        <v>258</v>
      </c>
      <c r="BM2486" s="199" t="s">
        <v>3672</v>
      </c>
    </row>
    <row r="2487" spans="1:65" s="2" customFormat="1" ht="19.2">
      <c r="A2487" s="36"/>
      <c r="B2487" s="37"/>
      <c r="C2487" s="38"/>
      <c r="D2487" s="201" t="s">
        <v>152</v>
      </c>
      <c r="E2487" s="38"/>
      <c r="F2487" s="202" t="s">
        <v>2207</v>
      </c>
      <c r="G2487" s="38"/>
      <c r="H2487" s="38"/>
      <c r="I2487" s="110"/>
      <c r="J2487" s="38"/>
      <c r="K2487" s="38"/>
      <c r="L2487" s="41"/>
      <c r="M2487" s="203"/>
      <c r="N2487" s="204"/>
      <c r="O2487" s="66"/>
      <c r="P2487" s="66"/>
      <c r="Q2487" s="66"/>
      <c r="R2487" s="66"/>
      <c r="S2487" s="66"/>
      <c r="T2487" s="67"/>
      <c r="U2487" s="36"/>
      <c r="V2487" s="36"/>
      <c r="W2487" s="36"/>
      <c r="X2487" s="36"/>
      <c r="Y2487" s="36"/>
      <c r="Z2487" s="36"/>
      <c r="AA2487" s="36"/>
      <c r="AB2487" s="36"/>
      <c r="AC2487" s="36"/>
      <c r="AD2487" s="36"/>
      <c r="AE2487" s="36"/>
      <c r="AT2487" s="19" t="s">
        <v>152</v>
      </c>
      <c r="AU2487" s="19" t="s">
        <v>80</v>
      </c>
    </row>
    <row r="2488" spans="1:65" s="2" customFormat="1" ht="33" customHeight="1">
      <c r="A2488" s="36"/>
      <c r="B2488" s="37"/>
      <c r="C2488" s="189" t="s">
        <v>3673</v>
      </c>
      <c r="D2488" s="189" t="s">
        <v>146</v>
      </c>
      <c r="E2488" s="190" t="s">
        <v>3674</v>
      </c>
      <c r="F2488" s="191" t="s">
        <v>3675</v>
      </c>
      <c r="G2488" s="192" t="s">
        <v>1935</v>
      </c>
      <c r="H2488" s="193">
        <v>1</v>
      </c>
      <c r="I2488" s="194"/>
      <c r="J2488" s="193">
        <f>ROUND(I2488*H2488,2)</f>
        <v>0</v>
      </c>
      <c r="K2488" s="191" t="s">
        <v>19</v>
      </c>
      <c r="L2488" s="41"/>
      <c r="M2488" s="195" t="s">
        <v>19</v>
      </c>
      <c r="N2488" s="196" t="s">
        <v>42</v>
      </c>
      <c r="O2488" s="66"/>
      <c r="P2488" s="197">
        <f>O2488*H2488</f>
        <v>0</v>
      </c>
      <c r="Q2488" s="197">
        <v>0</v>
      </c>
      <c r="R2488" s="197">
        <f>Q2488*H2488</f>
        <v>0</v>
      </c>
      <c r="S2488" s="197">
        <v>0</v>
      </c>
      <c r="T2488" s="198">
        <f>S2488*H2488</f>
        <v>0</v>
      </c>
      <c r="U2488" s="36"/>
      <c r="V2488" s="36"/>
      <c r="W2488" s="36"/>
      <c r="X2488" s="36"/>
      <c r="Y2488" s="36"/>
      <c r="Z2488" s="36"/>
      <c r="AA2488" s="36"/>
      <c r="AB2488" s="36"/>
      <c r="AC2488" s="36"/>
      <c r="AD2488" s="36"/>
      <c r="AE2488" s="36"/>
      <c r="AR2488" s="199" t="s">
        <v>258</v>
      </c>
      <c r="AT2488" s="199" t="s">
        <v>146</v>
      </c>
      <c r="AU2488" s="199" t="s">
        <v>80</v>
      </c>
      <c r="AY2488" s="19" t="s">
        <v>144</v>
      </c>
      <c r="BE2488" s="200">
        <f>IF(N2488="základní",J2488,0)</f>
        <v>0</v>
      </c>
      <c r="BF2488" s="200">
        <f>IF(N2488="snížená",J2488,0)</f>
        <v>0</v>
      </c>
      <c r="BG2488" s="200">
        <f>IF(N2488="zákl. přenesená",J2488,0)</f>
        <v>0</v>
      </c>
      <c r="BH2488" s="200">
        <f>IF(N2488="sníž. přenesená",J2488,0)</f>
        <v>0</v>
      </c>
      <c r="BI2488" s="200">
        <f>IF(N2488="nulová",J2488,0)</f>
        <v>0</v>
      </c>
      <c r="BJ2488" s="19" t="s">
        <v>26</v>
      </c>
      <c r="BK2488" s="200">
        <f>ROUND(I2488*H2488,2)</f>
        <v>0</v>
      </c>
      <c r="BL2488" s="19" t="s">
        <v>258</v>
      </c>
      <c r="BM2488" s="199" t="s">
        <v>3676</v>
      </c>
    </row>
    <row r="2489" spans="1:65" s="2" customFormat="1" ht="19.2">
      <c r="A2489" s="36"/>
      <c r="B2489" s="37"/>
      <c r="C2489" s="38"/>
      <c r="D2489" s="201" t="s">
        <v>152</v>
      </c>
      <c r="E2489" s="38"/>
      <c r="F2489" s="202" t="s">
        <v>3675</v>
      </c>
      <c r="G2489" s="38"/>
      <c r="H2489" s="38"/>
      <c r="I2489" s="110"/>
      <c r="J2489" s="38"/>
      <c r="K2489" s="38"/>
      <c r="L2489" s="41"/>
      <c r="M2489" s="203"/>
      <c r="N2489" s="204"/>
      <c r="O2489" s="66"/>
      <c r="P2489" s="66"/>
      <c r="Q2489" s="66"/>
      <c r="R2489" s="66"/>
      <c r="S2489" s="66"/>
      <c r="T2489" s="67"/>
      <c r="U2489" s="36"/>
      <c r="V2489" s="36"/>
      <c r="W2489" s="36"/>
      <c r="X2489" s="36"/>
      <c r="Y2489" s="36"/>
      <c r="Z2489" s="36"/>
      <c r="AA2489" s="36"/>
      <c r="AB2489" s="36"/>
      <c r="AC2489" s="36"/>
      <c r="AD2489" s="36"/>
      <c r="AE2489" s="36"/>
      <c r="AT2489" s="19" t="s">
        <v>152</v>
      </c>
      <c r="AU2489" s="19" t="s">
        <v>80</v>
      </c>
    </row>
    <row r="2490" spans="1:65" s="2" customFormat="1" ht="21.75" customHeight="1">
      <c r="A2490" s="36"/>
      <c r="B2490" s="37"/>
      <c r="C2490" s="189" t="s">
        <v>3677</v>
      </c>
      <c r="D2490" s="189" t="s">
        <v>146</v>
      </c>
      <c r="E2490" s="190" t="s">
        <v>3678</v>
      </c>
      <c r="F2490" s="191" t="s">
        <v>2215</v>
      </c>
      <c r="G2490" s="192" t="s">
        <v>1935</v>
      </c>
      <c r="H2490" s="193">
        <v>1</v>
      </c>
      <c r="I2490" s="194"/>
      <c r="J2490" s="193">
        <f>ROUND(I2490*H2490,2)</f>
        <v>0</v>
      </c>
      <c r="K2490" s="191" t="s">
        <v>19</v>
      </c>
      <c r="L2490" s="41"/>
      <c r="M2490" s="195" t="s">
        <v>19</v>
      </c>
      <c r="N2490" s="196" t="s">
        <v>42</v>
      </c>
      <c r="O2490" s="66"/>
      <c r="P2490" s="197">
        <f>O2490*H2490</f>
        <v>0</v>
      </c>
      <c r="Q2490" s="197">
        <v>0</v>
      </c>
      <c r="R2490" s="197">
        <f>Q2490*H2490</f>
        <v>0</v>
      </c>
      <c r="S2490" s="197">
        <v>0</v>
      </c>
      <c r="T2490" s="198">
        <f>S2490*H2490</f>
        <v>0</v>
      </c>
      <c r="U2490" s="36"/>
      <c r="V2490" s="36"/>
      <c r="W2490" s="36"/>
      <c r="X2490" s="36"/>
      <c r="Y2490" s="36"/>
      <c r="Z2490" s="36"/>
      <c r="AA2490" s="36"/>
      <c r="AB2490" s="36"/>
      <c r="AC2490" s="36"/>
      <c r="AD2490" s="36"/>
      <c r="AE2490" s="36"/>
      <c r="AR2490" s="199" t="s">
        <v>258</v>
      </c>
      <c r="AT2490" s="199" t="s">
        <v>146</v>
      </c>
      <c r="AU2490" s="199" t="s">
        <v>80</v>
      </c>
      <c r="AY2490" s="19" t="s">
        <v>144</v>
      </c>
      <c r="BE2490" s="200">
        <f>IF(N2490="základní",J2490,0)</f>
        <v>0</v>
      </c>
      <c r="BF2490" s="200">
        <f>IF(N2490="snížená",J2490,0)</f>
        <v>0</v>
      </c>
      <c r="BG2490" s="200">
        <f>IF(N2490="zákl. přenesená",J2490,0)</f>
        <v>0</v>
      </c>
      <c r="BH2490" s="200">
        <f>IF(N2490="sníž. přenesená",J2490,0)</f>
        <v>0</v>
      </c>
      <c r="BI2490" s="200">
        <f>IF(N2490="nulová",J2490,0)</f>
        <v>0</v>
      </c>
      <c r="BJ2490" s="19" t="s">
        <v>26</v>
      </c>
      <c r="BK2490" s="200">
        <f>ROUND(I2490*H2490,2)</f>
        <v>0</v>
      </c>
      <c r="BL2490" s="19" t="s">
        <v>258</v>
      </c>
      <c r="BM2490" s="199" t="s">
        <v>3679</v>
      </c>
    </row>
    <row r="2491" spans="1:65" s="2" customFormat="1" ht="19.2">
      <c r="A2491" s="36"/>
      <c r="B2491" s="37"/>
      <c r="C2491" s="38"/>
      <c r="D2491" s="201" t="s">
        <v>152</v>
      </c>
      <c r="E2491" s="38"/>
      <c r="F2491" s="202" t="s">
        <v>2215</v>
      </c>
      <c r="G2491" s="38"/>
      <c r="H2491" s="38"/>
      <c r="I2491" s="110"/>
      <c r="J2491" s="38"/>
      <c r="K2491" s="38"/>
      <c r="L2491" s="41"/>
      <c r="M2491" s="203"/>
      <c r="N2491" s="204"/>
      <c r="O2491" s="66"/>
      <c r="P2491" s="66"/>
      <c r="Q2491" s="66"/>
      <c r="R2491" s="66"/>
      <c r="S2491" s="66"/>
      <c r="T2491" s="67"/>
      <c r="U2491" s="36"/>
      <c r="V2491" s="36"/>
      <c r="W2491" s="36"/>
      <c r="X2491" s="36"/>
      <c r="Y2491" s="36"/>
      <c r="Z2491" s="36"/>
      <c r="AA2491" s="36"/>
      <c r="AB2491" s="36"/>
      <c r="AC2491" s="36"/>
      <c r="AD2491" s="36"/>
      <c r="AE2491" s="36"/>
      <c r="AT2491" s="19" t="s">
        <v>152</v>
      </c>
      <c r="AU2491" s="19" t="s">
        <v>80</v>
      </c>
    </row>
    <row r="2492" spans="1:65" s="2" customFormat="1" ht="21.75" customHeight="1">
      <c r="A2492" s="36"/>
      <c r="B2492" s="37"/>
      <c r="C2492" s="189" t="s">
        <v>3680</v>
      </c>
      <c r="D2492" s="189" t="s">
        <v>146</v>
      </c>
      <c r="E2492" s="190" t="s">
        <v>2218</v>
      </c>
      <c r="F2492" s="191" t="s">
        <v>2219</v>
      </c>
      <c r="G2492" s="192" t="s">
        <v>1935</v>
      </c>
      <c r="H2492" s="193">
        <v>1</v>
      </c>
      <c r="I2492" s="194"/>
      <c r="J2492" s="193">
        <f>ROUND(I2492*H2492,2)</f>
        <v>0</v>
      </c>
      <c r="K2492" s="191" t="s">
        <v>19</v>
      </c>
      <c r="L2492" s="41"/>
      <c r="M2492" s="195" t="s">
        <v>19</v>
      </c>
      <c r="N2492" s="196" t="s">
        <v>42</v>
      </c>
      <c r="O2492" s="66"/>
      <c r="P2492" s="197">
        <f>O2492*H2492</f>
        <v>0</v>
      </c>
      <c r="Q2492" s="197">
        <v>0</v>
      </c>
      <c r="R2492" s="197">
        <f>Q2492*H2492</f>
        <v>0</v>
      </c>
      <c r="S2492" s="197">
        <v>0</v>
      </c>
      <c r="T2492" s="198">
        <f>S2492*H2492</f>
        <v>0</v>
      </c>
      <c r="U2492" s="36"/>
      <c r="V2492" s="36"/>
      <c r="W2492" s="36"/>
      <c r="X2492" s="36"/>
      <c r="Y2492" s="36"/>
      <c r="Z2492" s="36"/>
      <c r="AA2492" s="36"/>
      <c r="AB2492" s="36"/>
      <c r="AC2492" s="36"/>
      <c r="AD2492" s="36"/>
      <c r="AE2492" s="36"/>
      <c r="AR2492" s="199" t="s">
        <v>258</v>
      </c>
      <c r="AT2492" s="199" t="s">
        <v>146</v>
      </c>
      <c r="AU2492" s="199" t="s">
        <v>80</v>
      </c>
      <c r="AY2492" s="19" t="s">
        <v>144</v>
      </c>
      <c r="BE2492" s="200">
        <f>IF(N2492="základní",J2492,0)</f>
        <v>0</v>
      </c>
      <c r="BF2492" s="200">
        <f>IF(N2492="snížená",J2492,0)</f>
        <v>0</v>
      </c>
      <c r="BG2492" s="200">
        <f>IF(N2492="zákl. přenesená",J2492,0)</f>
        <v>0</v>
      </c>
      <c r="BH2492" s="200">
        <f>IF(N2492="sníž. přenesená",J2492,0)</f>
        <v>0</v>
      </c>
      <c r="BI2492" s="200">
        <f>IF(N2492="nulová",J2492,0)</f>
        <v>0</v>
      </c>
      <c r="BJ2492" s="19" t="s">
        <v>26</v>
      </c>
      <c r="BK2492" s="200">
        <f>ROUND(I2492*H2492,2)</f>
        <v>0</v>
      </c>
      <c r="BL2492" s="19" t="s">
        <v>258</v>
      </c>
      <c r="BM2492" s="199" t="s">
        <v>3681</v>
      </c>
    </row>
    <row r="2493" spans="1:65" s="2" customFormat="1" ht="19.2">
      <c r="A2493" s="36"/>
      <c r="B2493" s="37"/>
      <c r="C2493" s="38"/>
      <c r="D2493" s="201" t="s">
        <v>152</v>
      </c>
      <c r="E2493" s="38"/>
      <c r="F2493" s="202" t="s">
        <v>2219</v>
      </c>
      <c r="G2493" s="38"/>
      <c r="H2493" s="38"/>
      <c r="I2493" s="110"/>
      <c r="J2493" s="38"/>
      <c r="K2493" s="38"/>
      <c r="L2493" s="41"/>
      <c r="M2493" s="203"/>
      <c r="N2493" s="204"/>
      <c r="O2493" s="66"/>
      <c r="P2493" s="66"/>
      <c r="Q2493" s="66"/>
      <c r="R2493" s="66"/>
      <c r="S2493" s="66"/>
      <c r="T2493" s="67"/>
      <c r="U2493" s="36"/>
      <c r="V2493" s="36"/>
      <c r="W2493" s="36"/>
      <c r="X2493" s="36"/>
      <c r="Y2493" s="36"/>
      <c r="Z2493" s="36"/>
      <c r="AA2493" s="36"/>
      <c r="AB2493" s="36"/>
      <c r="AC2493" s="36"/>
      <c r="AD2493" s="36"/>
      <c r="AE2493" s="36"/>
      <c r="AT2493" s="19" t="s">
        <v>152</v>
      </c>
      <c r="AU2493" s="19" t="s">
        <v>80</v>
      </c>
    </row>
    <row r="2494" spans="1:65" s="2" customFormat="1" ht="16.5" customHeight="1">
      <c r="A2494" s="36"/>
      <c r="B2494" s="37"/>
      <c r="C2494" s="189" t="s">
        <v>3682</v>
      </c>
      <c r="D2494" s="189" t="s">
        <v>146</v>
      </c>
      <c r="E2494" s="190" t="s">
        <v>2222</v>
      </c>
      <c r="F2494" s="191" t="s">
        <v>2223</v>
      </c>
      <c r="G2494" s="192" t="s">
        <v>1935</v>
      </c>
      <c r="H2494" s="193">
        <v>1</v>
      </c>
      <c r="I2494" s="194"/>
      <c r="J2494" s="193">
        <f>ROUND(I2494*H2494,2)</f>
        <v>0</v>
      </c>
      <c r="K2494" s="191" t="s">
        <v>19</v>
      </c>
      <c r="L2494" s="41"/>
      <c r="M2494" s="195" t="s">
        <v>19</v>
      </c>
      <c r="N2494" s="196" t="s">
        <v>42</v>
      </c>
      <c r="O2494" s="66"/>
      <c r="P2494" s="197">
        <f>O2494*H2494</f>
        <v>0</v>
      </c>
      <c r="Q2494" s="197">
        <v>0</v>
      </c>
      <c r="R2494" s="197">
        <f>Q2494*H2494</f>
        <v>0</v>
      </c>
      <c r="S2494" s="197">
        <v>0</v>
      </c>
      <c r="T2494" s="198">
        <f>S2494*H2494</f>
        <v>0</v>
      </c>
      <c r="U2494" s="36"/>
      <c r="V2494" s="36"/>
      <c r="W2494" s="36"/>
      <c r="X2494" s="36"/>
      <c r="Y2494" s="36"/>
      <c r="Z2494" s="36"/>
      <c r="AA2494" s="36"/>
      <c r="AB2494" s="36"/>
      <c r="AC2494" s="36"/>
      <c r="AD2494" s="36"/>
      <c r="AE2494" s="36"/>
      <c r="AR2494" s="199" t="s">
        <v>258</v>
      </c>
      <c r="AT2494" s="199" t="s">
        <v>146</v>
      </c>
      <c r="AU2494" s="199" t="s">
        <v>80</v>
      </c>
      <c r="AY2494" s="19" t="s">
        <v>144</v>
      </c>
      <c r="BE2494" s="200">
        <f>IF(N2494="základní",J2494,0)</f>
        <v>0</v>
      </c>
      <c r="BF2494" s="200">
        <f>IF(N2494="snížená",J2494,0)</f>
        <v>0</v>
      </c>
      <c r="BG2494" s="200">
        <f>IF(N2494="zákl. přenesená",J2494,0)</f>
        <v>0</v>
      </c>
      <c r="BH2494" s="200">
        <f>IF(N2494="sníž. přenesená",J2494,0)</f>
        <v>0</v>
      </c>
      <c r="BI2494" s="200">
        <f>IF(N2494="nulová",J2494,0)</f>
        <v>0</v>
      </c>
      <c r="BJ2494" s="19" t="s">
        <v>26</v>
      </c>
      <c r="BK2494" s="200">
        <f>ROUND(I2494*H2494,2)</f>
        <v>0</v>
      </c>
      <c r="BL2494" s="19" t="s">
        <v>258</v>
      </c>
      <c r="BM2494" s="199" t="s">
        <v>3683</v>
      </c>
    </row>
    <row r="2495" spans="1:65" s="2" customFormat="1" ht="10.199999999999999">
      <c r="A2495" s="36"/>
      <c r="B2495" s="37"/>
      <c r="C2495" s="38"/>
      <c r="D2495" s="201" t="s">
        <v>152</v>
      </c>
      <c r="E2495" s="38"/>
      <c r="F2495" s="202" t="s">
        <v>2223</v>
      </c>
      <c r="G2495" s="38"/>
      <c r="H2495" s="38"/>
      <c r="I2495" s="110"/>
      <c r="J2495" s="38"/>
      <c r="K2495" s="38"/>
      <c r="L2495" s="41"/>
      <c r="M2495" s="203"/>
      <c r="N2495" s="204"/>
      <c r="O2495" s="66"/>
      <c r="P2495" s="66"/>
      <c r="Q2495" s="66"/>
      <c r="R2495" s="66"/>
      <c r="S2495" s="66"/>
      <c r="T2495" s="67"/>
      <c r="U2495" s="36"/>
      <c r="V2495" s="36"/>
      <c r="W2495" s="36"/>
      <c r="X2495" s="36"/>
      <c r="Y2495" s="36"/>
      <c r="Z2495" s="36"/>
      <c r="AA2495" s="36"/>
      <c r="AB2495" s="36"/>
      <c r="AC2495" s="36"/>
      <c r="AD2495" s="36"/>
      <c r="AE2495" s="36"/>
      <c r="AT2495" s="19" t="s">
        <v>152</v>
      </c>
      <c r="AU2495" s="19" t="s">
        <v>80</v>
      </c>
    </row>
    <row r="2496" spans="1:65" s="12" customFormat="1" ht="22.8" customHeight="1">
      <c r="B2496" s="173"/>
      <c r="C2496" s="174"/>
      <c r="D2496" s="175" t="s">
        <v>70</v>
      </c>
      <c r="E2496" s="187" t="s">
        <v>3543</v>
      </c>
      <c r="F2496" s="187" t="s">
        <v>3684</v>
      </c>
      <c r="G2496" s="174"/>
      <c r="H2496" s="174"/>
      <c r="I2496" s="177"/>
      <c r="J2496" s="188">
        <f>BK2496</f>
        <v>0</v>
      </c>
      <c r="K2496" s="174"/>
      <c r="L2496" s="179"/>
      <c r="M2496" s="180"/>
      <c r="N2496" s="181"/>
      <c r="O2496" s="181"/>
      <c r="P2496" s="182">
        <f>SUM(P2497:P2504)</f>
        <v>0</v>
      </c>
      <c r="Q2496" s="181"/>
      <c r="R2496" s="182">
        <f>SUM(R2497:R2504)</f>
        <v>0.14361199999999999</v>
      </c>
      <c r="S2496" s="181"/>
      <c r="T2496" s="183">
        <f>SUM(T2497:T2504)</f>
        <v>0</v>
      </c>
      <c r="AR2496" s="184" t="s">
        <v>80</v>
      </c>
      <c r="AT2496" s="185" t="s">
        <v>70</v>
      </c>
      <c r="AU2496" s="185" t="s">
        <v>26</v>
      </c>
      <c r="AY2496" s="184" t="s">
        <v>144</v>
      </c>
      <c r="BK2496" s="186">
        <f>SUM(BK2497:BK2504)</f>
        <v>0</v>
      </c>
    </row>
    <row r="2497" spans="1:65" s="2" customFormat="1" ht="16.5" customHeight="1">
      <c r="A2497" s="36"/>
      <c r="B2497" s="37"/>
      <c r="C2497" s="189" t="s">
        <v>3685</v>
      </c>
      <c r="D2497" s="189" t="s">
        <v>146</v>
      </c>
      <c r="E2497" s="190" t="s">
        <v>3686</v>
      </c>
      <c r="F2497" s="191" t="s">
        <v>3687</v>
      </c>
      <c r="G2497" s="192" t="s">
        <v>149</v>
      </c>
      <c r="H2497" s="193">
        <v>8.92</v>
      </c>
      <c r="I2497" s="194"/>
      <c r="J2497" s="193">
        <f>ROUND(I2497*H2497,2)</f>
        <v>0</v>
      </c>
      <c r="K2497" s="191" t="s">
        <v>160</v>
      </c>
      <c r="L2497" s="41"/>
      <c r="M2497" s="195" t="s">
        <v>19</v>
      </c>
      <c r="N2497" s="196" t="s">
        <v>42</v>
      </c>
      <c r="O2497" s="66"/>
      <c r="P2497" s="197">
        <f>O2497*H2497</f>
        <v>0</v>
      </c>
      <c r="Q2497" s="197">
        <v>1.61E-2</v>
      </c>
      <c r="R2497" s="197">
        <f>Q2497*H2497</f>
        <v>0.14361199999999999</v>
      </c>
      <c r="S2497" s="197">
        <v>0</v>
      </c>
      <c r="T2497" s="198">
        <f>S2497*H2497</f>
        <v>0</v>
      </c>
      <c r="U2497" s="36"/>
      <c r="V2497" s="36"/>
      <c r="W2497" s="36"/>
      <c r="X2497" s="36"/>
      <c r="Y2497" s="36"/>
      <c r="Z2497" s="36"/>
      <c r="AA2497" s="36"/>
      <c r="AB2497" s="36"/>
      <c r="AC2497" s="36"/>
      <c r="AD2497" s="36"/>
      <c r="AE2497" s="36"/>
      <c r="AR2497" s="199" t="s">
        <v>258</v>
      </c>
      <c r="AT2497" s="199" t="s">
        <v>146</v>
      </c>
      <c r="AU2497" s="199" t="s">
        <v>80</v>
      </c>
      <c r="AY2497" s="19" t="s">
        <v>144</v>
      </c>
      <c r="BE2497" s="200">
        <f>IF(N2497="základní",J2497,0)</f>
        <v>0</v>
      </c>
      <c r="BF2497" s="200">
        <f>IF(N2497="snížená",J2497,0)</f>
        <v>0</v>
      </c>
      <c r="BG2497" s="200">
        <f>IF(N2497="zákl. přenesená",J2497,0)</f>
        <v>0</v>
      </c>
      <c r="BH2497" s="200">
        <f>IF(N2497="sníž. přenesená",J2497,0)</f>
        <v>0</v>
      </c>
      <c r="BI2497" s="200">
        <f>IF(N2497="nulová",J2497,0)</f>
        <v>0</v>
      </c>
      <c r="BJ2497" s="19" t="s">
        <v>26</v>
      </c>
      <c r="BK2497" s="200">
        <f>ROUND(I2497*H2497,2)</f>
        <v>0</v>
      </c>
      <c r="BL2497" s="19" t="s">
        <v>258</v>
      </c>
      <c r="BM2497" s="199" t="s">
        <v>3688</v>
      </c>
    </row>
    <row r="2498" spans="1:65" s="2" customFormat="1" ht="19.2">
      <c r="A2498" s="36"/>
      <c r="B2498" s="37"/>
      <c r="C2498" s="38"/>
      <c r="D2498" s="201" t="s">
        <v>152</v>
      </c>
      <c r="E2498" s="38"/>
      <c r="F2498" s="202" t="s">
        <v>3689</v>
      </c>
      <c r="G2498" s="38"/>
      <c r="H2498" s="38"/>
      <c r="I2498" s="110"/>
      <c r="J2498" s="38"/>
      <c r="K2498" s="38"/>
      <c r="L2498" s="41"/>
      <c r="M2498" s="203"/>
      <c r="N2498" s="204"/>
      <c r="O2498" s="66"/>
      <c r="P2498" s="66"/>
      <c r="Q2498" s="66"/>
      <c r="R2498" s="66"/>
      <c r="S2498" s="66"/>
      <c r="T2498" s="67"/>
      <c r="U2498" s="36"/>
      <c r="V2498" s="36"/>
      <c r="W2498" s="36"/>
      <c r="X2498" s="36"/>
      <c r="Y2498" s="36"/>
      <c r="Z2498" s="36"/>
      <c r="AA2498" s="36"/>
      <c r="AB2498" s="36"/>
      <c r="AC2498" s="36"/>
      <c r="AD2498" s="36"/>
      <c r="AE2498" s="36"/>
      <c r="AT2498" s="19" t="s">
        <v>152</v>
      </c>
      <c r="AU2498" s="19" t="s">
        <v>80</v>
      </c>
    </row>
    <row r="2499" spans="1:65" s="2" customFormat="1" ht="48">
      <c r="A2499" s="36"/>
      <c r="B2499" s="37"/>
      <c r="C2499" s="38"/>
      <c r="D2499" s="201" t="s">
        <v>154</v>
      </c>
      <c r="E2499" s="38"/>
      <c r="F2499" s="205" t="s">
        <v>3690</v>
      </c>
      <c r="G2499" s="38"/>
      <c r="H2499" s="38"/>
      <c r="I2499" s="110"/>
      <c r="J2499" s="38"/>
      <c r="K2499" s="38"/>
      <c r="L2499" s="41"/>
      <c r="M2499" s="203"/>
      <c r="N2499" s="204"/>
      <c r="O2499" s="66"/>
      <c r="P2499" s="66"/>
      <c r="Q2499" s="66"/>
      <c r="R2499" s="66"/>
      <c r="S2499" s="66"/>
      <c r="T2499" s="67"/>
      <c r="U2499" s="36"/>
      <c r="V2499" s="36"/>
      <c r="W2499" s="36"/>
      <c r="X2499" s="36"/>
      <c r="Y2499" s="36"/>
      <c r="Z2499" s="36"/>
      <c r="AA2499" s="36"/>
      <c r="AB2499" s="36"/>
      <c r="AC2499" s="36"/>
      <c r="AD2499" s="36"/>
      <c r="AE2499" s="36"/>
      <c r="AT2499" s="19" t="s">
        <v>154</v>
      </c>
      <c r="AU2499" s="19" t="s">
        <v>80</v>
      </c>
    </row>
    <row r="2500" spans="1:65" s="14" customFormat="1" ht="10.199999999999999">
      <c r="B2500" s="217"/>
      <c r="C2500" s="218"/>
      <c r="D2500" s="201" t="s">
        <v>156</v>
      </c>
      <c r="E2500" s="219" t="s">
        <v>19</v>
      </c>
      <c r="F2500" s="220" t="s">
        <v>3691</v>
      </c>
      <c r="G2500" s="218"/>
      <c r="H2500" s="219" t="s">
        <v>19</v>
      </c>
      <c r="I2500" s="221"/>
      <c r="J2500" s="218"/>
      <c r="K2500" s="218"/>
      <c r="L2500" s="222"/>
      <c r="M2500" s="223"/>
      <c r="N2500" s="224"/>
      <c r="O2500" s="224"/>
      <c r="P2500" s="224"/>
      <c r="Q2500" s="224"/>
      <c r="R2500" s="224"/>
      <c r="S2500" s="224"/>
      <c r="T2500" s="225"/>
      <c r="AT2500" s="226" t="s">
        <v>156</v>
      </c>
      <c r="AU2500" s="226" t="s">
        <v>80</v>
      </c>
      <c r="AV2500" s="14" t="s">
        <v>26</v>
      </c>
      <c r="AW2500" s="14" t="s">
        <v>32</v>
      </c>
      <c r="AX2500" s="14" t="s">
        <v>71</v>
      </c>
      <c r="AY2500" s="226" t="s">
        <v>144</v>
      </c>
    </row>
    <row r="2501" spans="1:65" s="13" customFormat="1" ht="10.199999999999999">
      <c r="B2501" s="206"/>
      <c r="C2501" s="207"/>
      <c r="D2501" s="201" t="s">
        <v>156</v>
      </c>
      <c r="E2501" s="208" t="s">
        <v>19</v>
      </c>
      <c r="F2501" s="209" t="s">
        <v>3692</v>
      </c>
      <c r="G2501" s="207"/>
      <c r="H2501" s="210">
        <v>8.92</v>
      </c>
      <c r="I2501" s="211"/>
      <c r="J2501" s="207"/>
      <c r="K2501" s="207"/>
      <c r="L2501" s="212"/>
      <c r="M2501" s="213"/>
      <c r="N2501" s="214"/>
      <c r="O2501" s="214"/>
      <c r="P2501" s="214"/>
      <c r="Q2501" s="214"/>
      <c r="R2501" s="214"/>
      <c r="S2501" s="214"/>
      <c r="T2501" s="215"/>
      <c r="AT2501" s="216" t="s">
        <v>156</v>
      </c>
      <c r="AU2501" s="216" t="s">
        <v>80</v>
      </c>
      <c r="AV2501" s="13" t="s">
        <v>80</v>
      </c>
      <c r="AW2501" s="13" t="s">
        <v>32</v>
      </c>
      <c r="AX2501" s="13" t="s">
        <v>26</v>
      </c>
      <c r="AY2501" s="216" t="s">
        <v>144</v>
      </c>
    </row>
    <row r="2502" spans="1:65" s="2" customFormat="1" ht="16.5" customHeight="1">
      <c r="A2502" s="36"/>
      <c r="B2502" s="37"/>
      <c r="C2502" s="189" t="s">
        <v>3693</v>
      </c>
      <c r="D2502" s="189" t="s">
        <v>146</v>
      </c>
      <c r="E2502" s="190" t="s">
        <v>3694</v>
      </c>
      <c r="F2502" s="191" t="s">
        <v>3695</v>
      </c>
      <c r="G2502" s="192" t="s">
        <v>1365</v>
      </c>
      <c r="H2502" s="194"/>
      <c r="I2502" s="194"/>
      <c r="J2502" s="193">
        <f>ROUND(I2502*H2502,2)</f>
        <v>0</v>
      </c>
      <c r="K2502" s="191" t="s">
        <v>160</v>
      </c>
      <c r="L2502" s="41"/>
      <c r="M2502" s="195" t="s">
        <v>19</v>
      </c>
      <c r="N2502" s="196" t="s">
        <v>42</v>
      </c>
      <c r="O2502" s="66"/>
      <c r="P2502" s="197">
        <f>O2502*H2502</f>
        <v>0</v>
      </c>
      <c r="Q2502" s="197">
        <v>0</v>
      </c>
      <c r="R2502" s="197">
        <f>Q2502*H2502</f>
        <v>0</v>
      </c>
      <c r="S2502" s="197">
        <v>0</v>
      </c>
      <c r="T2502" s="198">
        <f>S2502*H2502</f>
        <v>0</v>
      </c>
      <c r="U2502" s="36"/>
      <c r="V2502" s="36"/>
      <c r="W2502" s="36"/>
      <c r="X2502" s="36"/>
      <c r="Y2502" s="36"/>
      <c r="Z2502" s="36"/>
      <c r="AA2502" s="36"/>
      <c r="AB2502" s="36"/>
      <c r="AC2502" s="36"/>
      <c r="AD2502" s="36"/>
      <c r="AE2502" s="36"/>
      <c r="AR2502" s="199" t="s">
        <v>258</v>
      </c>
      <c r="AT2502" s="199" t="s">
        <v>146</v>
      </c>
      <c r="AU2502" s="199" t="s">
        <v>80</v>
      </c>
      <c r="AY2502" s="19" t="s">
        <v>144</v>
      </c>
      <c r="BE2502" s="200">
        <f>IF(N2502="základní",J2502,0)</f>
        <v>0</v>
      </c>
      <c r="BF2502" s="200">
        <f>IF(N2502="snížená",J2502,0)</f>
        <v>0</v>
      </c>
      <c r="BG2502" s="200">
        <f>IF(N2502="zákl. přenesená",J2502,0)</f>
        <v>0</v>
      </c>
      <c r="BH2502" s="200">
        <f>IF(N2502="sníž. přenesená",J2502,0)</f>
        <v>0</v>
      </c>
      <c r="BI2502" s="200">
        <f>IF(N2502="nulová",J2502,0)</f>
        <v>0</v>
      </c>
      <c r="BJ2502" s="19" t="s">
        <v>26</v>
      </c>
      <c r="BK2502" s="200">
        <f>ROUND(I2502*H2502,2)</f>
        <v>0</v>
      </c>
      <c r="BL2502" s="19" t="s">
        <v>258</v>
      </c>
      <c r="BM2502" s="199" t="s">
        <v>3696</v>
      </c>
    </row>
    <row r="2503" spans="1:65" s="2" customFormat="1" ht="19.2">
      <c r="A2503" s="36"/>
      <c r="B2503" s="37"/>
      <c r="C2503" s="38"/>
      <c r="D2503" s="201" t="s">
        <v>152</v>
      </c>
      <c r="E2503" s="38"/>
      <c r="F2503" s="202" t="s">
        <v>3697</v>
      </c>
      <c r="G2503" s="38"/>
      <c r="H2503" s="38"/>
      <c r="I2503" s="110"/>
      <c r="J2503" s="38"/>
      <c r="K2503" s="38"/>
      <c r="L2503" s="41"/>
      <c r="M2503" s="203"/>
      <c r="N2503" s="204"/>
      <c r="O2503" s="66"/>
      <c r="P2503" s="66"/>
      <c r="Q2503" s="66"/>
      <c r="R2503" s="66"/>
      <c r="S2503" s="66"/>
      <c r="T2503" s="67"/>
      <c r="U2503" s="36"/>
      <c r="V2503" s="36"/>
      <c r="W2503" s="36"/>
      <c r="X2503" s="36"/>
      <c r="Y2503" s="36"/>
      <c r="Z2503" s="36"/>
      <c r="AA2503" s="36"/>
      <c r="AB2503" s="36"/>
      <c r="AC2503" s="36"/>
      <c r="AD2503" s="36"/>
      <c r="AE2503" s="36"/>
      <c r="AT2503" s="19" t="s">
        <v>152</v>
      </c>
      <c r="AU2503" s="19" t="s">
        <v>80</v>
      </c>
    </row>
    <row r="2504" spans="1:65" s="2" customFormat="1" ht="86.4">
      <c r="A2504" s="36"/>
      <c r="B2504" s="37"/>
      <c r="C2504" s="38"/>
      <c r="D2504" s="201" t="s">
        <v>154</v>
      </c>
      <c r="E2504" s="38"/>
      <c r="F2504" s="205" t="s">
        <v>1430</v>
      </c>
      <c r="G2504" s="38"/>
      <c r="H2504" s="38"/>
      <c r="I2504" s="110"/>
      <c r="J2504" s="38"/>
      <c r="K2504" s="38"/>
      <c r="L2504" s="41"/>
      <c r="M2504" s="203"/>
      <c r="N2504" s="204"/>
      <c r="O2504" s="66"/>
      <c r="P2504" s="66"/>
      <c r="Q2504" s="66"/>
      <c r="R2504" s="66"/>
      <c r="S2504" s="66"/>
      <c r="T2504" s="67"/>
      <c r="U2504" s="36"/>
      <c r="V2504" s="36"/>
      <c r="W2504" s="36"/>
      <c r="X2504" s="36"/>
      <c r="Y2504" s="36"/>
      <c r="Z2504" s="36"/>
      <c r="AA2504" s="36"/>
      <c r="AB2504" s="36"/>
      <c r="AC2504" s="36"/>
      <c r="AD2504" s="36"/>
      <c r="AE2504" s="36"/>
      <c r="AT2504" s="19" t="s">
        <v>154</v>
      </c>
      <c r="AU2504" s="19" t="s">
        <v>80</v>
      </c>
    </row>
    <row r="2505" spans="1:65" s="12" customFormat="1" ht="22.8" customHeight="1">
      <c r="B2505" s="173"/>
      <c r="C2505" s="174"/>
      <c r="D2505" s="175" t="s">
        <v>70</v>
      </c>
      <c r="E2505" s="187" t="s">
        <v>3547</v>
      </c>
      <c r="F2505" s="187" t="s">
        <v>3698</v>
      </c>
      <c r="G2505" s="174"/>
      <c r="H2505" s="174"/>
      <c r="I2505" s="177"/>
      <c r="J2505" s="188">
        <f>BK2505</f>
        <v>0</v>
      </c>
      <c r="K2505" s="174"/>
      <c r="L2505" s="179"/>
      <c r="M2505" s="180"/>
      <c r="N2505" s="181"/>
      <c r="O2505" s="181"/>
      <c r="P2505" s="182">
        <f>SUM(P2506:P2550)</f>
        <v>0</v>
      </c>
      <c r="Q2505" s="181"/>
      <c r="R2505" s="182">
        <f>SUM(R2506:R2550)</f>
        <v>2.1388346999999999</v>
      </c>
      <c r="S2505" s="181"/>
      <c r="T2505" s="183">
        <f>SUM(T2506:T2550)</f>
        <v>0</v>
      </c>
      <c r="AR2505" s="184" t="s">
        <v>80</v>
      </c>
      <c r="AT2505" s="185" t="s">
        <v>70</v>
      </c>
      <c r="AU2505" s="185" t="s">
        <v>26</v>
      </c>
      <c r="AY2505" s="184" t="s">
        <v>144</v>
      </c>
      <c r="BK2505" s="186">
        <f>SUM(BK2506:BK2550)</f>
        <v>0</v>
      </c>
    </row>
    <row r="2506" spans="1:65" s="2" customFormat="1" ht="16.5" customHeight="1">
      <c r="A2506" s="36"/>
      <c r="B2506" s="37"/>
      <c r="C2506" s="189" t="s">
        <v>3699</v>
      </c>
      <c r="D2506" s="189" t="s">
        <v>146</v>
      </c>
      <c r="E2506" s="190" t="s">
        <v>3700</v>
      </c>
      <c r="F2506" s="191" t="s">
        <v>3701</v>
      </c>
      <c r="G2506" s="192" t="s">
        <v>149</v>
      </c>
      <c r="H2506" s="193">
        <v>11.87</v>
      </c>
      <c r="I2506" s="194"/>
      <c r="J2506" s="193">
        <f>ROUND(I2506*H2506,2)</f>
        <v>0</v>
      </c>
      <c r="K2506" s="191" t="s">
        <v>160</v>
      </c>
      <c r="L2506" s="41"/>
      <c r="M2506" s="195" t="s">
        <v>19</v>
      </c>
      <c r="N2506" s="196" t="s">
        <v>42</v>
      </c>
      <c r="O2506" s="66"/>
      <c r="P2506" s="197">
        <f>O2506*H2506</f>
        <v>0</v>
      </c>
      <c r="Q2506" s="197">
        <v>2.8660000000000001E-2</v>
      </c>
      <c r="R2506" s="197">
        <f>Q2506*H2506</f>
        <v>0.3401942</v>
      </c>
      <c r="S2506" s="197">
        <v>0</v>
      </c>
      <c r="T2506" s="198">
        <f>S2506*H2506</f>
        <v>0</v>
      </c>
      <c r="U2506" s="36"/>
      <c r="V2506" s="36"/>
      <c r="W2506" s="36"/>
      <c r="X2506" s="36"/>
      <c r="Y2506" s="36"/>
      <c r="Z2506" s="36"/>
      <c r="AA2506" s="36"/>
      <c r="AB2506" s="36"/>
      <c r="AC2506" s="36"/>
      <c r="AD2506" s="36"/>
      <c r="AE2506" s="36"/>
      <c r="AR2506" s="199" t="s">
        <v>258</v>
      </c>
      <c r="AT2506" s="199" t="s">
        <v>146</v>
      </c>
      <c r="AU2506" s="199" t="s">
        <v>80</v>
      </c>
      <c r="AY2506" s="19" t="s">
        <v>144</v>
      </c>
      <c r="BE2506" s="200">
        <f>IF(N2506="základní",J2506,0)</f>
        <v>0</v>
      </c>
      <c r="BF2506" s="200">
        <f>IF(N2506="snížená",J2506,0)</f>
        <v>0</v>
      </c>
      <c r="BG2506" s="200">
        <f>IF(N2506="zákl. přenesená",J2506,0)</f>
        <v>0</v>
      </c>
      <c r="BH2506" s="200">
        <f>IF(N2506="sníž. přenesená",J2506,0)</f>
        <v>0</v>
      </c>
      <c r="BI2506" s="200">
        <f>IF(N2506="nulová",J2506,0)</f>
        <v>0</v>
      </c>
      <c r="BJ2506" s="19" t="s">
        <v>26</v>
      </c>
      <c r="BK2506" s="200">
        <f>ROUND(I2506*H2506,2)</f>
        <v>0</v>
      </c>
      <c r="BL2506" s="19" t="s">
        <v>258</v>
      </c>
      <c r="BM2506" s="199" t="s">
        <v>3702</v>
      </c>
    </row>
    <row r="2507" spans="1:65" s="2" customFormat="1" ht="19.2">
      <c r="A2507" s="36"/>
      <c r="B2507" s="37"/>
      <c r="C2507" s="38"/>
      <c r="D2507" s="201" t="s">
        <v>152</v>
      </c>
      <c r="E2507" s="38"/>
      <c r="F2507" s="202" t="s">
        <v>3703</v>
      </c>
      <c r="G2507" s="38"/>
      <c r="H2507" s="38"/>
      <c r="I2507" s="110"/>
      <c r="J2507" s="38"/>
      <c r="K2507" s="38"/>
      <c r="L2507" s="41"/>
      <c r="M2507" s="203"/>
      <c r="N2507" s="204"/>
      <c r="O2507" s="66"/>
      <c r="P2507" s="66"/>
      <c r="Q2507" s="66"/>
      <c r="R2507" s="66"/>
      <c r="S2507" s="66"/>
      <c r="T2507" s="67"/>
      <c r="U2507" s="36"/>
      <c r="V2507" s="36"/>
      <c r="W2507" s="36"/>
      <c r="X2507" s="36"/>
      <c r="Y2507" s="36"/>
      <c r="Z2507" s="36"/>
      <c r="AA2507" s="36"/>
      <c r="AB2507" s="36"/>
      <c r="AC2507" s="36"/>
      <c r="AD2507" s="36"/>
      <c r="AE2507" s="36"/>
      <c r="AT2507" s="19" t="s">
        <v>152</v>
      </c>
      <c r="AU2507" s="19" t="s">
        <v>80</v>
      </c>
    </row>
    <row r="2508" spans="1:65" s="2" customFormat="1" ht="96">
      <c r="A2508" s="36"/>
      <c r="B2508" s="37"/>
      <c r="C2508" s="38"/>
      <c r="D2508" s="201" t="s">
        <v>154</v>
      </c>
      <c r="E2508" s="38"/>
      <c r="F2508" s="205" t="s">
        <v>3704</v>
      </c>
      <c r="G2508" s="38"/>
      <c r="H2508" s="38"/>
      <c r="I2508" s="110"/>
      <c r="J2508" s="38"/>
      <c r="K2508" s="38"/>
      <c r="L2508" s="41"/>
      <c r="M2508" s="203"/>
      <c r="N2508" s="204"/>
      <c r="O2508" s="66"/>
      <c r="P2508" s="66"/>
      <c r="Q2508" s="66"/>
      <c r="R2508" s="66"/>
      <c r="S2508" s="66"/>
      <c r="T2508" s="67"/>
      <c r="U2508" s="36"/>
      <c r="V2508" s="36"/>
      <c r="W2508" s="36"/>
      <c r="X2508" s="36"/>
      <c r="Y2508" s="36"/>
      <c r="Z2508" s="36"/>
      <c r="AA2508" s="36"/>
      <c r="AB2508" s="36"/>
      <c r="AC2508" s="36"/>
      <c r="AD2508" s="36"/>
      <c r="AE2508" s="36"/>
      <c r="AT2508" s="19" t="s">
        <v>154</v>
      </c>
      <c r="AU2508" s="19" t="s">
        <v>80</v>
      </c>
    </row>
    <row r="2509" spans="1:65" s="14" customFormat="1" ht="10.199999999999999">
      <c r="B2509" s="217"/>
      <c r="C2509" s="218"/>
      <c r="D2509" s="201" t="s">
        <v>156</v>
      </c>
      <c r="E2509" s="219" t="s">
        <v>19</v>
      </c>
      <c r="F2509" s="220" t="s">
        <v>391</v>
      </c>
      <c r="G2509" s="218"/>
      <c r="H2509" s="219" t="s">
        <v>19</v>
      </c>
      <c r="I2509" s="221"/>
      <c r="J2509" s="218"/>
      <c r="K2509" s="218"/>
      <c r="L2509" s="222"/>
      <c r="M2509" s="223"/>
      <c r="N2509" s="224"/>
      <c r="O2509" s="224"/>
      <c r="P2509" s="224"/>
      <c r="Q2509" s="224"/>
      <c r="R2509" s="224"/>
      <c r="S2509" s="224"/>
      <c r="T2509" s="225"/>
      <c r="AT2509" s="226" t="s">
        <v>156</v>
      </c>
      <c r="AU2509" s="226" t="s">
        <v>80</v>
      </c>
      <c r="AV2509" s="14" t="s">
        <v>26</v>
      </c>
      <c r="AW2509" s="14" t="s">
        <v>32</v>
      </c>
      <c r="AX2509" s="14" t="s">
        <v>71</v>
      </c>
      <c r="AY2509" s="226" t="s">
        <v>144</v>
      </c>
    </row>
    <row r="2510" spans="1:65" s="13" customFormat="1" ht="10.199999999999999">
      <c r="B2510" s="206"/>
      <c r="C2510" s="207"/>
      <c r="D2510" s="201" t="s">
        <v>156</v>
      </c>
      <c r="E2510" s="208" t="s">
        <v>19</v>
      </c>
      <c r="F2510" s="209" t="s">
        <v>3705</v>
      </c>
      <c r="G2510" s="207"/>
      <c r="H2510" s="210">
        <v>11.87</v>
      </c>
      <c r="I2510" s="211"/>
      <c r="J2510" s="207"/>
      <c r="K2510" s="207"/>
      <c r="L2510" s="212"/>
      <c r="M2510" s="213"/>
      <c r="N2510" s="214"/>
      <c r="O2510" s="214"/>
      <c r="P2510" s="214"/>
      <c r="Q2510" s="214"/>
      <c r="R2510" s="214"/>
      <c r="S2510" s="214"/>
      <c r="T2510" s="215"/>
      <c r="AT2510" s="216" t="s">
        <v>156</v>
      </c>
      <c r="AU2510" s="216" t="s">
        <v>80</v>
      </c>
      <c r="AV2510" s="13" t="s">
        <v>80</v>
      </c>
      <c r="AW2510" s="13" t="s">
        <v>32</v>
      </c>
      <c r="AX2510" s="13" t="s">
        <v>26</v>
      </c>
      <c r="AY2510" s="216" t="s">
        <v>144</v>
      </c>
    </row>
    <row r="2511" spans="1:65" s="2" customFormat="1" ht="16.5" customHeight="1">
      <c r="A2511" s="36"/>
      <c r="B2511" s="37"/>
      <c r="C2511" s="189" t="s">
        <v>3706</v>
      </c>
      <c r="D2511" s="189" t="s">
        <v>146</v>
      </c>
      <c r="E2511" s="190" t="s">
        <v>3707</v>
      </c>
      <c r="F2511" s="191" t="s">
        <v>3708</v>
      </c>
      <c r="G2511" s="192" t="s">
        <v>149</v>
      </c>
      <c r="H2511" s="193">
        <v>27.28</v>
      </c>
      <c r="I2511" s="194"/>
      <c r="J2511" s="193">
        <f>ROUND(I2511*H2511,2)</f>
        <v>0</v>
      </c>
      <c r="K2511" s="191" t="s">
        <v>160</v>
      </c>
      <c r="L2511" s="41"/>
      <c r="M2511" s="195" t="s">
        <v>19</v>
      </c>
      <c r="N2511" s="196" t="s">
        <v>42</v>
      </c>
      <c r="O2511" s="66"/>
      <c r="P2511" s="197">
        <f>O2511*H2511</f>
        <v>0</v>
      </c>
      <c r="Q2511" s="197">
        <v>4.5699999999999998E-2</v>
      </c>
      <c r="R2511" s="197">
        <f>Q2511*H2511</f>
        <v>1.246696</v>
      </c>
      <c r="S2511" s="197">
        <v>0</v>
      </c>
      <c r="T2511" s="198">
        <f>S2511*H2511</f>
        <v>0</v>
      </c>
      <c r="U2511" s="36"/>
      <c r="V2511" s="36"/>
      <c r="W2511" s="36"/>
      <c r="X2511" s="36"/>
      <c r="Y2511" s="36"/>
      <c r="Z2511" s="36"/>
      <c r="AA2511" s="36"/>
      <c r="AB2511" s="36"/>
      <c r="AC2511" s="36"/>
      <c r="AD2511" s="36"/>
      <c r="AE2511" s="36"/>
      <c r="AR2511" s="199" t="s">
        <v>258</v>
      </c>
      <c r="AT2511" s="199" t="s">
        <v>146</v>
      </c>
      <c r="AU2511" s="199" t="s">
        <v>80</v>
      </c>
      <c r="AY2511" s="19" t="s">
        <v>144</v>
      </c>
      <c r="BE2511" s="200">
        <f>IF(N2511="základní",J2511,0)</f>
        <v>0</v>
      </c>
      <c r="BF2511" s="200">
        <f>IF(N2511="snížená",J2511,0)</f>
        <v>0</v>
      </c>
      <c r="BG2511" s="200">
        <f>IF(N2511="zákl. přenesená",J2511,0)</f>
        <v>0</v>
      </c>
      <c r="BH2511" s="200">
        <f>IF(N2511="sníž. přenesená",J2511,0)</f>
        <v>0</v>
      </c>
      <c r="BI2511" s="200">
        <f>IF(N2511="nulová",J2511,0)</f>
        <v>0</v>
      </c>
      <c r="BJ2511" s="19" t="s">
        <v>26</v>
      </c>
      <c r="BK2511" s="200">
        <f>ROUND(I2511*H2511,2)</f>
        <v>0</v>
      </c>
      <c r="BL2511" s="19" t="s">
        <v>258</v>
      </c>
      <c r="BM2511" s="199" t="s">
        <v>3709</v>
      </c>
    </row>
    <row r="2512" spans="1:65" s="2" customFormat="1" ht="19.2">
      <c r="A2512" s="36"/>
      <c r="B2512" s="37"/>
      <c r="C2512" s="38"/>
      <c r="D2512" s="201" t="s">
        <v>152</v>
      </c>
      <c r="E2512" s="38"/>
      <c r="F2512" s="202" t="s">
        <v>3710</v>
      </c>
      <c r="G2512" s="38"/>
      <c r="H2512" s="38"/>
      <c r="I2512" s="110"/>
      <c r="J2512" s="38"/>
      <c r="K2512" s="38"/>
      <c r="L2512" s="41"/>
      <c r="M2512" s="203"/>
      <c r="N2512" s="204"/>
      <c r="O2512" s="66"/>
      <c r="P2512" s="66"/>
      <c r="Q2512" s="66"/>
      <c r="R2512" s="66"/>
      <c r="S2512" s="66"/>
      <c r="T2512" s="67"/>
      <c r="U2512" s="36"/>
      <c r="V2512" s="36"/>
      <c r="W2512" s="36"/>
      <c r="X2512" s="36"/>
      <c r="Y2512" s="36"/>
      <c r="Z2512" s="36"/>
      <c r="AA2512" s="36"/>
      <c r="AB2512" s="36"/>
      <c r="AC2512" s="36"/>
      <c r="AD2512" s="36"/>
      <c r="AE2512" s="36"/>
      <c r="AT2512" s="19" t="s">
        <v>152</v>
      </c>
      <c r="AU2512" s="19" t="s">
        <v>80</v>
      </c>
    </row>
    <row r="2513" spans="1:65" s="2" customFormat="1" ht="96">
      <c r="A2513" s="36"/>
      <c r="B2513" s="37"/>
      <c r="C2513" s="38"/>
      <c r="D2513" s="201" t="s">
        <v>154</v>
      </c>
      <c r="E2513" s="38"/>
      <c r="F2513" s="205" t="s">
        <v>3704</v>
      </c>
      <c r="G2513" s="38"/>
      <c r="H2513" s="38"/>
      <c r="I2513" s="110"/>
      <c r="J2513" s="38"/>
      <c r="K2513" s="38"/>
      <c r="L2513" s="41"/>
      <c r="M2513" s="203"/>
      <c r="N2513" s="204"/>
      <c r="O2513" s="66"/>
      <c r="P2513" s="66"/>
      <c r="Q2513" s="66"/>
      <c r="R2513" s="66"/>
      <c r="S2513" s="66"/>
      <c r="T2513" s="67"/>
      <c r="U2513" s="36"/>
      <c r="V2513" s="36"/>
      <c r="W2513" s="36"/>
      <c r="X2513" s="36"/>
      <c r="Y2513" s="36"/>
      <c r="Z2513" s="36"/>
      <c r="AA2513" s="36"/>
      <c r="AB2513" s="36"/>
      <c r="AC2513" s="36"/>
      <c r="AD2513" s="36"/>
      <c r="AE2513" s="36"/>
      <c r="AT2513" s="19" t="s">
        <v>154</v>
      </c>
      <c r="AU2513" s="19" t="s">
        <v>80</v>
      </c>
    </row>
    <row r="2514" spans="1:65" s="14" customFormat="1" ht="10.199999999999999">
      <c r="B2514" s="217"/>
      <c r="C2514" s="218"/>
      <c r="D2514" s="201" t="s">
        <v>156</v>
      </c>
      <c r="E2514" s="219" t="s">
        <v>19</v>
      </c>
      <c r="F2514" s="220" t="s">
        <v>391</v>
      </c>
      <c r="G2514" s="218"/>
      <c r="H2514" s="219" t="s">
        <v>19</v>
      </c>
      <c r="I2514" s="221"/>
      <c r="J2514" s="218"/>
      <c r="K2514" s="218"/>
      <c r="L2514" s="222"/>
      <c r="M2514" s="223"/>
      <c r="N2514" s="224"/>
      <c r="O2514" s="224"/>
      <c r="P2514" s="224"/>
      <c r="Q2514" s="224"/>
      <c r="R2514" s="224"/>
      <c r="S2514" s="224"/>
      <c r="T2514" s="225"/>
      <c r="AT2514" s="226" t="s">
        <v>156</v>
      </c>
      <c r="AU2514" s="226" t="s">
        <v>80</v>
      </c>
      <c r="AV2514" s="14" t="s">
        <v>26</v>
      </c>
      <c r="AW2514" s="14" t="s">
        <v>32</v>
      </c>
      <c r="AX2514" s="14" t="s">
        <v>71</v>
      </c>
      <c r="AY2514" s="226" t="s">
        <v>144</v>
      </c>
    </row>
    <row r="2515" spans="1:65" s="13" customFormat="1" ht="10.199999999999999">
      <c r="B2515" s="206"/>
      <c r="C2515" s="207"/>
      <c r="D2515" s="201" t="s">
        <v>156</v>
      </c>
      <c r="E2515" s="208" t="s">
        <v>19</v>
      </c>
      <c r="F2515" s="209" t="s">
        <v>3711</v>
      </c>
      <c r="G2515" s="207"/>
      <c r="H2515" s="210">
        <v>27.28</v>
      </c>
      <c r="I2515" s="211"/>
      <c r="J2515" s="207"/>
      <c r="K2515" s="207"/>
      <c r="L2515" s="212"/>
      <c r="M2515" s="213"/>
      <c r="N2515" s="214"/>
      <c r="O2515" s="214"/>
      <c r="P2515" s="214"/>
      <c r="Q2515" s="214"/>
      <c r="R2515" s="214"/>
      <c r="S2515" s="214"/>
      <c r="T2515" s="215"/>
      <c r="AT2515" s="216" t="s">
        <v>156</v>
      </c>
      <c r="AU2515" s="216" t="s">
        <v>80</v>
      </c>
      <c r="AV2515" s="13" t="s">
        <v>80</v>
      </c>
      <c r="AW2515" s="13" t="s">
        <v>32</v>
      </c>
      <c r="AX2515" s="13" t="s">
        <v>26</v>
      </c>
      <c r="AY2515" s="216" t="s">
        <v>144</v>
      </c>
    </row>
    <row r="2516" spans="1:65" s="2" customFormat="1" ht="16.5" customHeight="1">
      <c r="A2516" s="36"/>
      <c r="B2516" s="37"/>
      <c r="C2516" s="189" t="s">
        <v>3712</v>
      </c>
      <c r="D2516" s="189" t="s">
        <v>146</v>
      </c>
      <c r="E2516" s="190" t="s">
        <v>3713</v>
      </c>
      <c r="F2516" s="191" t="s">
        <v>3714</v>
      </c>
      <c r="G2516" s="192" t="s">
        <v>149</v>
      </c>
      <c r="H2516" s="193">
        <v>39.15</v>
      </c>
      <c r="I2516" s="194"/>
      <c r="J2516" s="193">
        <f>ROUND(I2516*H2516,2)</f>
        <v>0</v>
      </c>
      <c r="K2516" s="191" t="s">
        <v>160</v>
      </c>
      <c r="L2516" s="41"/>
      <c r="M2516" s="195" t="s">
        <v>19</v>
      </c>
      <c r="N2516" s="196" t="s">
        <v>42</v>
      </c>
      <c r="O2516" s="66"/>
      <c r="P2516" s="197">
        <f>O2516*H2516</f>
        <v>0</v>
      </c>
      <c r="Q2516" s="197">
        <v>0</v>
      </c>
      <c r="R2516" s="197">
        <f>Q2516*H2516</f>
        <v>0</v>
      </c>
      <c r="S2516" s="197">
        <v>0</v>
      </c>
      <c r="T2516" s="198">
        <f>S2516*H2516</f>
        <v>0</v>
      </c>
      <c r="U2516" s="36"/>
      <c r="V2516" s="36"/>
      <c r="W2516" s="36"/>
      <c r="X2516" s="36"/>
      <c r="Y2516" s="36"/>
      <c r="Z2516" s="36"/>
      <c r="AA2516" s="36"/>
      <c r="AB2516" s="36"/>
      <c r="AC2516" s="36"/>
      <c r="AD2516" s="36"/>
      <c r="AE2516" s="36"/>
      <c r="AR2516" s="199" t="s">
        <v>258</v>
      </c>
      <c r="AT2516" s="199" t="s">
        <v>146</v>
      </c>
      <c r="AU2516" s="199" t="s">
        <v>80</v>
      </c>
      <c r="AY2516" s="19" t="s">
        <v>144</v>
      </c>
      <c r="BE2516" s="200">
        <f>IF(N2516="základní",J2516,0)</f>
        <v>0</v>
      </c>
      <c r="BF2516" s="200">
        <f>IF(N2516="snížená",J2516,0)</f>
        <v>0</v>
      </c>
      <c r="BG2516" s="200">
        <f>IF(N2516="zákl. přenesená",J2516,0)</f>
        <v>0</v>
      </c>
      <c r="BH2516" s="200">
        <f>IF(N2516="sníž. přenesená",J2516,0)</f>
        <v>0</v>
      </c>
      <c r="BI2516" s="200">
        <f>IF(N2516="nulová",J2516,0)</f>
        <v>0</v>
      </c>
      <c r="BJ2516" s="19" t="s">
        <v>26</v>
      </c>
      <c r="BK2516" s="200">
        <f>ROUND(I2516*H2516,2)</f>
        <v>0</v>
      </c>
      <c r="BL2516" s="19" t="s">
        <v>258</v>
      </c>
      <c r="BM2516" s="199" t="s">
        <v>3715</v>
      </c>
    </row>
    <row r="2517" spans="1:65" s="2" customFormat="1" ht="19.2">
      <c r="A2517" s="36"/>
      <c r="B2517" s="37"/>
      <c r="C2517" s="38"/>
      <c r="D2517" s="201" t="s">
        <v>152</v>
      </c>
      <c r="E2517" s="38"/>
      <c r="F2517" s="202" t="s">
        <v>3716</v>
      </c>
      <c r="G2517" s="38"/>
      <c r="H2517" s="38"/>
      <c r="I2517" s="110"/>
      <c r="J2517" s="38"/>
      <c r="K2517" s="38"/>
      <c r="L2517" s="41"/>
      <c r="M2517" s="203"/>
      <c r="N2517" s="204"/>
      <c r="O2517" s="66"/>
      <c r="P2517" s="66"/>
      <c r="Q2517" s="66"/>
      <c r="R2517" s="66"/>
      <c r="S2517" s="66"/>
      <c r="T2517" s="67"/>
      <c r="U2517" s="36"/>
      <c r="V2517" s="36"/>
      <c r="W2517" s="36"/>
      <c r="X2517" s="36"/>
      <c r="Y2517" s="36"/>
      <c r="Z2517" s="36"/>
      <c r="AA2517" s="36"/>
      <c r="AB2517" s="36"/>
      <c r="AC2517" s="36"/>
      <c r="AD2517" s="36"/>
      <c r="AE2517" s="36"/>
      <c r="AT2517" s="19" t="s">
        <v>152</v>
      </c>
      <c r="AU2517" s="19" t="s">
        <v>80</v>
      </c>
    </row>
    <row r="2518" spans="1:65" s="2" customFormat="1" ht="96">
      <c r="A2518" s="36"/>
      <c r="B2518" s="37"/>
      <c r="C2518" s="38"/>
      <c r="D2518" s="201" t="s">
        <v>154</v>
      </c>
      <c r="E2518" s="38"/>
      <c r="F2518" s="205" t="s">
        <v>3704</v>
      </c>
      <c r="G2518" s="38"/>
      <c r="H2518" s="38"/>
      <c r="I2518" s="110"/>
      <c r="J2518" s="38"/>
      <c r="K2518" s="38"/>
      <c r="L2518" s="41"/>
      <c r="M2518" s="203"/>
      <c r="N2518" s="204"/>
      <c r="O2518" s="66"/>
      <c r="P2518" s="66"/>
      <c r="Q2518" s="66"/>
      <c r="R2518" s="66"/>
      <c r="S2518" s="66"/>
      <c r="T2518" s="67"/>
      <c r="U2518" s="36"/>
      <c r="V2518" s="36"/>
      <c r="W2518" s="36"/>
      <c r="X2518" s="36"/>
      <c r="Y2518" s="36"/>
      <c r="Z2518" s="36"/>
      <c r="AA2518" s="36"/>
      <c r="AB2518" s="36"/>
      <c r="AC2518" s="36"/>
      <c r="AD2518" s="36"/>
      <c r="AE2518" s="36"/>
      <c r="AT2518" s="19" t="s">
        <v>154</v>
      </c>
      <c r="AU2518" s="19" t="s">
        <v>80</v>
      </c>
    </row>
    <row r="2519" spans="1:65" s="13" customFormat="1" ht="10.199999999999999">
      <c r="B2519" s="206"/>
      <c r="C2519" s="207"/>
      <c r="D2519" s="201" t="s">
        <v>156</v>
      </c>
      <c r="E2519" s="208" t="s">
        <v>19</v>
      </c>
      <c r="F2519" s="209" t="s">
        <v>3717</v>
      </c>
      <c r="G2519" s="207"/>
      <c r="H2519" s="210">
        <v>39.15</v>
      </c>
      <c r="I2519" s="211"/>
      <c r="J2519" s="207"/>
      <c r="K2519" s="207"/>
      <c r="L2519" s="212"/>
      <c r="M2519" s="213"/>
      <c r="N2519" s="214"/>
      <c r="O2519" s="214"/>
      <c r="P2519" s="214"/>
      <c r="Q2519" s="214"/>
      <c r="R2519" s="214"/>
      <c r="S2519" s="214"/>
      <c r="T2519" s="215"/>
      <c r="AT2519" s="216" t="s">
        <v>156</v>
      </c>
      <c r="AU2519" s="216" t="s">
        <v>80</v>
      </c>
      <c r="AV2519" s="13" t="s">
        <v>80</v>
      </c>
      <c r="AW2519" s="13" t="s">
        <v>32</v>
      </c>
      <c r="AX2519" s="13" t="s">
        <v>26</v>
      </c>
      <c r="AY2519" s="216" t="s">
        <v>144</v>
      </c>
    </row>
    <row r="2520" spans="1:65" s="2" customFormat="1" ht="16.5" customHeight="1">
      <c r="A2520" s="36"/>
      <c r="B2520" s="37"/>
      <c r="C2520" s="238" t="s">
        <v>3718</v>
      </c>
      <c r="D2520" s="238" t="s">
        <v>253</v>
      </c>
      <c r="E2520" s="239" t="s">
        <v>3719</v>
      </c>
      <c r="F2520" s="240" t="s">
        <v>3720</v>
      </c>
      <c r="G2520" s="241" t="s">
        <v>149</v>
      </c>
      <c r="H2520" s="242">
        <v>79.23</v>
      </c>
      <c r="I2520" s="243"/>
      <c r="J2520" s="242">
        <f>ROUND(I2520*H2520,2)</f>
        <v>0</v>
      </c>
      <c r="K2520" s="240" t="s">
        <v>160</v>
      </c>
      <c r="L2520" s="244"/>
      <c r="M2520" s="245" t="s">
        <v>19</v>
      </c>
      <c r="N2520" s="246" t="s">
        <v>42</v>
      </c>
      <c r="O2520" s="66"/>
      <c r="P2520" s="197">
        <f>O2520*H2520</f>
        <v>0</v>
      </c>
      <c r="Q2520" s="197">
        <v>1.1E-4</v>
      </c>
      <c r="R2520" s="197">
        <f>Q2520*H2520</f>
        <v>8.7153000000000005E-3</v>
      </c>
      <c r="S2520" s="197">
        <v>0</v>
      </c>
      <c r="T2520" s="198">
        <f>S2520*H2520</f>
        <v>0</v>
      </c>
      <c r="U2520" s="36"/>
      <c r="V2520" s="36"/>
      <c r="W2520" s="36"/>
      <c r="X2520" s="36"/>
      <c r="Y2520" s="36"/>
      <c r="Z2520" s="36"/>
      <c r="AA2520" s="36"/>
      <c r="AB2520" s="36"/>
      <c r="AC2520" s="36"/>
      <c r="AD2520" s="36"/>
      <c r="AE2520" s="36"/>
      <c r="AR2520" s="199" t="s">
        <v>366</v>
      </c>
      <c r="AT2520" s="199" t="s">
        <v>253</v>
      </c>
      <c r="AU2520" s="199" t="s">
        <v>80</v>
      </c>
      <c r="AY2520" s="19" t="s">
        <v>144</v>
      </c>
      <c r="BE2520" s="200">
        <f>IF(N2520="základní",J2520,0)</f>
        <v>0</v>
      </c>
      <c r="BF2520" s="200">
        <f>IF(N2520="snížená",J2520,0)</f>
        <v>0</v>
      </c>
      <c r="BG2520" s="200">
        <f>IF(N2520="zákl. přenesená",J2520,0)</f>
        <v>0</v>
      </c>
      <c r="BH2520" s="200">
        <f>IF(N2520="sníž. přenesená",J2520,0)</f>
        <v>0</v>
      </c>
      <c r="BI2520" s="200">
        <f>IF(N2520="nulová",J2520,0)</f>
        <v>0</v>
      </c>
      <c r="BJ2520" s="19" t="s">
        <v>26</v>
      </c>
      <c r="BK2520" s="200">
        <f>ROUND(I2520*H2520,2)</f>
        <v>0</v>
      </c>
      <c r="BL2520" s="19" t="s">
        <v>258</v>
      </c>
      <c r="BM2520" s="199" t="s">
        <v>3721</v>
      </c>
    </row>
    <row r="2521" spans="1:65" s="2" customFormat="1" ht="10.199999999999999">
      <c r="A2521" s="36"/>
      <c r="B2521" s="37"/>
      <c r="C2521" s="38"/>
      <c r="D2521" s="201" t="s">
        <v>152</v>
      </c>
      <c r="E2521" s="38"/>
      <c r="F2521" s="202" t="s">
        <v>3720</v>
      </c>
      <c r="G2521" s="38"/>
      <c r="H2521" s="38"/>
      <c r="I2521" s="110"/>
      <c r="J2521" s="38"/>
      <c r="K2521" s="38"/>
      <c r="L2521" s="41"/>
      <c r="M2521" s="203"/>
      <c r="N2521" s="204"/>
      <c r="O2521" s="66"/>
      <c r="P2521" s="66"/>
      <c r="Q2521" s="66"/>
      <c r="R2521" s="66"/>
      <c r="S2521" s="66"/>
      <c r="T2521" s="67"/>
      <c r="U2521" s="36"/>
      <c r="V2521" s="36"/>
      <c r="W2521" s="36"/>
      <c r="X2521" s="36"/>
      <c r="Y2521" s="36"/>
      <c r="Z2521" s="36"/>
      <c r="AA2521" s="36"/>
      <c r="AB2521" s="36"/>
      <c r="AC2521" s="36"/>
      <c r="AD2521" s="36"/>
      <c r="AE2521" s="36"/>
      <c r="AT2521" s="19" t="s">
        <v>152</v>
      </c>
      <c r="AU2521" s="19" t="s">
        <v>80</v>
      </c>
    </row>
    <row r="2522" spans="1:65" s="13" customFormat="1" ht="10.199999999999999">
      <c r="B2522" s="206"/>
      <c r="C2522" s="207"/>
      <c r="D2522" s="201" t="s">
        <v>156</v>
      </c>
      <c r="E2522" s="208" t="s">
        <v>19</v>
      </c>
      <c r="F2522" s="209" t="s">
        <v>3722</v>
      </c>
      <c r="G2522" s="207"/>
      <c r="H2522" s="210">
        <v>72.03</v>
      </c>
      <c r="I2522" s="211"/>
      <c r="J2522" s="207"/>
      <c r="K2522" s="207"/>
      <c r="L2522" s="212"/>
      <c r="M2522" s="213"/>
      <c r="N2522" s="214"/>
      <c r="O2522" s="214"/>
      <c r="P2522" s="214"/>
      <c r="Q2522" s="214"/>
      <c r="R2522" s="214"/>
      <c r="S2522" s="214"/>
      <c r="T2522" s="215"/>
      <c r="AT2522" s="216" t="s">
        <v>156</v>
      </c>
      <c r="AU2522" s="216" t="s">
        <v>80</v>
      </c>
      <c r="AV2522" s="13" t="s">
        <v>80</v>
      </c>
      <c r="AW2522" s="13" t="s">
        <v>32</v>
      </c>
      <c r="AX2522" s="13" t="s">
        <v>26</v>
      </c>
      <c r="AY2522" s="216" t="s">
        <v>144</v>
      </c>
    </row>
    <row r="2523" spans="1:65" s="13" customFormat="1" ht="10.199999999999999">
      <c r="B2523" s="206"/>
      <c r="C2523" s="207"/>
      <c r="D2523" s="201" t="s">
        <v>156</v>
      </c>
      <c r="E2523" s="207"/>
      <c r="F2523" s="209" t="s">
        <v>3723</v>
      </c>
      <c r="G2523" s="207"/>
      <c r="H2523" s="210">
        <v>79.23</v>
      </c>
      <c r="I2523" s="211"/>
      <c r="J2523" s="207"/>
      <c r="K2523" s="207"/>
      <c r="L2523" s="212"/>
      <c r="M2523" s="213"/>
      <c r="N2523" s="214"/>
      <c r="O2523" s="214"/>
      <c r="P2523" s="214"/>
      <c r="Q2523" s="214"/>
      <c r="R2523" s="214"/>
      <c r="S2523" s="214"/>
      <c r="T2523" s="215"/>
      <c r="AT2523" s="216" t="s">
        <v>156</v>
      </c>
      <c r="AU2523" s="216" t="s">
        <v>80</v>
      </c>
      <c r="AV2523" s="13" t="s">
        <v>80</v>
      </c>
      <c r="AW2523" s="13" t="s">
        <v>4</v>
      </c>
      <c r="AX2523" s="13" t="s">
        <v>26</v>
      </c>
      <c r="AY2523" s="216" t="s">
        <v>144</v>
      </c>
    </row>
    <row r="2524" spans="1:65" s="2" customFormat="1" ht="16.5" customHeight="1">
      <c r="A2524" s="36"/>
      <c r="B2524" s="37"/>
      <c r="C2524" s="189" t="s">
        <v>3724</v>
      </c>
      <c r="D2524" s="189" t="s">
        <v>146</v>
      </c>
      <c r="E2524" s="190" t="s">
        <v>3725</v>
      </c>
      <c r="F2524" s="191" t="s">
        <v>3726</v>
      </c>
      <c r="G2524" s="192" t="s">
        <v>149</v>
      </c>
      <c r="H2524" s="193">
        <v>2.2799999999999998</v>
      </c>
      <c r="I2524" s="194"/>
      <c r="J2524" s="193">
        <f>ROUND(I2524*H2524,2)</f>
        <v>0</v>
      </c>
      <c r="K2524" s="191" t="s">
        <v>160</v>
      </c>
      <c r="L2524" s="41"/>
      <c r="M2524" s="195" t="s">
        <v>19</v>
      </c>
      <c r="N2524" s="196" t="s">
        <v>42</v>
      </c>
      <c r="O2524" s="66"/>
      <c r="P2524" s="197">
        <f>O2524*H2524</f>
        <v>0</v>
      </c>
      <c r="Q2524" s="197">
        <v>1.324E-2</v>
      </c>
      <c r="R2524" s="197">
        <f>Q2524*H2524</f>
        <v>3.0187199999999997E-2</v>
      </c>
      <c r="S2524" s="197">
        <v>0</v>
      </c>
      <c r="T2524" s="198">
        <f>S2524*H2524</f>
        <v>0</v>
      </c>
      <c r="U2524" s="36"/>
      <c r="V2524" s="36"/>
      <c r="W2524" s="36"/>
      <c r="X2524" s="36"/>
      <c r="Y2524" s="36"/>
      <c r="Z2524" s="36"/>
      <c r="AA2524" s="36"/>
      <c r="AB2524" s="36"/>
      <c r="AC2524" s="36"/>
      <c r="AD2524" s="36"/>
      <c r="AE2524" s="36"/>
      <c r="AR2524" s="199" t="s">
        <v>258</v>
      </c>
      <c r="AT2524" s="199" t="s">
        <v>146</v>
      </c>
      <c r="AU2524" s="199" t="s">
        <v>80</v>
      </c>
      <c r="AY2524" s="19" t="s">
        <v>144</v>
      </c>
      <c r="BE2524" s="200">
        <f>IF(N2524="základní",J2524,0)</f>
        <v>0</v>
      </c>
      <c r="BF2524" s="200">
        <f>IF(N2524="snížená",J2524,0)</f>
        <v>0</v>
      </c>
      <c r="BG2524" s="200">
        <f>IF(N2524="zákl. přenesená",J2524,0)</f>
        <v>0</v>
      </c>
      <c r="BH2524" s="200">
        <f>IF(N2524="sníž. přenesená",J2524,0)</f>
        <v>0</v>
      </c>
      <c r="BI2524" s="200">
        <f>IF(N2524="nulová",J2524,0)</f>
        <v>0</v>
      </c>
      <c r="BJ2524" s="19" t="s">
        <v>26</v>
      </c>
      <c r="BK2524" s="200">
        <f>ROUND(I2524*H2524,2)</f>
        <v>0</v>
      </c>
      <c r="BL2524" s="19" t="s">
        <v>258</v>
      </c>
      <c r="BM2524" s="199" t="s">
        <v>3727</v>
      </c>
    </row>
    <row r="2525" spans="1:65" s="2" customFormat="1" ht="19.2">
      <c r="A2525" s="36"/>
      <c r="B2525" s="37"/>
      <c r="C2525" s="38"/>
      <c r="D2525" s="201" t="s">
        <v>152</v>
      </c>
      <c r="E2525" s="38"/>
      <c r="F2525" s="202" t="s">
        <v>3728</v>
      </c>
      <c r="G2525" s="38"/>
      <c r="H2525" s="38"/>
      <c r="I2525" s="110"/>
      <c r="J2525" s="38"/>
      <c r="K2525" s="38"/>
      <c r="L2525" s="41"/>
      <c r="M2525" s="203"/>
      <c r="N2525" s="204"/>
      <c r="O2525" s="66"/>
      <c r="P2525" s="66"/>
      <c r="Q2525" s="66"/>
      <c r="R2525" s="66"/>
      <c r="S2525" s="66"/>
      <c r="T2525" s="67"/>
      <c r="U2525" s="36"/>
      <c r="V2525" s="36"/>
      <c r="W2525" s="36"/>
      <c r="X2525" s="36"/>
      <c r="Y2525" s="36"/>
      <c r="Z2525" s="36"/>
      <c r="AA2525" s="36"/>
      <c r="AB2525" s="36"/>
      <c r="AC2525" s="36"/>
      <c r="AD2525" s="36"/>
      <c r="AE2525" s="36"/>
      <c r="AT2525" s="19" t="s">
        <v>152</v>
      </c>
      <c r="AU2525" s="19" t="s">
        <v>80</v>
      </c>
    </row>
    <row r="2526" spans="1:65" s="2" customFormat="1" ht="105.6">
      <c r="A2526" s="36"/>
      <c r="B2526" s="37"/>
      <c r="C2526" s="38"/>
      <c r="D2526" s="201" t="s">
        <v>154</v>
      </c>
      <c r="E2526" s="38"/>
      <c r="F2526" s="205" t="s">
        <v>3729</v>
      </c>
      <c r="G2526" s="38"/>
      <c r="H2526" s="38"/>
      <c r="I2526" s="110"/>
      <c r="J2526" s="38"/>
      <c r="K2526" s="38"/>
      <c r="L2526" s="41"/>
      <c r="M2526" s="203"/>
      <c r="N2526" s="204"/>
      <c r="O2526" s="66"/>
      <c r="P2526" s="66"/>
      <c r="Q2526" s="66"/>
      <c r="R2526" s="66"/>
      <c r="S2526" s="66"/>
      <c r="T2526" s="67"/>
      <c r="U2526" s="36"/>
      <c r="V2526" s="36"/>
      <c r="W2526" s="36"/>
      <c r="X2526" s="36"/>
      <c r="Y2526" s="36"/>
      <c r="Z2526" s="36"/>
      <c r="AA2526" s="36"/>
      <c r="AB2526" s="36"/>
      <c r="AC2526" s="36"/>
      <c r="AD2526" s="36"/>
      <c r="AE2526" s="36"/>
      <c r="AT2526" s="19" t="s">
        <v>154</v>
      </c>
      <c r="AU2526" s="19" t="s">
        <v>80</v>
      </c>
    </row>
    <row r="2527" spans="1:65" s="14" customFormat="1" ht="10.199999999999999">
      <c r="B2527" s="217"/>
      <c r="C2527" s="218"/>
      <c r="D2527" s="201" t="s">
        <v>156</v>
      </c>
      <c r="E2527" s="219" t="s">
        <v>19</v>
      </c>
      <c r="F2527" s="220" t="s">
        <v>391</v>
      </c>
      <c r="G2527" s="218"/>
      <c r="H2527" s="219" t="s">
        <v>19</v>
      </c>
      <c r="I2527" s="221"/>
      <c r="J2527" s="218"/>
      <c r="K2527" s="218"/>
      <c r="L2527" s="222"/>
      <c r="M2527" s="223"/>
      <c r="N2527" s="224"/>
      <c r="O2527" s="224"/>
      <c r="P2527" s="224"/>
      <c r="Q2527" s="224"/>
      <c r="R2527" s="224"/>
      <c r="S2527" s="224"/>
      <c r="T2527" s="225"/>
      <c r="AT2527" s="226" t="s">
        <v>156</v>
      </c>
      <c r="AU2527" s="226" t="s">
        <v>80</v>
      </c>
      <c r="AV2527" s="14" t="s">
        <v>26</v>
      </c>
      <c r="AW2527" s="14" t="s">
        <v>32</v>
      </c>
      <c r="AX2527" s="14" t="s">
        <v>71</v>
      </c>
      <c r="AY2527" s="226" t="s">
        <v>144</v>
      </c>
    </row>
    <row r="2528" spans="1:65" s="13" customFormat="1" ht="10.199999999999999">
      <c r="B2528" s="206"/>
      <c r="C2528" s="207"/>
      <c r="D2528" s="201" t="s">
        <v>156</v>
      </c>
      <c r="E2528" s="208" t="s">
        <v>19</v>
      </c>
      <c r="F2528" s="209" t="s">
        <v>3730</v>
      </c>
      <c r="G2528" s="207"/>
      <c r="H2528" s="210">
        <v>2.2799999999999998</v>
      </c>
      <c r="I2528" s="211"/>
      <c r="J2528" s="207"/>
      <c r="K2528" s="207"/>
      <c r="L2528" s="212"/>
      <c r="M2528" s="213"/>
      <c r="N2528" s="214"/>
      <c r="O2528" s="214"/>
      <c r="P2528" s="214"/>
      <c r="Q2528" s="214"/>
      <c r="R2528" s="214"/>
      <c r="S2528" s="214"/>
      <c r="T2528" s="215"/>
      <c r="AT2528" s="216" t="s">
        <v>156</v>
      </c>
      <c r="AU2528" s="216" t="s">
        <v>80</v>
      </c>
      <c r="AV2528" s="13" t="s">
        <v>80</v>
      </c>
      <c r="AW2528" s="13" t="s">
        <v>32</v>
      </c>
      <c r="AX2528" s="13" t="s">
        <v>26</v>
      </c>
      <c r="AY2528" s="216" t="s">
        <v>144</v>
      </c>
    </row>
    <row r="2529" spans="1:65" s="2" customFormat="1" ht="16.5" customHeight="1">
      <c r="A2529" s="36"/>
      <c r="B2529" s="37"/>
      <c r="C2529" s="189" t="s">
        <v>3731</v>
      </c>
      <c r="D2529" s="189" t="s">
        <v>146</v>
      </c>
      <c r="E2529" s="190" t="s">
        <v>3732</v>
      </c>
      <c r="F2529" s="191" t="s">
        <v>3733</v>
      </c>
      <c r="G2529" s="192" t="s">
        <v>149</v>
      </c>
      <c r="H2529" s="193">
        <v>32.880000000000003</v>
      </c>
      <c r="I2529" s="194"/>
      <c r="J2529" s="193">
        <f>ROUND(I2529*H2529,2)</f>
        <v>0</v>
      </c>
      <c r="K2529" s="191" t="s">
        <v>160</v>
      </c>
      <c r="L2529" s="41"/>
      <c r="M2529" s="195" t="s">
        <v>19</v>
      </c>
      <c r="N2529" s="196" t="s">
        <v>42</v>
      </c>
      <c r="O2529" s="66"/>
      <c r="P2529" s="197">
        <f>O2529*H2529</f>
        <v>0</v>
      </c>
      <c r="Q2529" s="197">
        <v>1.2200000000000001E-2</v>
      </c>
      <c r="R2529" s="197">
        <f>Q2529*H2529</f>
        <v>0.40113600000000005</v>
      </c>
      <c r="S2529" s="197">
        <v>0</v>
      </c>
      <c r="T2529" s="198">
        <f>S2529*H2529</f>
        <v>0</v>
      </c>
      <c r="U2529" s="36"/>
      <c r="V2529" s="36"/>
      <c r="W2529" s="36"/>
      <c r="X2529" s="36"/>
      <c r="Y2529" s="36"/>
      <c r="Z2529" s="36"/>
      <c r="AA2529" s="36"/>
      <c r="AB2529" s="36"/>
      <c r="AC2529" s="36"/>
      <c r="AD2529" s="36"/>
      <c r="AE2529" s="36"/>
      <c r="AR2529" s="199" t="s">
        <v>258</v>
      </c>
      <c r="AT2529" s="199" t="s">
        <v>146</v>
      </c>
      <c r="AU2529" s="199" t="s">
        <v>80</v>
      </c>
      <c r="AY2529" s="19" t="s">
        <v>144</v>
      </c>
      <c r="BE2529" s="200">
        <f>IF(N2529="základní",J2529,0)</f>
        <v>0</v>
      </c>
      <c r="BF2529" s="200">
        <f>IF(N2529="snížená",J2529,0)</f>
        <v>0</v>
      </c>
      <c r="BG2529" s="200">
        <f>IF(N2529="zákl. přenesená",J2529,0)</f>
        <v>0</v>
      </c>
      <c r="BH2529" s="200">
        <f>IF(N2529="sníž. přenesená",J2529,0)</f>
        <v>0</v>
      </c>
      <c r="BI2529" s="200">
        <f>IF(N2529="nulová",J2529,0)</f>
        <v>0</v>
      </c>
      <c r="BJ2529" s="19" t="s">
        <v>26</v>
      </c>
      <c r="BK2529" s="200">
        <f>ROUND(I2529*H2529,2)</f>
        <v>0</v>
      </c>
      <c r="BL2529" s="19" t="s">
        <v>258</v>
      </c>
      <c r="BM2529" s="199" t="s">
        <v>3734</v>
      </c>
    </row>
    <row r="2530" spans="1:65" s="2" customFormat="1" ht="19.2">
      <c r="A2530" s="36"/>
      <c r="B2530" s="37"/>
      <c r="C2530" s="38"/>
      <c r="D2530" s="201" t="s">
        <v>152</v>
      </c>
      <c r="E2530" s="38"/>
      <c r="F2530" s="202" t="s">
        <v>3735</v>
      </c>
      <c r="G2530" s="38"/>
      <c r="H2530" s="38"/>
      <c r="I2530" s="110"/>
      <c r="J2530" s="38"/>
      <c r="K2530" s="38"/>
      <c r="L2530" s="41"/>
      <c r="M2530" s="203"/>
      <c r="N2530" s="204"/>
      <c r="O2530" s="66"/>
      <c r="P2530" s="66"/>
      <c r="Q2530" s="66"/>
      <c r="R2530" s="66"/>
      <c r="S2530" s="66"/>
      <c r="T2530" s="67"/>
      <c r="U2530" s="36"/>
      <c r="V2530" s="36"/>
      <c r="W2530" s="36"/>
      <c r="X2530" s="36"/>
      <c r="Y2530" s="36"/>
      <c r="Z2530" s="36"/>
      <c r="AA2530" s="36"/>
      <c r="AB2530" s="36"/>
      <c r="AC2530" s="36"/>
      <c r="AD2530" s="36"/>
      <c r="AE2530" s="36"/>
      <c r="AT2530" s="19" t="s">
        <v>152</v>
      </c>
      <c r="AU2530" s="19" t="s">
        <v>80</v>
      </c>
    </row>
    <row r="2531" spans="1:65" s="2" customFormat="1" ht="86.4">
      <c r="A2531" s="36"/>
      <c r="B2531" s="37"/>
      <c r="C2531" s="38"/>
      <c r="D2531" s="201" t="s">
        <v>154</v>
      </c>
      <c r="E2531" s="38"/>
      <c r="F2531" s="205" t="s">
        <v>3736</v>
      </c>
      <c r="G2531" s="38"/>
      <c r="H2531" s="38"/>
      <c r="I2531" s="110"/>
      <c r="J2531" s="38"/>
      <c r="K2531" s="38"/>
      <c r="L2531" s="41"/>
      <c r="M2531" s="203"/>
      <c r="N2531" s="204"/>
      <c r="O2531" s="66"/>
      <c r="P2531" s="66"/>
      <c r="Q2531" s="66"/>
      <c r="R2531" s="66"/>
      <c r="S2531" s="66"/>
      <c r="T2531" s="67"/>
      <c r="U2531" s="36"/>
      <c r="V2531" s="36"/>
      <c r="W2531" s="36"/>
      <c r="X2531" s="36"/>
      <c r="Y2531" s="36"/>
      <c r="Z2531" s="36"/>
      <c r="AA2531" s="36"/>
      <c r="AB2531" s="36"/>
      <c r="AC2531" s="36"/>
      <c r="AD2531" s="36"/>
      <c r="AE2531" s="36"/>
      <c r="AT2531" s="19" t="s">
        <v>154</v>
      </c>
      <c r="AU2531" s="19" t="s">
        <v>80</v>
      </c>
    </row>
    <row r="2532" spans="1:65" s="13" customFormat="1" ht="10.199999999999999">
      <c r="B2532" s="206"/>
      <c r="C2532" s="207"/>
      <c r="D2532" s="201" t="s">
        <v>156</v>
      </c>
      <c r="E2532" s="208" t="s">
        <v>19</v>
      </c>
      <c r="F2532" s="209" t="s">
        <v>3737</v>
      </c>
      <c r="G2532" s="207"/>
      <c r="H2532" s="210">
        <v>32.880000000000003</v>
      </c>
      <c r="I2532" s="211"/>
      <c r="J2532" s="207"/>
      <c r="K2532" s="207"/>
      <c r="L2532" s="212"/>
      <c r="M2532" s="213"/>
      <c r="N2532" s="214"/>
      <c r="O2532" s="214"/>
      <c r="P2532" s="214"/>
      <c r="Q2532" s="214"/>
      <c r="R2532" s="214"/>
      <c r="S2532" s="214"/>
      <c r="T2532" s="215"/>
      <c r="AT2532" s="216" t="s">
        <v>156</v>
      </c>
      <c r="AU2532" s="216" t="s">
        <v>80</v>
      </c>
      <c r="AV2532" s="13" t="s">
        <v>80</v>
      </c>
      <c r="AW2532" s="13" t="s">
        <v>32</v>
      </c>
      <c r="AX2532" s="13" t="s">
        <v>26</v>
      </c>
      <c r="AY2532" s="216" t="s">
        <v>144</v>
      </c>
    </row>
    <row r="2533" spans="1:65" s="2" customFormat="1" ht="16.5" customHeight="1">
      <c r="A2533" s="36"/>
      <c r="B2533" s="37"/>
      <c r="C2533" s="189" t="s">
        <v>3738</v>
      </c>
      <c r="D2533" s="189" t="s">
        <v>146</v>
      </c>
      <c r="E2533" s="190" t="s">
        <v>3739</v>
      </c>
      <c r="F2533" s="191" t="s">
        <v>3740</v>
      </c>
      <c r="G2533" s="192" t="s">
        <v>149</v>
      </c>
      <c r="H2533" s="193">
        <v>32.880000000000003</v>
      </c>
      <c r="I2533" s="194"/>
      <c r="J2533" s="193">
        <f>ROUND(I2533*H2533,2)</f>
        <v>0</v>
      </c>
      <c r="K2533" s="191" t="s">
        <v>160</v>
      </c>
      <c r="L2533" s="41"/>
      <c r="M2533" s="195" t="s">
        <v>19</v>
      </c>
      <c r="N2533" s="196" t="s">
        <v>42</v>
      </c>
      <c r="O2533" s="66"/>
      <c r="P2533" s="197">
        <f>O2533*H2533</f>
        <v>0</v>
      </c>
      <c r="Q2533" s="197">
        <v>0</v>
      </c>
      <c r="R2533" s="197">
        <f>Q2533*H2533</f>
        <v>0</v>
      </c>
      <c r="S2533" s="197">
        <v>0</v>
      </c>
      <c r="T2533" s="198">
        <f>S2533*H2533</f>
        <v>0</v>
      </c>
      <c r="U2533" s="36"/>
      <c r="V2533" s="36"/>
      <c r="W2533" s="36"/>
      <c r="X2533" s="36"/>
      <c r="Y2533" s="36"/>
      <c r="Z2533" s="36"/>
      <c r="AA2533" s="36"/>
      <c r="AB2533" s="36"/>
      <c r="AC2533" s="36"/>
      <c r="AD2533" s="36"/>
      <c r="AE2533" s="36"/>
      <c r="AR2533" s="199" t="s">
        <v>258</v>
      </c>
      <c r="AT2533" s="199" t="s">
        <v>146</v>
      </c>
      <c r="AU2533" s="199" t="s">
        <v>80</v>
      </c>
      <c r="AY2533" s="19" t="s">
        <v>144</v>
      </c>
      <c r="BE2533" s="200">
        <f>IF(N2533="základní",J2533,0)</f>
        <v>0</v>
      </c>
      <c r="BF2533" s="200">
        <f>IF(N2533="snížená",J2533,0)</f>
        <v>0</v>
      </c>
      <c r="BG2533" s="200">
        <f>IF(N2533="zákl. přenesená",J2533,0)</f>
        <v>0</v>
      </c>
      <c r="BH2533" s="200">
        <f>IF(N2533="sníž. přenesená",J2533,0)</f>
        <v>0</v>
      </c>
      <c r="BI2533" s="200">
        <f>IF(N2533="nulová",J2533,0)</f>
        <v>0</v>
      </c>
      <c r="BJ2533" s="19" t="s">
        <v>26</v>
      </c>
      <c r="BK2533" s="200">
        <f>ROUND(I2533*H2533,2)</f>
        <v>0</v>
      </c>
      <c r="BL2533" s="19" t="s">
        <v>258</v>
      </c>
      <c r="BM2533" s="199" t="s">
        <v>3741</v>
      </c>
    </row>
    <row r="2534" spans="1:65" s="2" customFormat="1" ht="19.2">
      <c r="A2534" s="36"/>
      <c r="B2534" s="37"/>
      <c r="C2534" s="38"/>
      <c r="D2534" s="201" t="s">
        <v>152</v>
      </c>
      <c r="E2534" s="38"/>
      <c r="F2534" s="202" t="s">
        <v>3742</v>
      </c>
      <c r="G2534" s="38"/>
      <c r="H2534" s="38"/>
      <c r="I2534" s="110"/>
      <c r="J2534" s="38"/>
      <c r="K2534" s="38"/>
      <c r="L2534" s="41"/>
      <c r="M2534" s="203"/>
      <c r="N2534" s="204"/>
      <c r="O2534" s="66"/>
      <c r="P2534" s="66"/>
      <c r="Q2534" s="66"/>
      <c r="R2534" s="66"/>
      <c r="S2534" s="66"/>
      <c r="T2534" s="67"/>
      <c r="U2534" s="36"/>
      <c r="V2534" s="36"/>
      <c r="W2534" s="36"/>
      <c r="X2534" s="36"/>
      <c r="Y2534" s="36"/>
      <c r="Z2534" s="36"/>
      <c r="AA2534" s="36"/>
      <c r="AB2534" s="36"/>
      <c r="AC2534" s="36"/>
      <c r="AD2534" s="36"/>
      <c r="AE2534" s="36"/>
      <c r="AT2534" s="19" t="s">
        <v>152</v>
      </c>
      <c r="AU2534" s="19" t="s">
        <v>80</v>
      </c>
    </row>
    <row r="2535" spans="1:65" s="2" customFormat="1" ht="86.4">
      <c r="A2535" s="36"/>
      <c r="B2535" s="37"/>
      <c r="C2535" s="38"/>
      <c r="D2535" s="201" t="s">
        <v>154</v>
      </c>
      <c r="E2535" s="38"/>
      <c r="F2535" s="205" t="s">
        <v>3736</v>
      </c>
      <c r="G2535" s="38"/>
      <c r="H2535" s="38"/>
      <c r="I2535" s="110"/>
      <c r="J2535" s="38"/>
      <c r="K2535" s="38"/>
      <c r="L2535" s="41"/>
      <c r="M2535" s="203"/>
      <c r="N2535" s="204"/>
      <c r="O2535" s="66"/>
      <c r="P2535" s="66"/>
      <c r="Q2535" s="66"/>
      <c r="R2535" s="66"/>
      <c r="S2535" s="66"/>
      <c r="T2535" s="67"/>
      <c r="U2535" s="36"/>
      <c r="V2535" s="36"/>
      <c r="W2535" s="36"/>
      <c r="X2535" s="36"/>
      <c r="Y2535" s="36"/>
      <c r="Z2535" s="36"/>
      <c r="AA2535" s="36"/>
      <c r="AB2535" s="36"/>
      <c r="AC2535" s="36"/>
      <c r="AD2535" s="36"/>
      <c r="AE2535" s="36"/>
      <c r="AT2535" s="19" t="s">
        <v>154</v>
      </c>
      <c r="AU2535" s="19" t="s">
        <v>80</v>
      </c>
    </row>
    <row r="2536" spans="1:65" s="13" customFormat="1" ht="10.199999999999999">
      <c r="B2536" s="206"/>
      <c r="C2536" s="207"/>
      <c r="D2536" s="201" t="s">
        <v>156</v>
      </c>
      <c r="E2536" s="208" t="s">
        <v>19</v>
      </c>
      <c r="F2536" s="209" t="s">
        <v>3737</v>
      </c>
      <c r="G2536" s="207"/>
      <c r="H2536" s="210">
        <v>32.880000000000003</v>
      </c>
      <c r="I2536" s="211"/>
      <c r="J2536" s="207"/>
      <c r="K2536" s="207"/>
      <c r="L2536" s="212"/>
      <c r="M2536" s="213"/>
      <c r="N2536" s="214"/>
      <c r="O2536" s="214"/>
      <c r="P2536" s="214"/>
      <c r="Q2536" s="214"/>
      <c r="R2536" s="214"/>
      <c r="S2536" s="214"/>
      <c r="T2536" s="215"/>
      <c r="AT2536" s="216" t="s">
        <v>156</v>
      </c>
      <c r="AU2536" s="216" t="s">
        <v>80</v>
      </c>
      <c r="AV2536" s="13" t="s">
        <v>80</v>
      </c>
      <c r="AW2536" s="13" t="s">
        <v>32</v>
      </c>
      <c r="AX2536" s="13" t="s">
        <v>26</v>
      </c>
      <c r="AY2536" s="216" t="s">
        <v>144</v>
      </c>
    </row>
    <row r="2537" spans="1:65" s="2" customFormat="1" ht="16.5" customHeight="1">
      <c r="A2537" s="36"/>
      <c r="B2537" s="37"/>
      <c r="C2537" s="189" t="s">
        <v>3743</v>
      </c>
      <c r="D2537" s="189" t="s">
        <v>146</v>
      </c>
      <c r="E2537" s="190" t="s">
        <v>3744</v>
      </c>
      <c r="F2537" s="191" t="s">
        <v>3745</v>
      </c>
      <c r="G2537" s="192" t="s">
        <v>429</v>
      </c>
      <c r="H2537" s="193">
        <v>3.6</v>
      </c>
      <c r="I2537" s="194"/>
      <c r="J2537" s="193">
        <f>ROUND(I2537*H2537,2)</f>
        <v>0</v>
      </c>
      <c r="K2537" s="191" t="s">
        <v>160</v>
      </c>
      <c r="L2537" s="41"/>
      <c r="M2537" s="195" t="s">
        <v>19</v>
      </c>
      <c r="N2537" s="196" t="s">
        <v>42</v>
      </c>
      <c r="O2537" s="66"/>
      <c r="P2537" s="197">
        <f>O2537*H2537</f>
        <v>0</v>
      </c>
      <c r="Q2537" s="197">
        <v>2.4160000000000001E-2</v>
      </c>
      <c r="R2537" s="197">
        <f>Q2537*H2537</f>
        <v>8.6976000000000012E-2</v>
      </c>
      <c r="S2537" s="197">
        <v>0</v>
      </c>
      <c r="T2537" s="198">
        <f>S2537*H2537</f>
        <v>0</v>
      </c>
      <c r="U2537" s="36"/>
      <c r="V2537" s="36"/>
      <c r="W2537" s="36"/>
      <c r="X2537" s="36"/>
      <c r="Y2537" s="36"/>
      <c r="Z2537" s="36"/>
      <c r="AA2537" s="36"/>
      <c r="AB2537" s="36"/>
      <c r="AC2537" s="36"/>
      <c r="AD2537" s="36"/>
      <c r="AE2537" s="36"/>
      <c r="AR2537" s="199" t="s">
        <v>258</v>
      </c>
      <c r="AT2537" s="199" t="s">
        <v>146</v>
      </c>
      <c r="AU2537" s="199" t="s">
        <v>80</v>
      </c>
      <c r="AY2537" s="19" t="s">
        <v>144</v>
      </c>
      <c r="BE2537" s="200">
        <f>IF(N2537="základní",J2537,0)</f>
        <v>0</v>
      </c>
      <c r="BF2537" s="200">
        <f>IF(N2537="snížená",J2537,0)</f>
        <v>0</v>
      </c>
      <c r="BG2537" s="200">
        <f>IF(N2537="zákl. přenesená",J2537,0)</f>
        <v>0</v>
      </c>
      <c r="BH2537" s="200">
        <f>IF(N2537="sníž. přenesená",J2537,0)</f>
        <v>0</v>
      </c>
      <c r="BI2537" s="200">
        <f>IF(N2537="nulová",J2537,0)</f>
        <v>0</v>
      </c>
      <c r="BJ2537" s="19" t="s">
        <v>26</v>
      </c>
      <c r="BK2537" s="200">
        <f>ROUND(I2537*H2537,2)</f>
        <v>0</v>
      </c>
      <c r="BL2537" s="19" t="s">
        <v>258</v>
      </c>
      <c r="BM2537" s="199" t="s">
        <v>3746</v>
      </c>
    </row>
    <row r="2538" spans="1:65" s="2" customFormat="1" ht="19.2">
      <c r="A2538" s="36"/>
      <c r="B2538" s="37"/>
      <c r="C2538" s="38"/>
      <c r="D2538" s="201" t="s">
        <v>152</v>
      </c>
      <c r="E2538" s="38"/>
      <c r="F2538" s="202" t="s">
        <v>3747</v>
      </c>
      <c r="G2538" s="38"/>
      <c r="H2538" s="38"/>
      <c r="I2538" s="110"/>
      <c r="J2538" s="38"/>
      <c r="K2538" s="38"/>
      <c r="L2538" s="41"/>
      <c r="M2538" s="203"/>
      <c r="N2538" s="204"/>
      <c r="O2538" s="66"/>
      <c r="P2538" s="66"/>
      <c r="Q2538" s="66"/>
      <c r="R2538" s="66"/>
      <c r="S2538" s="66"/>
      <c r="T2538" s="67"/>
      <c r="U2538" s="36"/>
      <c r="V2538" s="36"/>
      <c r="W2538" s="36"/>
      <c r="X2538" s="36"/>
      <c r="Y2538" s="36"/>
      <c r="Z2538" s="36"/>
      <c r="AA2538" s="36"/>
      <c r="AB2538" s="36"/>
      <c r="AC2538" s="36"/>
      <c r="AD2538" s="36"/>
      <c r="AE2538" s="36"/>
      <c r="AT2538" s="19" t="s">
        <v>152</v>
      </c>
      <c r="AU2538" s="19" t="s">
        <v>80</v>
      </c>
    </row>
    <row r="2539" spans="1:65" s="2" customFormat="1" ht="86.4">
      <c r="A2539" s="36"/>
      <c r="B2539" s="37"/>
      <c r="C2539" s="38"/>
      <c r="D2539" s="201" t="s">
        <v>154</v>
      </c>
      <c r="E2539" s="38"/>
      <c r="F2539" s="205" t="s">
        <v>3748</v>
      </c>
      <c r="G2539" s="38"/>
      <c r="H2539" s="38"/>
      <c r="I2539" s="110"/>
      <c r="J2539" s="38"/>
      <c r="K2539" s="38"/>
      <c r="L2539" s="41"/>
      <c r="M2539" s="203"/>
      <c r="N2539" s="204"/>
      <c r="O2539" s="66"/>
      <c r="P2539" s="66"/>
      <c r="Q2539" s="66"/>
      <c r="R2539" s="66"/>
      <c r="S2539" s="66"/>
      <c r="T2539" s="67"/>
      <c r="U2539" s="36"/>
      <c r="V2539" s="36"/>
      <c r="W2539" s="36"/>
      <c r="X2539" s="36"/>
      <c r="Y2539" s="36"/>
      <c r="Z2539" s="36"/>
      <c r="AA2539" s="36"/>
      <c r="AB2539" s="36"/>
      <c r="AC2539" s="36"/>
      <c r="AD2539" s="36"/>
      <c r="AE2539" s="36"/>
      <c r="AT2539" s="19" t="s">
        <v>154</v>
      </c>
      <c r="AU2539" s="19" t="s">
        <v>80</v>
      </c>
    </row>
    <row r="2540" spans="1:65" s="13" customFormat="1" ht="10.199999999999999">
      <c r="B2540" s="206"/>
      <c r="C2540" s="207"/>
      <c r="D2540" s="201" t="s">
        <v>156</v>
      </c>
      <c r="E2540" s="208" t="s">
        <v>19</v>
      </c>
      <c r="F2540" s="209" t="s">
        <v>3749</v>
      </c>
      <c r="G2540" s="207"/>
      <c r="H2540" s="210">
        <v>3.6</v>
      </c>
      <c r="I2540" s="211"/>
      <c r="J2540" s="207"/>
      <c r="K2540" s="207"/>
      <c r="L2540" s="212"/>
      <c r="M2540" s="213"/>
      <c r="N2540" s="214"/>
      <c r="O2540" s="214"/>
      <c r="P2540" s="214"/>
      <c r="Q2540" s="214"/>
      <c r="R2540" s="214"/>
      <c r="S2540" s="214"/>
      <c r="T2540" s="215"/>
      <c r="AT2540" s="216" t="s">
        <v>156</v>
      </c>
      <c r="AU2540" s="216" t="s">
        <v>80</v>
      </c>
      <c r="AV2540" s="13" t="s">
        <v>80</v>
      </c>
      <c r="AW2540" s="13" t="s">
        <v>32</v>
      </c>
      <c r="AX2540" s="13" t="s">
        <v>26</v>
      </c>
      <c r="AY2540" s="216" t="s">
        <v>144</v>
      </c>
    </row>
    <row r="2541" spans="1:65" s="2" customFormat="1" ht="16.5" customHeight="1">
      <c r="A2541" s="36"/>
      <c r="B2541" s="37"/>
      <c r="C2541" s="189" t="s">
        <v>3750</v>
      </c>
      <c r="D2541" s="189" t="s">
        <v>146</v>
      </c>
      <c r="E2541" s="190" t="s">
        <v>3751</v>
      </c>
      <c r="F2541" s="191" t="s">
        <v>3752</v>
      </c>
      <c r="G2541" s="192" t="s">
        <v>443</v>
      </c>
      <c r="H2541" s="193">
        <v>1</v>
      </c>
      <c r="I2541" s="194"/>
      <c r="J2541" s="193">
        <f>ROUND(I2541*H2541,2)</f>
        <v>0</v>
      </c>
      <c r="K2541" s="191" t="s">
        <v>160</v>
      </c>
      <c r="L2541" s="41"/>
      <c r="M2541" s="195" t="s">
        <v>19</v>
      </c>
      <c r="N2541" s="196" t="s">
        <v>42</v>
      </c>
      <c r="O2541" s="66"/>
      <c r="P2541" s="197">
        <f>O2541*H2541</f>
        <v>0</v>
      </c>
      <c r="Q2541" s="197">
        <v>2.2000000000000001E-4</v>
      </c>
      <c r="R2541" s="197">
        <f>Q2541*H2541</f>
        <v>2.2000000000000001E-4</v>
      </c>
      <c r="S2541" s="197">
        <v>0</v>
      </c>
      <c r="T2541" s="198">
        <f>S2541*H2541</f>
        <v>0</v>
      </c>
      <c r="U2541" s="36"/>
      <c r="V2541" s="36"/>
      <c r="W2541" s="36"/>
      <c r="X2541" s="36"/>
      <c r="Y2541" s="36"/>
      <c r="Z2541" s="36"/>
      <c r="AA2541" s="36"/>
      <c r="AB2541" s="36"/>
      <c r="AC2541" s="36"/>
      <c r="AD2541" s="36"/>
      <c r="AE2541" s="36"/>
      <c r="AR2541" s="199" t="s">
        <v>258</v>
      </c>
      <c r="AT2541" s="199" t="s">
        <v>146</v>
      </c>
      <c r="AU2541" s="199" t="s">
        <v>80</v>
      </c>
      <c r="AY2541" s="19" t="s">
        <v>144</v>
      </c>
      <c r="BE2541" s="200">
        <f>IF(N2541="základní",J2541,0)</f>
        <v>0</v>
      </c>
      <c r="BF2541" s="200">
        <f>IF(N2541="snížená",J2541,0)</f>
        <v>0</v>
      </c>
      <c r="BG2541" s="200">
        <f>IF(N2541="zákl. přenesená",J2541,0)</f>
        <v>0</v>
      </c>
      <c r="BH2541" s="200">
        <f>IF(N2541="sníž. přenesená",J2541,0)</f>
        <v>0</v>
      </c>
      <c r="BI2541" s="200">
        <f>IF(N2541="nulová",J2541,0)</f>
        <v>0</v>
      </c>
      <c r="BJ2541" s="19" t="s">
        <v>26</v>
      </c>
      <c r="BK2541" s="200">
        <f>ROUND(I2541*H2541,2)</f>
        <v>0</v>
      </c>
      <c r="BL2541" s="19" t="s">
        <v>258</v>
      </c>
      <c r="BM2541" s="199" t="s">
        <v>3753</v>
      </c>
    </row>
    <row r="2542" spans="1:65" s="2" customFormat="1" ht="10.199999999999999">
      <c r="A2542" s="36"/>
      <c r="B2542" s="37"/>
      <c r="C2542" s="38"/>
      <c r="D2542" s="201" t="s">
        <v>152</v>
      </c>
      <c r="E2542" s="38"/>
      <c r="F2542" s="202" t="s">
        <v>3754</v>
      </c>
      <c r="G2542" s="38"/>
      <c r="H2542" s="38"/>
      <c r="I2542" s="110"/>
      <c r="J2542" s="38"/>
      <c r="K2542" s="38"/>
      <c r="L2542" s="41"/>
      <c r="M2542" s="203"/>
      <c r="N2542" s="204"/>
      <c r="O2542" s="66"/>
      <c r="P2542" s="66"/>
      <c r="Q2542" s="66"/>
      <c r="R2542" s="66"/>
      <c r="S2542" s="66"/>
      <c r="T2542" s="67"/>
      <c r="U2542" s="36"/>
      <c r="V2542" s="36"/>
      <c r="W2542" s="36"/>
      <c r="X2542" s="36"/>
      <c r="Y2542" s="36"/>
      <c r="Z2542" s="36"/>
      <c r="AA2542" s="36"/>
      <c r="AB2542" s="36"/>
      <c r="AC2542" s="36"/>
      <c r="AD2542" s="36"/>
      <c r="AE2542" s="36"/>
      <c r="AT2542" s="19" t="s">
        <v>152</v>
      </c>
      <c r="AU2542" s="19" t="s">
        <v>80</v>
      </c>
    </row>
    <row r="2543" spans="1:65" s="2" customFormat="1" ht="230.4">
      <c r="A2543" s="36"/>
      <c r="B2543" s="37"/>
      <c r="C2543" s="38"/>
      <c r="D2543" s="201" t="s">
        <v>154</v>
      </c>
      <c r="E2543" s="38"/>
      <c r="F2543" s="205" t="s">
        <v>3755</v>
      </c>
      <c r="G2543" s="38"/>
      <c r="H2543" s="38"/>
      <c r="I2543" s="110"/>
      <c r="J2543" s="38"/>
      <c r="K2543" s="38"/>
      <c r="L2543" s="41"/>
      <c r="M2543" s="203"/>
      <c r="N2543" s="204"/>
      <c r="O2543" s="66"/>
      <c r="P2543" s="66"/>
      <c r="Q2543" s="66"/>
      <c r="R2543" s="66"/>
      <c r="S2543" s="66"/>
      <c r="T2543" s="67"/>
      <c r="U2543" s="36"/>
      <c r="V2543" s="36"/>
      <c r="W2543" s="36"/>
      <c r="X2543" s="36"/>
      <c r="Y2543" s="36"/>
      <c r="Z2543" s="36"/>
      <c r="AA2543" s="36"/>
      <c r="AB2543" s="36"/>
      <c r="AC2543" s="36"/>
      <c r="AD2543" s="36"/>
      <c r="AE2543" s="36"/>
      <c r="AT2543" s="19" t="s">
        <v>154</v>
      </c>
      <c r="AU2543" s="19" t="s">
        <v>80</v>
      </c>
    </row>
    <row r="2544" spans="1:65" s="13" customFormat="1" ht="10.199999999999999">
      <c r="B2544" s="206"/>
      <c r="C2544" s="207"/>
      <c r="D2544" s="201" t="s">
        <v>156</v>
      </c>
      <c r="E2544" s="208" t="s">
        <v>19</v>
      </c>
      <c r="F2544" s="209" t="s">
        <v>3756</v>
      </c>
      <c r="G2544" s="207"/>
      <c r="H2544" s="210">
        <v>1</v>
      </c>
      <c r="I2544" s="211"/>
      <c r="J2544" s="207"/>
      <c r="K2544" s="207"/>
      <c r="L2544" s="212"/>
      <c r="M2544" s="213"/>
      <c r="N2544" s="214"/>
      <c r="O2544" s="214"/>
      <c r="P2544" s="214"/>
      <c r="Q2544" s="214"/>
      <c r="R2544" s="214"/>
      <c r="S2544" s="214"/>
      <c r="T2544" s="215"/>
      <c r="AT2544" s="216" t="s">
        <v>156</v>
      </c>
      <c r="AU2544" s="216" t="s">
        <v>80</v>
      </c>
      <c r="AV2544" s="13" t="s">
        <v>80</v>
      </c>
      <c r="AW2544" s="13" t="s">
        <v>32</v>
      </c>
      <c r="AX2544" s="13" t="s">
        <v>26</v>
      </c>
      <c r="AY2544" s="216" t="s">
        <v>144</v>
      </c>
    </row>
    <row r="2545" spans="1:65" s="2" customFormat="1" ht="16.5" customHeight="1">
      <c r="A2545" s="36"/>
      <c r="B2545" s="37"/>
      <c r="C2545" s="238" t="s">
        <v>3757</v>
      </c>
      <c r="D2545" s="238" t="s">
        <v>253</v>
      </c>
      <c r="E2545" s="239" t="s">
        <v>3758</v>
      </c>
      <c r="F2545" s="240" t="s">
        <v>3759</v>
      </c>
      <c r="G2545" s="241" t="s">
        <v>443</v>
      </c>
      <c r="H2545" s="242">
        <v>1</v>
      </c>
      <c r="I2545" s="243"/>
      <c r="J2545" s="242">
        <f>ROUND(I2545*H2545,2)</f>
        <v>0</v>
      </c>
      <c r="K2545" s="240" t="s">
        <v>160</v>
      </c>
      <c r="L2545" s="244"/>
      <c r="M2545" s="245" t="s">
        <v>19</v>
      </c>
      <c r="N2545" s="246" t="s">
        <v>42</v>
      </c>
      <c r="O2545" s="66"/>
      <c r="P2545" s="197">
        <f>O2545*H2545</f>
        <v>0</v>
      </c>
      <c r="Q2545" s="197">
        <v>2.4709999999999999E-2</v>
      </c>
      <c r="R2545" s="197">
        <f>Q2545*H2545</f>
        <v>2.4709999999999999E-2</v>
      </c>
      <c r="S2545" s="197">
        <v>0</v>
      </c>
      <c r="T2545" s="198">
        <f>S2545*H2545</f>
        <v>0</v>
      </c>
      <c r="U2545" s="36"/>
      <c r="V2545" s="36"/>
      <c r="W2545" s="36"/>
      <c r="X2545" s="36"/>
      <c r="Y2545" s="36"/>
      <c r="Z2545" s="36"/>
      <c r="AA2545" s="36"/>
      <c r="AB2545" s="36"/>
      <c r="AC2545" s="36"/>
      <c r="AD2545" s="36"/>
      <c r="AE2545" s="36"/>
      <c r="AR2545" s="199" t="s">
        <v>366</v>
      </c>
      <c r="AT2545" s="199" t="s">
        <v>253</v>
      </c>
      <c r="AU2545" s="199" t="s">
        <v>80</v>
      </c>
      <c r="AY2545" s="19" t="s">
        <v>144</v>
      </c>
      <c r="BE2545" s="200">
        <f>IF(N2545="základní",J2545,0)</f>
        <v>0</v>
      </c>
      <c r="BF2545" s="200">
        <f>IF(N2545="snížená",J2545,0)</f>
        <v>0</v>
      </c>
      <c r="BG2545" s="200">
        <f>IF(N2545="zákl. přenesená",J2545,0)</f>
        <v>0</v>
      </c>
      <c r="BH2545" s="200">
        <f>IF(N2545="sníž. přenesená",J2545,0)</f>
        <v>0</v>
      </c>
      <c r="BI2545" s="200">
        <f>IF(N2545="nulová",J2545,0)</f>
        <v>0</v>
      </c>
      <c r="BJ2545" s="19" t="s">
        <v>26</v>
      </c>
      <c r="BK2545" s="200">
        <f>ROUND(I2545*H2545,2)</f>
        <v>0</v>
      </c>
      <c r="BL2545" s="19" t="s">
        <v>258</v>
      </c>
      <c r="BM2545" s="199" t="s">
        <v>3760</v>
      </c>
    </row>
    <row r="2546" spans="1:65" s="2" customFormat="1" ht="10.199999999999999">
      <c r="A2546" s="36"/>
      <c r="B2546" s="37"/>
      <c r="C2546" s="38"/>
      <c r="D2546" s="201" t="s">
        <v>152</v>
      </c>
      <c r="E2546" s="38"/>
      <c r="F2546" s="202" t="s">
        <v>3759</v>
      </c>
      <c r="G2546" s="38"/>
      <c r="H2546" s="38"/>
      <c r="I2546" s="110"/>
      <c r="J2546" s="38"/>
      <c r="K2546" s="38"/>
      <c r="L2546" s="41"/>
      <c r="M2546" s="203"/>
      <c r="N2546" s="204"/>
      <c r="O2546" s="66"/>
      <c r="P2546" s="66"/>
      <c r="Q2546" s="66"/>
      <c r="R2546" s="66"/>
      <c r="S2546" s="66"/>
      <c r="T2546" s="67"/>
      <c r="U2546" s="36"/>
      <c r="V2546" s="36"/>
      <c r="W2546" s="36"/>
      <c r="X2546" s="36"/>
      <c r="Y2546" s="36"/>
      <c r="Z2546" s="36"/>
      <c r="AA2546" s="36"/>
      <c r="AB2546" s="36"/>
      <c r="AC2546" s="36"/>
      <c r="AD2546" s="36"/>
      <c r="AE2546" s="36"/>
      <c r="AT2546" s="19" t="s">
        <v>152</v>
      </c>
      <c r="AU2546" s="19" t="s">
        <v>80</v>
      </c>
    </row>
    <row r="2547" spans="1:65" s="13" customFormat="1" ht="10.199999999999999">
      <c r="B2547" s="206"/>
      <c r="C2547" s="207"/>
      <c r="D2547" s="201" t="s">
        <v>156</v>
      </c>
      <c r="E2547" s="208" t="s">
        <v>19</v>
      </c>
      <c r="F2547" s="209" t="s">
        <v>3756</v>
      </c>
      <c r="G2547" s="207"/>
      <c r="H2547" s="210">
        <v>1</v>
      </c>
      <c r="I2547" s="211"/>
      <c r="J2547" s="207"/>
      <c r="K2547" s="207"/>
      <c r="L2547" s="212"/>
      <c r="M2547" s="213"/>
      <c r="N2547" s="214"/>
      <c r="O2547" s="214"/>
      <c r="P2547" s="214"/>
      <c r="Q2547" s="214"/>
      <c r="R2547" s="214"/>
      <c r="S2547" s="214"/>
      <c r="T2547" s="215"/>
      <c r="AT2547" s="216" t="s">
        <v>156</v>
      </c>
      <c r="AU2547" s="216" t="s">
        <v>80</v>
      </c>
      <c r="AV2547" s="13" t="s">
        <v>80</v>
      </c>
      <c r="AW2547" s="13" t="s">
        <v>32</v>
      </c>
      <c r="AX2547" s="13" t="s">
        <v>26</v>
      </c>
      <c r="AY2547" s="216" t="s">
        <v>144</v>
      </c>
    </row>
    <row r="2548" spans="1:65" s="2" customFormat="1" ht="16.5" customHeight="1">
      <c r="A2548" s="36"/>
      <c r="B2548" s="37"/>
      <c r="C2548" s="189" t="s">
        <v>3761</v>
      </c>
      <c r="D2548" s="189" t="s">
        <v>146</v>
      </c>
      <c r="E2548" s="190" t="s">
        <v>3762</v>
      </c>
      <c r="F2548" s="191" t="s">
        <v>3763</v>
      </c>
      <c r="G2548" s="192" t="s">
        <v>1365</v>
      </c>
      <c r="H2548" s="194"/>
      <c r="I2548" s="194"/>
      <c r="J2548" s="193">
        <f>ROUND(I2548*H2548,2)</f>
        <v>0</v>
      </c>
      <c r="K2548" s="191" t="s">
        <v>160</v>
      </c>
      <c r="L2548" s="41"/>
      <c r="M2548" s="195" t="s">
        <v>19</v>
      </c>
      <c r="N2548" s="196" t="s">
        <v>42</v>
      </c>
      <c r="O2548" s="66"/>
      <c r="P2548" s="197">
        <f>O2548*H2548</f>
        <v>0</v>
      </c>
      <c r="Q2548" s="197">
        <v>0</v>
      </c>
      <c r="R2548" s="197">
        <f>Q2548*H2548</f>
        <v>0</v>
      </c>
      <c r="S2548" s="197">
        <v>0</v>
      </c>
      <c r="T2548" s="198">
        <f>S2548*H2548</f>
        <v>0</v>
      </c>
      <c r="U2548" s="36"/>
      <c r="V2548" s="36"/>
      <c r="W2548" s="36"/>
      <c r="X2548" s="36"/>
      <c r="Y2548" s="36"/>
      <c r="Z2548" s="36"/>
      <c r="AA2548" s="36"/>
      <c r="AB2548" s="36"/>
      <c r="AC2548" s="36"/>
      <c r="AD2548" s="36"/>
      <c r="AE2548" s="36"/>
      <c r="AR2548" s="199" t="s">
        <v>258</v>
      </c>
      <c r="AT2548" s="199" t="s">
        <v>146</v>
      </c>
      <c r="AU2548" s="199" t="s">
        <v>80</v>
      </c>
      <c r="AY2548" s="19" t="s">
        <v>144</v>
      </c>
      <c r="BE2548" s="200">
        <f>IF(N2548="základní",J2548,0)</f>
        <v>0</v>
      </c>
      <c r="BF2548" s="200">
        <f>IF(N2548="snížená",J2548,0)</f>
        <v>0</v>
      </c>
      <c r="BG2548" s="200">
        <f>IF(N2548="zákl. přenesená",J2548,0)</f>
        <v>0</v>
      </c>
      <c r="BH2548" s="200">
        <f>IF(N2548="sníž. přenesená",J2548,0)</f>
        <v>0</v>
      </c>
      <c r="BI2548" s="200">
        <f>IF(N2548="nulová",J2548,0)</f>
        <v>0</v>
      </c>
      <c r="BJ2548" s="19" t="s">
        <v>26</v>
      </c>
      <c r="BK2548" s="200">
        <f>ROUND(I2548*H2548,2)</f>
        <v>0</v>
      </c>
      <c r="BL2548" s="19" t="s">
        <v>258</v>
      </c>
      <c r="BM2548" s="199" t="s">
        <v>3764</v>
      </c>
    </row>
    <row r="2549" spans="1:65" s="2" customFormat="1" ht="19.2">
      <c r="A2549" s="36"/>
      <c r="B2549" s="37"/>
      <c r="C2549" s="38"/>
      <c r="D2549" s="201" t="s">
        <v>152</v>
      </c>
      <c r="E2549" s="38"/>
      <c r="F2549" s="202" t="s">
        <v>3765</v>
      </c>
      <c r="G2549" s="38"/>
      <c r="H2549" s="38"/>
      <c r="I2549" s="110"/>
      <c r="J2549" s="38"/>
      <c r="K2549" s="38"/>
      <c r="L2549" s="41"/>
      <c r="M2549" s="203"/>
      <c r="N2549" s="204"/>
      <c r="O2549" s="66"/>
      <c r="P2549" s="66"/>
      <c r="Q2549" s="66"/>
      <c r="R2549" s="66"/>
      <c r="S2549" s="66"/>
      <c r="T2549" s="67"/>
      <c r="U2549" s="36"/>
      <c r="V2549" s="36"/>
      <c r="W2549" s="36"/>
      <c r="X2549" s="36"/>
      <c r="Y2549" s="36"/>
      <c r="Z2549" s="36"/>
      <c r="AA2549" s="36"/>
      <c r="AB2549" s="36"/>
      <c r="AC2549" s="36"/>
      <c r="AD2549" s="36"/>
      <c r="AE2549" s="36"/>
      <c r="AT2549" s="19" t="s">
        <v>152</v>
      </c>
      <c r="AU2549" s="19" t="s">
        <v>80</v>
      </c>
    </row>
    <row r="2550" spans="1:65" s="2" customFormat="1" ht="96">
      <c r="A2550" s="36"/>
      <c r="B2550" s="37"/>
      <c r="C2550" s="38"/>
      <c r="D2550" s="201" t="s">
        <v>154</v>
      </c>
      <c r="E2550" s="38"/>
      <c r="F2550" s="205" t="s">
        <v>3766</v>
      </c>
      <c r="G2550" s="38"/>
      <c r="H2550" s="38"/>
      <c r="I2550" s="110"/>
      <c r="J2550" s="38"/>
      <c r="K2550" s="38"/>
      <c r="L2550" s="41"/>
      <c r="M2550" s="203"/>
      <c r="N2550" s="204"/>
      <c r="O2550" s="66"/>
      <c r="P2550" s="66"/>
      <c r="Q2550" s="66"/>
      <c r="R2550" s="66"/>
      <c r="S2550" s="66"/>
      <c r="T2550" s="67"/>
      <c r="U2550" s="36"/>
      <c r="V2550" s="36"/>
      <c r="W2550" s="36"/>
      <c r="X2550" s="36"/>
      <c r="Y2550" s="36"/>
      <c r="Z2550" s="36"/>
      <c r="AA2550" s="36"/>
      <c r="AB2550" s="36"/>
      <c r="AC2550" s="36"/>
      <c r="AD2550" s="36"/>
      <c r="AE2550" s="36"/>
      <c r="AT2550" s="19" t="s">
        <v>154</v>
      </c>
      <c r="AU2550" s="19" t="s">
        <v>80</v>
      </c>
    </row>
    <row r="2551" spans="1:65" s="12" customFormat="1" ht="22.8" customHeight="1">
      <c r="B2551" s="173"/>
      <c r="C2551" s="174"/>
      <c r="D2551" s="175" t="s">
        <v>70</v>
      </c>
      <c r="E2551" s="187" t="s">
        <v>3551</v>
      </c>
      <c r="F2551" s="187" t="s">
        <v>3767</v>
      </c>
      <c r="G2551" s="174"/>
      <c r="H2551" s="174"/>
      <c r="I2551" s="177"/>
      <c r="J2551" s="188">
        <f>BK2551</f>
        <v>0</v>
      </c>
      <c r="K2551" s="174"/>
      <c r="L2551" s="179"/>
      <c r="M2551" s="180"/>
      <c r="N2551" s="181"/>
      <c r="O2551" s="181"/>
      <c r="P2551" s="182">
        <f>SUM(P2552:P2585)</f>
        <v>0</v>
      </c>
      <c r="Q2551" s="181"/>
      <c r="R2551" s="182">
        <f>SUM(R2552:R2585)</f>
        <v>0.84495350000000014</v>
      </c>
      <c r="S2551" s="181"/>
      <c r="T2551" s="183">
        <f>SUM(T2552:T2585)</f>
        <v>0</v>
      </c>
      <c r="AR2551" s="184" t="s">
        <v>80</v>
      </c>
      <c r="AT2551" s="185" t="s">
        <v>70</v>
      </c>
      <c r="AU2551" s="185" t="s">
        <v>26</v>
      </c>
      <c r="AY2551" s="184" t="s">
        <v>144</v>
      </c>
      <c r="BK2551" s="186">
        <f>SUM(BK2552:BK2585)</f>
        <v>0</v>
      </c>
    </row>
    <row r="2552" spans="1:65" s="2" customFormat="1" ht="16.5" customHeight="1">
      <c r="A2552" s="36"/>
      <c r="B2552" s="37"/>
      <c r="C2552" s="189" t="s">
        <v>3768</v>
      </c>
      <c r="D2552" s="189" t="s">
        <v>146</v>
      </c>
      <c r="E2552" s="190" t="s">
        <v>3769</v>
      </c>
      <c r="F2552" s="191" t="s">
        <v>3770</v>
      </c>
      <c r="G2552" s="192" t="s">
        <v>429</v>
      </c>
      <c r="H2552" s="193">
        <v>23</v>
      </c>
      <c r="I2552" s="194"/>
      <c r="J2552" s="193">
        <f>ROUND(I2552*H2552,2)</f>
        <v>0</v>
      </c>
      <c r="K2552" s="191" t="s">
        <v>160</v>
      </c>
      <c r="L2552" s="41"/>
      <c r="M2552" s="195" t="s">
        <v>19</v>
      </c>
      <c r="N2552" s="196" t="s">
        <v>42</v>
      </c>
      <c r="O2552" s="66"/>
      <c r="P2552" s="197">
        <f>O2552*H2552</f>
        <v>0</v>
      </c>
      <c r="Q2552" s="197">
        <v>1.31E-3</v>
      </c>
      <c r="R2552" s="197">
        <f>Q2552*H2552</f>
        <v>3.0130000000000001E-2</v>
      </c>
      <c r="S2552" s="197">
        <v>0</v>
      </c>
      <c r="T2552" s="198">
        <f>S2552*H2552</f>
        <v>0</v>
      </c>
      <c r="U2552" s="36"/>
      <c r="V2552" s="36"/>
      <c r="W2552" s="36"/>
      <c r="X2552" s="36"/>
      <c r="Y2552" s="36"/>
      <c r="Z2552" s="36"/>
      <c r="AA2552" s="36"/>
      <c r="AB2552" s="36"/>
      <c r="AC2552" s="36"/>
      <c r="AD2552" s="36"/>
      <c r="AE2552" s="36"/>
      <c r="AR2552" s="199" t="s">
        <v>258</v>
      </c>
      <c r="AT2552" s="199" t="s">
        <v>146</v>
      </c>
      <c r="AU2552" s="199" t="s">
        <v>80</v>
      </c>
      <c r="AY2552" s="19" t="s">
        <v>144</v>
      </c>
      <c r="BE2552" s="200">
        <f>IF(N2552="základní",J2552,0)</f>
        <v>0</v>
      </c>
      <c r="BF2552" s="200">
        <f>IF(N2552="snížená",J2552,0)</f>
        <v>0</v>
      </c>
      <c r="BG2552" s="200">
        <f>IF(N2552="zákl. přenesená",J2552,0)</f>
        <v>0</v>
      </c>
      <c r="BH2552" s="200">
        <f>IF(N2552="sníž. přenesená",J2552,0)</f>
        <v>0</v>
      </c>
      <c r="BI2552" s="200">
        <f>IF(N2552="nulová",J2552,0)</f>
        <v>0</v>
      </c>
      <c r="BJ2552" s="19" t="s">
        <v>26</v>
      </c>
      <c r="BK2552" s="200">
        <f>ROUND(I2552*H2552,2)</f>
        <v>0</v>
      </c>
      <c r="BL2552" s="19" t="s">
        <v>258</v>
      </c>
      <c r="BM2552" s="199" t="s">
        <v>3771</v>
      </c>
    </row>
    <row r="2553" spans="1:65" s="2" customFormat="1" ht="10.199999999999999">
      <c r="A2553" s="36"/>
      <c r="B2553" s="37"/>
      <c r="C2553" s="38"/>
      <c r="D2553" s="201" t="s">
        <v>152</v>
      </c>
      <c r="E2553" s="38"/>
      <c r="F2553" s="202" t="s">
        <v>3772</v>
      </c>
      <c r="G2553" s="38"/>
      <c r="H2553" s="38"/>
      <c r="I2553" s="110"/>
      <c r="J2553" s="38"/>
      <c r="K2553" s="38"/>
      <c r="L2553" s="41"/>
      <c r="M2553" s="203"/>
      <c r="N2553" s="204"/>
      <c r="O2553" s="66"/>
      <c r="P2553" s="66"/>
      <c r="Q2553" s="66"/>
      <c r="R2553" s="66"/>
      <c r="S2553" s="66"/>
      <c r="T2553" s="67"/>
      <c r="U2553" s="36"/>
      <c r="V2553" s="36"/>
      <c r="W2553" s="36"/>
      <c r="X2553" s="36"/>
      <c r="Y2553" s="36"/>
      <c r="Z2553" s="36"/>
      <c r="AA2553" s="36"/>
      <c r="AB2553" s="36"/>
      <c r="AC2553" s="36"/>
      <c r="AD2553" s="36"/>
      <c r="AE2553" s="36"/>
      <c r="AT2553" s="19" t="s">
        <v>152</v>
      </c>
      <c r="AU2553" s="19" t="s">
        <v>80</v>
      </c>
    </row>
    <row r="2554" spans="1:65" s="13" customFormat="1" ht="10.199999999999999">
      <c r="B2554" s="206"/>
      <c r="C2554" s="207"/>
      <c r="D2554" s="201" t="s">
        <v>156</v>
      </c>
      <c r="E2554" s="208" t="s">
        <v>19</v>
      </c>
      <c r="F2554" s="209" t="s">
        <v>3773</v>
      </c>
      <c r="G2554" s="207"/>
      <c r="H2554" s="210">
        <v>13.5</v>
      </c>
      <c r="I2554" s="211"/>
      <c r="J2554" s="207"/>
      <c r="K2554" s="207"/>
      <c r="L2554" s="212"/>
      <c r="M2554" s="213"/>
      <c r="N2554" s="214"/>
      <c r="O2554" s="214"/>
      <c r="P2554" s="214"/>
      <c r="Q2554" s="214"/>
      <c r="R2554" s="214"/>
      <c r="S2554" s="214"/>
      <c r="T2554" s="215"/>
      <c r="AT2554" s="216" t="s">
        <v>156</v>
      </c>
      <c r="AU2554" s="216" t="s">
        <v>80</v>
      </c>
      <c r="AV2554" s="13" t="s">
        <v>80</v>
      </c>
      <c r="AW2554" s="13" t="s">
        <v>32</v>
      </c>
      <c r="AX2554" s="13" t="s">
        <v>71</v>
      </c>
      <c r="AY2554" s="216" t="s">
        <v>144</v>
      </c>
    </row>
    <row r="2555" spans="1:65" s="13" customFormat="1" ht="10.199999999999999">
      <c r="B2555" s="206"/>
      <c r="C2555" s="207"/>
      <c r="D2555" s="201" t="s">
        <v>156</v>
      </c>
      <c r="E2555" s="208" t="s">
        <v>19</v>
      </c>
      <c r="F2555" s="209" t="s">
        <v>3774</v>
      </c>
      <c r="G2555" s="207"/>
      <c r="H2555" s="210">
        <v>9.5</v>
      </c>
      <c r="I2555" s="211"/>
      <c r="J2555" s="207"/>
      <c r="K2555" s="207"/>
      <c r="L2555" s="212"/>
      <c r="M2555" s="213"/>
      <c r="N2555" s="214"/>
      <c r="O2555" s="214"/>
      <c r="P2555" s="214"/>
      <c r="Q2555" s="214"/>
      <c r="R2555" s="214"/>
      <c r="S2555" s="214"/>
      <c r="T2555" s="215"/>
      <c r="AT2555" s="216" t="s">
        <v>156</v>
      </c>
      <c r="AU2555" s="216" t="s">
        <v>80</v>
      </c>
      <c r="AV2555" s="13" t="s">
        <v>80</v>
      </c>
      <c r="AW2555" s="13" t="s">
        <v>32</v>
      </c>
      <c r="AX2555" s="13" t="s">
        <v>71</v>
      </c>
      <c r="AY2555" s="216" t="s">
        <v>144</v>
      </c>
    </row>
    <row r="2556" spans="1:65" s="15" customFormat="1" ht="10.199999999999999">
      <c r="B2556" s="227"/>
      <c r="C2556" s="228"/>
      <c r="D2556" s="201" t="s">
        <v>156</v>
      </c>
      <c r="E2556" s="229" t="s">
        <v>19</v>
      </c>
      <c r="F2556" s="230" t="s">
        <v>191</v>
      </c>
      <c r="G2556" s="228"/>
      <c r="H2556" s="231">
        <v>23</v>
      </c>
      <c r="I2556" s="232"/>
      <c r="J2556" s="228"/>
      <c r="K2556" s="228"/>
      <c r="L2556" s="233"/>
      <c r="M2556" s="234"/>
      <c r="N2556" s="235"/>
      <c r="O2556" s="235"/>
      <c r="P2556" s="235"/>
      <c r="Q2556" s="235"/>
      <c r="R2556" s="235"/>
      <c r="S2556" s="235"/>
      <c r="T2556" s="236"/>
      <c r="AT2556" s="237" t="s">
        <v>156</v>
      </c>
      <c r="AU2556" s="237" t="s">
        <v>80</v>
      </c>
      <c r="AV2556" s="15" t="s">
        <v>150</v>
      </c>
      <c r="AW2556" s="15" t="s">
        <v>32</v>
      </c>
      <c r="AX2556" s="15" t="s">
        <v>26</v>
      </c>
      <c r="AY2556" s="237" t="s">
        <v>144</v>
      </c>
    </row>
    <row r="2557" spans="1:65" s="2" customFormat="1" ht="16.5" customHeight="1">
      <c r="A2557" s="36"/>
      <c r="B2557" s="37"/>
      <c r="C2557" s="189" t="s">
        <v>3775</v>
      </c>
      <c r="D2557" s="189" t="s">
        <v>146</v>
      </c>
      <c r="E2557" s="190" t="s">
        <v>3776</v>
      </c>
      <c r="F2557" s="191" t="s">
        <v>3777</v>
      </c>
      <c r="G2557" s="192" t="s">
        <v>149</v>
      </c>
      <c r="H2557" s="193">
        <v>8.92</v>
      </c>
      <c r="I2557" s="194"/>
      <c r="J2557" s="193">
        <f>ROUND(I2557*H2557,2)</f>
        <v>0</v>
      </c>
      <c r="K2557" s="191" t="s">
        <v>160</v>
      </c>
      <c r="L2557" s="41"/>
      <c r="M2557" s="195" t="s">
        <v>19</v>
      </c>
      <c r="N2557" s="196" t="s">
        <v>42</v>
      </c>
      <c r="O2557" s="66"/>
      <c r="P2557" s="197">
        <f>O2557*H2557</f>
        <v>0</v>
      </c>
      <c r="Q2557" s="197">
        <v>6.6100000000000004E-3</v>
      </c>
      <c r="R2557" s="197">
        <f>Q2557*H2557</f>
        <v>5.8961200000000005E-2</v>
      </c>
      <c r="S2557" s="197">
        <v>0</v>
      </c>
      <c r="T2557" s="198">
        <f>S2557*H2557</f>
        <v>0</v>
      </c>
      <c r="U2557" s="36"/>
      <c r="V2557" s="36"/>
      <c r="W2557" s="36"/>
      <c r="X2557" s="36"/>
      <c r="Y2557" s="36"/>
      <c r="Z2557" s="36"/>
      <c r="AA2557" s="36"/>
      <c r="AB2557" s="36"/>
      <c r="AC2557" s="36"/>
      <c r="AD2557" s="36"/>
      <c r="AE2557" s="36"/>
      <c r="AR2557" s="199" t="s">
        <v>258</v>
      </c>
      <c r="AT2557" s="199" t="s">
        <v>146</v>
      </c>
      <c r="AU2557" s="199" t="s">
        <v>80</v>
      </c>
      <c r="AY2557" s="19" t="s">
        <v>144</v>
      </c>
      <c r="BE2557" s="200">
        <f>IF(N2557="základní",J2557,0)</f>
        <v>0</v>
      </c>
      <c r="BF2557" s="200">
        <f>IF(N2557="snížená",J2557,0)</f>
        <v>0</v>
      </c>
      <c r="BG2557" s="200">
        <f>IF(N2557="zákl. přenesená",J2557,0)</f>
        <v>0</v>
      </c>
      <c r="BH2557" s="200">
        <f>IF(N2557="sníž. přenesená",J2557,0)</f>
        <v>0</v>
      </c>
      <c r="BI2557" s="200">
        <f>IF(N2557="nulová",J2557,0)</f>
        <v>0</v>
      </c>
      <c r="BJ2557" s="19" t="s">
        <v>26</v>
      </c>
      <c r="BK2557" s="200">
        <f>ROUND(I2557*H2557,2)</f>
        <v>0</v>
      </c>
      <c r="BL2557" s="19" t="s">
        <v>258</v>
      </c>
      <c r="BM2557" s="199" t="s">
        <v>3778</v>
      </c>
    </row>
    <row r="2558" spans="1:65" s="2" customFormat="1" ht="19.2">
      <c r="A2558" s="36"/>
      <c r="B2558" s="37"/>
      <c r="C2558" s="38"/>
      <c r="D2558" s="201" t="s">
        <v>152</v>
      </c>
      <c r="E2558" s="38"/>
      <c r="F2558" s="202" t="s">
        <v>3779</v>
      </c>
      <c r="G2558" s="38"/>
      <c r="H2558" s="38"/>
      <c r="I2558" s="110"/>
      <c r="J2558" s="38"/>
      <c r="K2558" s="38"/>
      <c r="L2558" s="41"/>
      <c r="M2558" s="203"/>
      <c r="N2558" s="204"/>
      <c r="O2558" s="66"/>
      <c r="P2558" s="66"/>
      <c r="Q2558" s="66"/>
      <c r="R2558" s="66"/>
      <c r="S2558" s="66"/>
      <c r="T2558" s="67"/>
      <c r="U2558" s="36"/>
      <c r="V2558" s="36"/>
      <c r="W2558" s="36"/>
      <c r="X2558" s="36"/>
      <c r="Y2558" s="36"/>
      <c r="Z2558" s="36"/>
      <c r="AA2558" s="36"/>
      <c r="AB2558" s="36"/>
      <c r="AC2558" s="36"/>
      <c r="AD2558" s="36"/>
      <c r="AE2558" s="36"/>
      <c r="AT2558" s="19" t="s">
        <v>152</v>
      </c>
      <c r="AU2558" s="19" t="s">
        <v>80</v>
      </c>
    </row>
    <row r="2559" spans="1:65" s="14" customFormat="1" ht="10.199999999999999">
      <c r="B2559" s="217"/>
      <c r="C2559" s="218"/>
      <c r="D2559" s="201" t="s">
        <v>156</v>
      </c>
      <c r="E2559" s="219" t="s">
        <v>19</v>
      </c>
      <c r="F2559" s="220" t="s">
        <v>3691</v>
      </c>
      <c r="G2559" s="218"/>
      <c r="H2559" s="219" t="s">
        <v>19</v>
      </c>
      <c r="I2559" s="221"/>
      <c r="J2559" s="218"/>
      <c r="K2559" s="218"/>
      <c r="L2559" s="222"/>
      <c r="M2559" s="223"/>
      <c r="N2559" s="224"/>
      <c r="O2559" s="224"/>
      <c r="P2559" s="224"/>
      <c r="Q2559" s="224"/>
      <c r="R2559" s="224"/>
      <c r="S2559" s="224"/>
      <c r="T2559" s="225"/>
      <c r="AT2559" s="226" t="s">
        <v>156</v>
      </c>
      <c r="AU2559" s="226" t="s">
        <v>80</v>
      </c>
      <c r="AV2559" s="14" t="s">
        <v>26</v>
      </c>
      <c r="AW2559" s="14" t="s">
        <v>32</v>
      </c>
      <c r="AX2559" s="14" t="s">
        <v>71</v>
      </c>
      <c r="AY2559" s="226" t="s">
        <v>144</v>
      </c>
    </row>
    <row r="2560" spans="1:65" s="13" customFormat="1" ht="10.199999999999999">
      <c r="B2560" s="206"/>
      <c r="C2560" s="207"/>
      <c r="D2560" s="201" t="s">
        <v>156</v>
      </c>
      <c r="E2560" s="208" t="s">
        <v>19</v>
      </c>
      <c r="F2560" s="209" t="s">
        <v>3692</v>
      </c>
      <c r="G2560" s="207"/>
      <c r="H2560" s="210">
        <v>8.92</v>
      </c>
      <c r="I2560" s="211"/>
      <c r="J2560" s="207"/>
      <c r="K2560" s="207"/>
      <c r="L2560" s="212"/>
      <c r="M2560" s="213"/>
      <c r="N2560" s="214"/>
      <c r="O2560" s="214"/>
      <c r="P2560" s="214"/>
      <c r="Q2560" s="214"/>
      <c r="R2560" s="214"/>
      <c r="S2560" s="214"/>
      <c r="T2560" s="215"/>
      <c r="AT2560" s="216" t="s">
        <v>156</v>
      </c>
      <c r="AU2560" s="216" t="s">
        <v>80</v>
      </c>
      <c r="AV2560" s="13" t="s">
        <v>80</v>
      </c>
      <c r="AW2560" s="13" t="s">
        <v>32</v>
      </c>
      <c r="AX2560" s="13" t="s">
        <v>26</v>
      </c>
      <c r="AY2560" s="216" t="s">
        <v>144</v>
      </c>
    </row>
    <row r="2561" spans="1:65" s="2" customFormat="1" ht="16.5" customHeight="1">
      <c r="A2561" s="36"/>
      <c r="B2561" s="37"/>
      <c r="C2561" s="189" t="s">
        <v>3780</v>
      </c>
      <c r="D2561" s="189" t="s">
        <v>146</v>
      </c>
      <c r="E2561" s="190" t="s">
        <v>3781</v>
      </c>
      <c r="F2561" s="191" t="s">
        <v>3782</v>
      </c>
      <c r="G2561" s="192" t="s">
        <v>429</v>
      </c>
      <c r="H2561" s="193">
        <v>45</v>
      </c>
      <c r="I2561" s="194"/>
      <c r="J2561" s="193">
        <f>ROUND(I2561*H2561,2)</f>
        <v>0</v>
      </c>
      <c r="K2561" s="191" t="s">
        <v>160</v>
      </c>
      <c r="L2561" s="41"/>
      <c r="M2561" s="195" t="s">
        <v>19</v>
      </c>
      <c r="N2561" s="196" t="s">
        <v>42</v>
      </c>
      <c r="O2561" s="66"/>
      <c r="P2561" s="197">
        <f>O2561*H2561</f>
        <v>0</v>
      </c>
      <c r="Q2561" s="197">
        <v>3.5100000000000001E-3</v>
      </c>
      <c r="R2561" s="197">
        <f>Q2561*H2561</f>
        <v>0.15795000000000001</v>
      </c>
      <c r="S2561" s="197">
        <v>0</v>
      </c>
      <c r="T2561" s="198">
        <f>S2561*H2561</f>
        <v>0</v>
      </c>
      <c r="U2561" s="36"/>
      <c r="V2561" s="36"/>
      <c r="W2561" s="36"/>
      <c r="X2561" s="36"/>
      <c r="Y2561" s="36"/>
      <c r="Z2561" s="36"/>
      <c r="AA2561" s="36"/>
      <c r="AB2561" s="36"/>
      <c r="AC2561" s="36"/>
      <c r="AD2561" s="36"/>
      <c r="AE2561" s="36"/>
      <c r="AR2561" s="199" t="s">
        <v>258</v>
      </c>
      <c r="AT2561" s="199" t="s">
        <v>146</v>
      </c>
      <c r="AU2561" s="199" t="s">
        <v>80</v>
      </c>
      <c r="AY2561" s="19" t="s">
        <v>144</v>
      </c>
      <c r="BE2561" s="200">
        <f>IF(N2561="základní",J2561,0)</f>
        <v>0</v>
      </c>
      <c r="BF2561" s="200">
        <f>IF(N2561="snížená",J2561,0)</f>
        <v>0</v>
      </c>
      <c r="BG2561" s="200">
        <f>IF(N2561="zákl. přenesená",J2561,0)</f>
        <v>0</v>
      </c>
      <c r="BH2561" s="200">
        <f>IF(N2561="sníž. přenesená",J2561,0)</f>
        <v>0</v>
      </c>
      <c r="BI2561" s="200">
        <f>IF(N2561="nulová",J2561,0)</f>
        <v>0</v>
      </c>
      <c r="BJ2561" s="19" t="s">
        <v>26</v>
      </c>
      <c r="BK2561" s="200">
        <f>ROUND(I2561*H2561,2)</f>
        <v>0</v>
      </c>
      <c r="BL2561" s="19" t="s">
        <v>258</v>
      </c>
      <c r="BM2561" s="199" t="s">
        <v>3783</v>
      </c>
    </row>
    <row r="2562" spans="1:65" s="2" customFormat="1" ht="19.2">
      <c r="A2562" s="36"/>
      <c r="B2562" s="37"/>
      <c r="C2562" s="38"/>
      <c r="D2562" s="201" t="s">
        <v>152</v>
      </c>
      <c r="E2562" s="38"/>
      <c r="F2562" s="202" t="s">
        <v>3784</v>
      </c>
      <c r="G2562" s="38"/>
      <c r="H2562" s="38"/>
      <c r="I2562" s="110"/>
      <c r="J2562" s="38"/>
      <c r="K2562" s="38"/>
      <c r="L2562" s="41"/>
      <c r="M2562" s="203"/>
      <c r="N2562" s="204"/>
      <c r="O2562" s="66"/>
      <c r="P2562" s="66"/>
      <c r="Q2562" s="66"/>
      <c r="R2562" s="66"/>
      <c r="S2562" s="66"/>
      <c r="T2562" s="67"/>
      <c r="U2562" s="36"/>
      <c r="V2562" s="36"/>
      <c r="W2562" s="36"/>
      <c r="X2562" s="36"/>
      <c r="Y2562" s="36"/>
      <c r="Z2562" s="36"/>
      <c r="AA2562" s="36"/>
      <c r="AB2562" s="36"/>
      <c r="AC2562" s="36"/>
      <c r="AD2562" s="36"/>
      <c r="AE2562" s="36"/>
      <c r="AT2562" s="19" t="s">
        <v>152</v>
      </c>
      <c r="AU2562" s="19" t="s">
        <v>80</v>
      </c>
    </row>
    <row r="2563" spans="1:65" s="13" customFormat="1" ht="10.199999999999999">
      <c r="B2563" s="206"/>
      <c r="C2563" s="207"/>
      <c r="D2563" s="201" t="s">
        <v>156</v>
      </c>
      <c r="E2563" s="208" t="s">
        <v>19</v>
      </c>
      <c r="F2563" s="209" t="s">
        <v>3785</v>
      </c>
      <c r="G2563" s="207"/>
      <c r="H2563" s="210">
        <v>45</v>
      </c>
      <c r="I2563" s="211"/>
      <c r="J2563" s="207"/>
      <c r="K2563" s="207"/>
      <c r="L2563" s="212"/>
      <c r="M2563" s="213"/>
      <c r="N2563" s="214"/>
      <c r="O2563" s="214"/>
      <c r="P2563" s="214"/>
      <c r="Q2563" s="214"/>
      <c r="R2563" s="214"/>
      <c r="S2563" s="214"/>
      <c r="T2563" s="215"/>
      <c r="AT2563" s="216" t="s">
        <v>156</v>
      </c>
      <c r="AU2563" s="216" t="s">
        <v>80</v>
      </c>
      <c r="AV2563" s="13" t="s">
        <v>80</v>
      </c>
      <c r="AW2563" s="13" t="s">
        <v>32</v>
      </c>
      <c r="AX2563" s="13" t="s">
        <v>26</v>
      </c>
      <c r="AY2563" s="216" t="s">
        <v>144</v>
      </c>
    </row>
    <row r="2564" spans="1:65" s="2" customFormat="1" ht="16.5" customHeight="1">
      <c r="A2564" s="36"/>
      <c r="B2564" s="37"/>
      <c r="C2564" s="189" t="s">
        <v>3786</v>
      </c>
      <c r="D2564" s="189" t="s">
        <v>146</v>
      </c>
      <c r="E2564" s="190" t="s">
        <v>3787</v>
      </c>
      <c r="F2564" s="191" t="s">
        <v>3788</v>
      </c>
      <c r="G2564" s="192" t="s">
        <v>429</v>
      </c>
      <c r="H2564" s="193">
        <v>5.4</v>
      </c>
      <c r="I2564" s="194"/>
      <c r="J2564" s="193">
        <f>ROUND(I2564*H2564,2)</f>
        <v>0</v>
      </c>
      <c r="K2564" s="191" t="s">
        <v>160</v>
      </c>
      <c r="L2564" s="41"/>
      <c r="M2564" s="195" t="s">
        <v>19</v>
      </c>
      <c r="N2564" s="196" t="s">
        <v>42</v>
      </c>
      <c r="O2564" s="66"/>
      <c r="P2564" s="197">
        <f>O2564*H2564</f>
        <v>0</v>
      </c>
      <c r="Q2564" s="197">
        <v>4.3800000000000002E-3</v>
      </c>
      <c r="R2564" s="197">
        <f>Q2564*H2564</f>
        <v>2.3652000000000003E-2</v>
      </c>
      <c r="S2564" s="197">
        <v>0</v>
      </c>
      <c r="T2564" s="198">
        <f>S2564*H2564</f>
        <v>0</v>
      </c>
      <c r="U2564" s="36"/>
      <c r="V2564" s="36"/>
      <c r="W2564" s="36"/>
      <c r="X2564" s="36"/>
      <c r="Y2564" s="36"/>
      <c r="Z2564" s="36"/>
      <c r="AA2564" s="36"/>
      <c r="AB2564" s="36"/>
      <c r="AC2564" s="36"/>
      <c r="AD2564" s="36"/>
      <c r="AE2564" s="36"/>
      <c r="AR2564" s="199" t="s">
        <v>258</v>
      </c>
      <c r="AT2564" s="199" t="s">
        <v>146</v>
      </c>
      <c r="AU2564" s="199" t="s">
        <v>80</v>
      </c>
      <c r="AY2564" s="19" t="s">
        <v>144</v>
      </c>
      <c r="BE2564" s="200">
        <f>IF(N2564="základní",J2564,0)</f>
        <v>0</v>
      </c>
      <c r="BF2564" s="200">
        <f>IF(N2564="snížená",J2564,0)</f>
        <v>0</v>
      </c>
      <c r="BG2564" s="200">
        <f>IF(N2564="zákl. přenesená",J2564,0)</f>
        <v>0</v>
      </c>
      <c r="BH2564" s="200">
        <f>IF(N2564="sníž. přenesená",J2564,0)</f>
        <v>0</v>
      </c>
      <c r="BI2564" s="200">
        <f>IF(N2564="nulová",J2564,0)</f>
        <v>0</v>
      </c>
      <c r="BJ2564" s="19" t="s">
        <v>26</v>
      </c>
      <c r="BK2564" s="200">
        <f>ROUND(I2564*H2564,2)</f>
        <v>0</v>
      </c>
      <c r="BL2564" s="19" t="s">
        <v>258</v>
      </c>
      <c r="BM2564" s="199" t="s">
        <v>3789</v>
      </c>
    </row>
    <row r="2565" spans="1:65" s="2" customFormat="1" ht="19.2">
      <c r="A2565" s="36"/>
      <c r="B2565" s="37"/>
      <c r="C2565" s="38"/>
      <c r="D2565" s="201" t="s">
        <v>152</v>
      </c>
      <c r="E2565" s="38"/>
      <c r="F2565" s="202" t="s">
        <v>3790</v>
      </c>
      <c r="G2565" s="38"/>
      <c r="H2565" s="38"/>
      <c r="I2565" s="110"/>
      <c r="J2565" s="38"/>
      <c r="K2565" s="38"/>
      <c r="L2565" s="41"/>
      <c r="M2565" s="203"/>
      <c r="N2565" s="204"/>
      <c r="O2565" s="66"/>
      <c r="P2565" s="66"/>
      <c r="Q2565" s="66"/>
      <c r="R2565" s="66"/>
      <c r="S2565" s="66"/>
      <c r="T2565" s="67"/>
      <c r="U2565" s="36"/>
      <c r="V2565" s="36"/>
      <c r="W2565" s="36"/>
      <c r="X2565" s="36"/>
      <c r="Y2565" s="36"/>
      <c r="Z2565" s="36"/>
      <c r="AA2565" s="36"/>
      <c r="AB2565" s="36"/>
      <c r="AC2565" s="36"/>
      <c r="AD2565" s="36"/>
      <c r="AE2565" s="36"/>
      <c r="AT2565" s="19" t="s">
        <v>152</v>
      </c>
      <c r="AU2565" s="19" t="s">
        <v>80</v>
      </c>
    </row>
    <row r="2566" spans="1:65" s="13" customFormat="1" ht="10.199999999999999">
      <c r="B2566" s="206"/>
      <c r="C2566" s="207"/>
      <c r="D2566" s="201" t="s">
        <v>156</v>
      </c>
      <c r="E2566" s="208" t="s">
        <v>19</v>
      </c>
      <c r="F2566" s="209" t="s">
        <v>3791</v>
      </c>
      <c r="G2566" s="207"/>
      <c r="H2566" s="210">
        <v>5.4</v>
      </c>
      <c r="I2566" s="211"/>
      <c r="J2566" s="207"/>
      <c r="K2566" s="207"/>
      <c r="L2566" s="212"/>
      <c r="M2566" s="213"/>
      <c r="N2566" s="214"/>
      <c r="O2566" s="214"/>
      <c r="P2566" s="214"/>
      <c r="Q2566" s="214"/>
      <c r="R2566" s="214"/>
      <c r="S2566" s="214"/>
      <c r="T2566" s="215"/>
      <c r="AT2566" s="216" t="s">
        <v>156</v>
      </c>
      <c r="AU2566" s="216" t="s">
        <v>80</v>
      </c>
      <c r="AV2566" s="13" t="s">
        <v>80</v>
      </c>
      <c r="AW2566" s="13" t="s">
        <v>32</v>
      </c>
      <c r="AX2566" s="13" t="s">
        <v>26</v>
      </c>
      <c r="AY2566" s="216" t="s">
        <v>144</v>
      </c>
    </row>
    <row r="2567" spans="1:65" s="2" customFormat="1" ht="16.5" customHeight="1">
      <c r="A2567" s="36"/>
      <c r="B2567" s="37"/>
      <c r="C2567" s="189" t="s">
        <v>3792</v>
      </c>
      <c r="D2567" s="189" t="s">
        <v>146</v>
      </c>
      <c r="E2567" s="190" t="s">
        <v>3793</v>
      </c>
      <c r="F2567" s="191" t="s">
        <v>3794</v>
      </c>
      <c r="G2567" s="192" t="s">
        <v>429</v>
      </c>
      <c r="H2567" s="193">
        <v>9</v>
      </c>
      <c r="I2567" s="194"/>
      <c r="J2567" s="193">
        <f>ROUND(I2567*H2567,2)</f>
        <v>0</v>
      </c>
      <c r="K2567" s="191" t="s">
        <v>160</v>
      </c>
      <c r="L2567" s="41"/>
      <c r="M2567" s="195" t="s">
        <v>19</v>
      </c>
      <c r="N2567" s="196" t="s">
        <v>42</v>
      </c>
      <c r="O2567" s="66"/>
      <c r="P2567" s="197">
        <f>O2567*H2567</f>
        <v>0</v>
      </c>
      <c r="Q2567" s="197">
        <v>5.8399999999999997E-3</v>
      </c>
      <c r="R2567" s="197">
        <f>Q2567*H2567</f>
        <v>5.2559999999999996E-2</v>
      </c>
      <c r="S2567" s="197">
        <v>0</v>
      </c>
      <c r="T2567" s="198">
        <f>S2567*H2567</f>
        <v>0</v>
      </c>
      <c r="U2567" s="36"/>
      <c r="V2567" s="36"/>
      <c r="W2567" s="36"/>
      <c r="X2567" s="36"/>
      <c r="Y2567" s="36"/>
      <c r="Z2567" s="36"/>
      <c r="AA2567" s="36"/>
      <c r="AB2567" s="36"/>
      <c r="AC2567" s="36"/>
      <c r="AD2567" s="36"/>
      <c r="AE2567" s="36"/>
      <c r="AR2567" s="199" t="s">
        <v>258</v>
      </c>
      <c r="AT2567" s="199" t="s">
        <v>146</v>
      </c>
      <c r="AU2567" s="199" t="s">
        <v>80</v>
      </c>
      <c r="AY2567" s="19" t="s">
        <v>144</v>
      </c>
      <c r="BE2567" s="200">
        <f>IF(N2567="základní",J2567,0)</f>
        <v>0</v>
      </c>
      <c r="BF2567" s="200">
        <f>IF(N2567="snížená",J2567,0)</f>
        <v>0</v>
      </c>
      <c r="BG2567" s="200">
        <f>IF(N2567="zákl. přenesená",J2567,0)</f>
        <v>0</v>
      </c>
      <c r="BH2567" s="200">
        <f>IF(N2567="sníž. přenesená",J2567,0)</f>
        <v>0</v>
      </c>
      <c r="BI2567" s="200">
        <f>IF(N2567="nulová",J2567,0)</f>
        <v>0</v>
      </c>
      <c r="BJ2567" s="19" t="s">
        <v>26</v>
      </c>
      <c r="BK2567" s="200">
        <f>ROUND(I2567*H2567,2)</f>
        <v>0</v>
      </c>
      <c r="BL2567" s="19" t="s">
        <v>258</v>
      </c>
      <c r="BM2567" s="199" t="s">
        <v>3795</v>
      </c>
    </row>
    <row r="2568" spans="1:65" s="2" customFormat="1" ht="19.2">
      <c r="A2568" s="36"/>
      <c r="B2568" s="37"/>
      <c r="C2568" s="38"/>
      <c r="D2568" s="201" t="s">
        <v>152</v>
      </c>
      <c r="E2568" s="38"/>
      <c r="F2568" s="202" t="s">
        <v>3796</v>
      </c>
      <c r="G2568" s="38"/>
      <c r="H2568" s="38"/>
      <c r="I2568" s="110"/>
      <c r="J2568" s="38"/>
      <c r="K2568" s="38"/>
      <c r="L2568" s="41"/>
      <c r="M2568" s="203"/>
      <c r="N2568" s="204"/>
      <c r="O2568" s="66"/>
      <c r="P2568" s="66"/>
      <c r="Q2568" s="66"/>
      <c r="R2568" s="66"/>
      <c r="S2568" s="66"/>
      <c r="T2568" s="67"/>
      <c r="U2568" s="36"/>
      <c r="V2568" s="36"/>
      <c r="W2568" s="36"/>
      <c r="X2568" s="36"/>
      <c r="Y2568" s="36"/>
      <c r="Z2568" s="36"/>
      <c r="AA2568" s="36"/>
      <c r="AB2568" s="36"/>
      <c r="AC2568" s="36"/>
      <c r="AD2568" s="36"/>
      <c r="AE2568" s="36"/>
      <c r="AT2568" s="19" t="s">
        <v>152</v>
      </c>
      <c r="AU2568" s="19" t="s">
        <v>80</v>
      </c>
    </row>
    <row r="2569" spans="1:65" s="13" customFormat="1" ht="10.199999999999999">
      <c r="B2569" s="206"/>
      <c r="C2569" s="207"/>
      <c r="D2569" s="201" t="s">
        <v>156</v>
      </c>
      <c r="E2569" s="208" t="s">
        <v>19</v>
      </c>
      <c r="F2569" s="209" t="s">
        <v>3797</v>
      </c>
      <c r="G2569" s="207"/>
      <c r="H2569" s="210">
        <v>9</v>
      </c>
      <c r="I2569" s="211"/>
      <c r="J2569" s="207"/>
      <c r="K2569" s="207"/>
      <c r="L2569" s="212"/>
      <c r="M2569" s="213"/>
      <c r="N2569" s="214"/>
      <c r="O2569" s="214"/>
      <c r="P2569" s="214"/>
      <c r="Q2569" s="214"/>
      <c r="R2569" s="214"/>
      <c r="S2569" s="214"/>
      <c r="T2569" s="215"/>
      <c r="AT2569" s="216" t="s">
        <v>156</v>
      </c>
      <c r="AU2569" s="216" t="s">
        <v>80</v>
      </c>
      <c r="AV2569" s="13" t="s">
        <v>80</v>
      </c>
      <c r="AW2569" s="13" t="s">
        <v>32</v>
      </c>
      <c r="AX2569" s="13" t="s">
        <v>26</v>
      </c>
      <c r="AY2569" s="216" t="s">
        <v>144</v>
      </c>
    </row>
    <row r="2570" spans="1:65" s="2" customFormat="1" ht="16.5" customHeight="1">
      <c r="A2570" s="36"/>
      <c r="B2570" s="37"/>
      <c r="C2570" s="189" t="s">
        <v>3798</v>
      </c>
      <c r="D2570" s="189" t="s">
        <v>146</v>
      </c>
      <c r="E2570" s="190" t="s">
        <v>3799</v>
      </c>
      <c r="F2570" s="191" t="s">
        <v>3800</v>
      </c>
      <c r="G2570" s="192" t="s">
        <v>149</v>
      </c>
      <c r="H2570" s="193">
        <v>47.25</v>
      </c>
      <c r="I2570" s="194"/>
      <c r="J2570" s="193">
        <f>ROUND(I2570*H2570,2)</f>
        <v>0</v>
      </c>
      <c r="K2570" s="191" t="s">
        <v>160</v>
      </c>
      <c r="L2570" s="41"/>
      <c r="M2570" s="195" t="s">
        <v>19</v>
      </c>
      <c r="N2570" s="196" t="s">
        <v>42</v>
      </c>
      <c r="O2570" s="66"/>
      <c r="P2570" s="197">
        <f>O2570*H2570</f>
        <v>0</v>
      </c>
      <c r="Q2570" s="197">
        <v>7.8300000000000002E-3</v>
      </c>
      <c r="R2570" s="197">
        <f>Q2570*H2570</f>
        <v>0.3699675</v>
      </c>
      <c r="S2570" s="197">
        <v>0</v>
      </c>
      <c r="T2570" s="198">
        <f>S2570*H2570</f>
        <v>0</v>
      </c>
      <c r="U2570" s="36"/>
      <c r="V2570" s="36"/>
      <c r="W2570" s="36"/>
      <c r="X2570" s="36"/>
      <c r="Y2570" s="36"/>
      <c r="Z2570" s="36"/>
      <c r="AA2570" s="36"/>
      <c r="AB2570" s="36"/>
      <c r="AC2570" s="36"/>
      <c r="AD2570" s="36"/>
      <c r="AE2570" s="36"/>
      <c r="AR2570" s="199" t="s">
        <v>258</v>
      </c>
      <c r="AT2570" s="199" t="s">
        <v>146</v>
      </c>
      <c r="AU2570" s="199" t="s">
        <v>80</v>
      </c>
      <c r="AY2570" s="19" t="s">
        <v>144</v>
      </c>
      <c r="BE2570" s="200">
        <f>IF(N2570="základní",J2570,0)</f>
        <v>0</v>
      </c>
      <c r="BF2570" s="200">
        <f>IF(N2570="snížená",J2570,0)</f>
        <v>0</v>
      </c>
      <c r="BG2570" s="200">
        <f>IF(N2570="zákl. přenesená",J2570,0)</f>
        <v>0</v>
      </c>
      <c r="BH2570" s="200">
        <f>IF(N2570="sníž. přenesená",J2570,0)</f>
        <v>0</v>
      </c>
      <c r="BI2570" s="200">
        <f>IF(N2570="nulová",J2570,0)</f>
        <v>0</v>
      </c>
      <c r="BJ2570" s="19" t="s">
        <v>26</v>
      </c>
      <c r="BK2570" s="200">
        <f>ROUND(I2570*H2570,2)</f>
        <v>0</v>
      </c>
      <c r="BL2570" s="19" t="s">
        <v>258</v>
      </c>
      <c r="BM2570" s="199" t="s">
        <v>3801</v>
      </c>
    </row>
    <row r="2571" spans="1:65" s="2" customFormat="1" ht="19.2">
      <c r="A2571" s="36"/>
      <c r="B2571" s="37"/>
      <c r="C2571" s="38"/>
      <c r="D2571" s="201" t="s">
        <v>152</v>
      </c>
      <c r="E2571" s="38"/>
      <c r="F2571" s="202" t="s">
        <v>3802</v>
      </c>
      <c r="G2571" s="38"/>
      <c r="H2571" s="38"/>
      <c r="I2571" s="110"/>
      <c r="J2571" s="38"/>
      <c r="K2571" s="38"/>
      <c r="L2571" s="41"/>
      <c r="M2571" s="203"/>
      <c r="N2571" s="204"/>
      <c r="O2571" s="66"/>
      <c r="P2571" s="66"/>
      <c r="Q2571" s="66"/>
      <c r="R2571" s="66"/>
      <c r="S2571" s="66"/>
      <c r="T2571" s="67"/>
      <c r="U2571" s="36"/>
      <c r="V2571" s="36"/>
      <c r="W2571" s="36"/>
      <c r="X2571" s="36"/>
      <c r="Y2571" s="36"/>
      <c r="Z2571" s="36"/>
      <c r="AA2571" s="36"/>
      <c r="AB2571" s="36"/>
      <c r="AC2571" s="36"/>
      <c r="AD2571" s="36"/>
      <c r="AE2571" s="36"/>
      <c r="AT2571" s="19" t="s">
        <v>152</v>
      </c>
      <c r="AU2571" s="19" t="s">
        <v>80</v>
      </c>
    </row>
    <row r="2572" spans="1:65" s="13" customFormat="1" ht="10.199999999999999">
      <c r="B2572" s="206"/>
      <c r="C2572" s="207"/>
      <c r="D2572" s="201" t="s">
        <v>156</v>
      </c>
      <c r="E2572" s="208" t="s">
        <v>19</v>
      </c>
      <c r="F2572" s="209" t="s">
        <v>3803</v>
      </c>
      <c r="G2572" s="207"/>
      <c r="H2572" s="210">
        <v>47.25</v>
      </c>
      <c r="I2572" s="211"/>
      <c r="J2572" s="207"/>
      <c r="K2572" s="207"/>
      <c r="L2572" s="212"/>
      <c r="M2572" s="213"/>
      <c r="N2572" s="214"/>
      <c r="O2572" s="214"/>
      <c r="P2572" s="214"/>
      <c r="Q2572" s="214"/>
      <c r="R2572" s="214"/>
      <c r="S2572" s="214"/>
      <c r="T2572" s="215"/>
      <c r="AT2572" s="216" t="s">
        <v>156</v>
      </c>
      <c r="AU2572" s="216" t="s">
        <v>80</v>
      </c>
      <c r="AV2572" s="13" t="s">
        <v>80</v>
      </c>
      <c r="AW2572" s="13" t="s">
        <v>32</v>
      </c>
      <c r="AX2572" s="13" t="s">
        <v>26</v>
      </c>
      <c r="AY2572" s="216" t="s">
        <v>144</v>
      </c>
    </row>
    <row r="2573" spans="1:65" s="2" customFormat="1" ht="16.5" customHeight="1">
      <c r="A2573" s="36"/>
      <c r="B2573" s="37"/>
      <c r="C2573" s="189" t="s">
        <v>3804</v>
      </c>
      <c r="D2573" s="189" t="s">
        <v>146</v>
      </c>
      <c r="E2573" s="190" t="s">
        <v>3805</v>
      </c>
      <c r="F2573" s="191" t="s">
        <v>3806</v>
      </c>
      <c r="G2573" s="192" t="s">
        <v>429</v>
      </c>
      <c r="H2573" s="193">
        <v>19.2</v>
      </c>
      <c r="I2573" s="194"/>
      <c r="J2573" s="193">
        <f>ROUND(I2573*H2573,2)</f>
        <v>0</v>
      </c>
      <c r="K2573" s="191" t="s">
        <v>160</v>
      </c>
      <c r="L2573" s="41"/>
      <c r="M2573" s="195" t="s">
        <v>19</v>
      </c>
      <c r="N2573" s="196" t="s">
        <v>42</v>
      </c>
      <c r="O2573" s="66"/>
      <c r="P2573" s="197">
        <f>O2573*H2573</f>
        <v>0</v>
      </c>
      <c r="Q2573" s="197">
        <v>2.9099999999999998E-3</v>
      </c>
      <c r="R2573" s="197">
        <f>Q2573*H2573</f>
        <v>5.5871999999999998E-2</v>
      </c>
      <c r="S2573" s="197">
        <v>0</v>
      </c>
      <c r="T2573" s="198">
        <f>S2573*H2573</f>
        <v>0</v>
      </c>
      <c r="U2573" s="36"/>
      <c r="V2573" s="36"/>
      <c r="W2573" s="36"/>
      <c r="X2573" s="36"/>
      <c r="Y2573" s="36"/>
      <c r="Z2573" s="36"/>
      <c r="AA2573" s="36"/>
      <c r="AB2573" s="36"/>
      <c r="AC2573" s="36"/>
      <c r="AD2573" s="36"/>
      <c r="AE2573" s="36"/>
      <c r="AR2573" s="199" t="s">
        <v>258</v>
      </c>
      <c r="AT2573" s="199" t="s">
        <v>146</v>
      </c>
      <c r="AU2573" s="199" t="s">
        <v>80</v>
      </c>
      <c r="AY2573" s="19" t="s">
        <v>144</v>
      </c>
      <c r="BE2573" s="200">
        <f>IF(N2573="základní",J2573,0)</f>
        <v>0</v>
      </c>
      <c r="BF2573" s="200">
        <f>IF(N2573="snížená",J2573,0)</f>
        <v>0</v>
      </c>
      <c r="BG2573" s="200">
        <f>IF(N2573="zákl. přenesená",J2573,0)</f>
        <v>0</v>
      </c>
      <c r="BH2573" s="200">
        <f>IF(N2573="sníž. přenesená",J2573,0)</f>
        <v>0</v>
      </c>
      <c r="BI2573" s="200">
        <f>IF(N2573="nulová",J2573,0)</f>
        <v>0</v>
      </c>
      <c r="BJ2573" s="19" t="s">
        <v>26</v>
      </c>
      <c r="BK2573" s="200">
        <f>ROUND(I2573*H2573,2)</f>
        <v>0</v>
      </c>
      <c r="BL2573" s="19" t="s">
        <v>258</v>
      </c>
      <c r="BM2573" s="199" t="s">
        <v>3807</v>
      </c>
    </row>
    <row r="2574" spans="1:65" s="2" customFormat="1" ht="19.2">
      <c r="A2574" s="36"/>
      <c r="B2574" s="37"/>
      <c r="C2574" s="38"/>
      <c r="D2574" s="201" t="s">
        <v>152</v>
      </c>
      <c r="E2574" s="38"/>
      <c r="F2574" s="202" t="s">
        <v>3808</v>
      </c>
      <c r="G2574" s="38"/>
      <c r="H2574" s="38"/>
      <c r="I2574" s="110"/>
      <c r="J2574" s="38"/>
      <c r="K2574" s="38"/>
      <c r="L2574" s="41"/>
      <c r="M2574" s="203"/>
      <c r="N2574" s="204"/>
      <c r="O2574" s="66"/>
      <c r="P2574" s="66"/>
      <c r="Q2574" s="66"/>
      <c r="R2574" s="66"/>
      <c r="S2574" s="66"/>
      <c r="T2574" s="67"/>
      <c r="U2574" s="36"/>
      <c r="V2574" s="36"/>
      <c r="W2574" s="36"/>
      <c r="X2574" s="36"/>
      <c r="Y2574" s="36"/>
      <c r="Z2574" s="36"/>
      <c r="AA2574" s="36"/>
      <c r="AB2574" s="36"/>
      <c r="AC2574" s="36"/>
      <c r="AD2574" s="36"/>
      <c r="AE2574" s="36"/>
      <c r="AT2574" s="19" t="s">
        <v>152</v>
      </c>
      <c r="AU2574" s="19" t="s">
        <v>80</v>
      </c>
    </row>
    <row r="2575" spans="1:65" s="2" customFormat="1" ht="28.8">
      <c r="A2575" s="36"/>
      <c r="B2575" s="37"/>
      <c r="C2575" s="38"/>
      <c r="D2575" s="201" t="s">
        <v>154</v>
      </c>
      <c r="E2575" s="38"/>
      <c r="F2575" s="205" t="s">
        <v>3809</v>
      </c>
      <c r="G2575" s="38"/>
      <c r="H2575" s="38"/>
      <c r="I2575" s="110"/>
      <c r="J2575" s="38"/>
      <c r="K2575" s="38"/>
      <c r="L2575" s="41"/>
      <c r="M2575" s="203"/>
      <c r="N2575" s="204"/>
      <c r="O2575" s="66"/>
      <c r="P2575" s="66"/>
      <c r="Q2575" s="66"/>
      <c r="R2575" s="66"/>
      <c r="S2575" s="66"/>
      <c r="T2575" s="67"/>
      <c r="U2575" s="36"/>
      <c r="V2575" s="36"/>
      <c r="W2575" s="36"/>
      <c r="X2575" s="36"/>
      <c r="Y2575" s="36"/>
      <c r="Z2575" s="36"/>
      <c r="AA2575" s="36"/>
      <c r="AB2575" s="36"/>
      <c r="AC2575" s="36"/>
      <c r="AD2575" s="36"/>
      <c r="AE2575" s="36"/>
      <c r="AT2575" s="19" t="s">
        <v>154</v>
      </c>
      <c r="AU2575" s="19" t="s">
        <v>80</v>
      </c>
    </row>
    <row r="2576" spans="1:65" s="13" customFormat="1" ht="10.199999999999999">
      <c r="B2576" s="206"/>
      <c r="C2576" s="207"/>
      <c r="D2576" s="201" t="s">
        <v>156</v>
      </c>
      <c r="E2576" s="208" t="s">
        <v>19</v>
      </c>
      <c r="F2576" s="209" t="s">
        <v>3810</v>
      </c>
      <c r="G2576" s="207"/>
      <c r="H2576" s="210">
        <v>19.2</v>
      </c>
      <c r="I2576" s="211"/>
      <c r="J2576" s="207"/>
      <c r="K2576" s="207"/>
      <c r="L2576" s="212"/>
      <c r="M2576" s="213"/>
      <c r="N2576" s="214"/>
      <c r="O2576" s="214"/>
      <c r="P2576" s="214"/>
      <c r="Q2576" s="214"/>
      <c r="R2576" s="214"/>
      <c r="S2576" s="214"/>
      <c r="T2576" s="215"/>
      <c r="AT2576" s="216" t="s">
        <v>156</v>
      </c>
      <c r="AU2576" s="216" t="s">
        <v>80</v>
      </c>
      <c r="AV2576" s="13" t="s">
        <v>80</v>
      </c>
      <c r="AW2576" s="13" t="s">
        <v>32</v>
      </c>
      <c r="AX2576" s="13" t="s">
        <v>26</v>
      </c>
      <c r="AY2576" s="216" t="s">
        <v>144</v>
      </c>
    </row>
    <row r="2577" spans="1:65" s="2" customFormat="1" ht="16.5" customHeight="1">
      <c r="A2577" s="36"/>
      <c r="B2577" s="37"/>
      <c r="C2577" s="189" t="s">
        <v>3811</v>
      </c>
      <c r="D2577" s="189" t="s">
        <v>146</v>
      </c>
      <c r="E2577" s="190" t="s">
        <v>3812</v>
      </c>
      <c r="F2577" s="191" t="s">
        <v>3813</v>
      </c>
      <c r="G2577" s="192" t="s">
        <v>429</v>
      </c>
      <c r="H2577" s="193">
        <v>2.34</v>
      </c>
      <c r="I2577" s="194"/>
      <c r="J2577" s="193">
        <f>ROUND(I2577*H2577,2)</f>
        <v>0</v>
      </c>
      <c r="K2577" s="191" t="s">
        <v>160</v>
      </c>
      <c r="L2577" s="41"/>
      <c r="M2577" s="195" t="s">
        <v>19</v>
      </c>
      <c r="N2577" s="196" t="s">
        <v>42</v>
      </c>
      <c r="O2577" s="66"/>
      <c r="P2577" s="197">
        <f>O2577*H2577</f>
        <v>0</v>
      </c>
      <c r="Q2577" s="197">
        <v>8.7000000000000001E-4</v>
      </c>
      <c r="R2577" s="197">
        <f>Q2577*H2577</f>
        <v>2.0357999999999999E-3</v>
      </c>
      <c r="S2577" s="197">
        <v>0</v>
      </c>
      <c r="T2577" s="198">
        <f>S2577*H2577</f>
        <v>0</v>
      </c>
      <c r="U2577" s="36"/>
      <c r="V2577" s="36"/>
      <c r="W2577" s="36"/>
      <c r="X2577" s="36"/>
      <c r="Y2577" s="36"/>
      <c r="Z2577" s="36"/>
      <c r="AA2577" s="36"/>
      <c r="AB2577" s="36"/>
      <c r="AC2577" s="36"/>
      <c r="AD2577" s="36"/>
      <c r="AE2577" s="36"/>
      <c r="AR2577" s="199" t="s">
        <v>258</v>
      </c>
      <c r="AT2577" s="199" t="s">
        <v>146</v>
      </c>
      <c r="AU2577" s="199" t="s">
        <v>80</v>
      </c>
      <c r="AY2577" s="19" t="s">
        <v>144</v>
      </c>
      <c r="BE2577" s="200">
        <f>IF(N2577="základní",J2577,0)</f>
        <v>0</v>
      </c>
      <c r="BF2577" s="200">
        <f>IF(N2577="snížená",J2577,0)</f>
        <v>0</v>
      </c>
      <c r="BG2577" s="200">
        <f>IF(N2577="zákl. přenesená",J2577,0)</f>
        <v>0</v>
      </c>
      <c r="BH2577" s="200">
        <f>IF(N2577="sníž. přenesená",J2577,0)</f>
        <v>0</v>
      </c>
      <c r="BI2577" s="200">
        <f>IF(N2577="nulová",J2577,0)</f>
        <v>0</v>
      </c>
      <c r="BJ2577" s="19" t="s">
        <v>26</v>
      </c>
      <c r="BK2577" s="200">
        <f>ROUND(I2577*H2577,2)</f>
        <v>0</v>
      </c>
      <c r="BL2577" s="19" t="s">
        <v>258</v>
      </c>
      <c r="BM2577" s="199" t="s">
        <v>3814</v>
      </c>
    </row>
    <row r="2578" spans="1:65" s="2" customFormat="1" ht="10.199999999999999">
      <c r="A2578" s="36"/>
      <c r="B2578" s="37"/>
      <c r="C2578" s="38"/>
      <c r="D2578" s="201" t="s">
        <v>152</v>
      </c>
      <c r="E2578" s="38"/>
      <c r="F2578" s="202" t="s">
        <v>3815</v>
      </c>
      <c r="G2578" s="38"/>
      <c r="H2578" s="38"/>
      <c r="I2578" s="110"/>
      <c r="J2578" s="38"/>
      <c r="K2578" s="38"/>
      <c r="L2578" s="41"/>
      <c r="M2578" s="203"/>
      <c r="N2578" s="204"/>
      <c r="O2578" s="66"/>
      <c r="P2578" s="66"/>
      <c r="Q2578" s="66"/>
      <c r="R2578" s="66"/>
      <c r="S2578" s="66"/>
      <c r="T2578" s="67"/>
      <c r="U2578" s="36"/>
      <c r="V2578" s="36"/>
      <c r="W2578" s="36"/>
      <c r="X2578" s="36"/>
      <c r="Y2578" s="36"/>
      <c r="Z2578" s="36"/>
      <c r="AA2578" s="36"/>
      <c r="AB2578" s="36"/>
      <c r="AC2578" s="36"/>
      <c r="AD2578" s="36"/>
      <c r="AE2578" s="36"/>
      <c r="AT2578" s="19" t="s">
        <v>152</v>
      </c>
      <c r="AU2578" s="19" t="s">
        <v>80</v>
      </c>
    </row>
    <row r="2579" spans="1:65" s="13" customFormat="1" ht="10.199999999999999">
      <c r="B2579" s="206"/>
      <c r="C2579" s="207"/>
      <c r="D2579" s="201" t="s">
        <v>156</v>
      </c>
      <c r="E2579" s="208" t="s">
        <v>19</v>
      </c>
      <c r="F2579" s="209" t="s">
        <v>3816</v>
      </c>
      <c r="G2579" s="207"/>
      <c r="H2579" s="210">
        <v>2.34</v>
      </c>
      <c r="I2579" s="211"/>
      <c r="J2579" s="207"/>
      <c r="K2579" s="207"/>
      <c r="L2579" s="212"/>
      <c r="M2579" s="213"/>
      <c r="N2579" s="214"/>
      <c r="O2579" s="214"/>
      <c r="P2579" s="214"/>
      <c r="Q2579" s="214"/>
      <c r="R2579" s="214"/>
      <c r="S2579" s="214"/>
      <c r="T2579" s="215"/>
      <c r="AT2579" s="216" t="s">
        <v>156</v>
      </c>
      <c r="AU2579" s="216" t="s">
        <v>80</v>
      </c>
      <c r="AV2579" s="13" t="s">
        <v>80</v>
      </c>
      <c r="AW2579" s="13" t="s">
        <v>32</v>
      </c>
      <c r="AX2579" s="13" t="s">
        <v>26</v>
      </c>
      <c r="AY2579" s="216" t="s">
        <v>144</v>
      </c>
    </row>
    <row r="2580" spans="1:65" s="2" customFormat="1" ht="16.5" customHeight="1">
      <c r="A2580" s="36"/>
      <c r="B2580" s="37"/>
      <c r="C2580" s="189" t="s">
        <v>3817</v>
      </c>
      <c r="D2580" s="189" t="s">
        <v>146</v>
      </c>
      <c r="E2580" s="190" t="s">
        <v>3818</v>
      </c>
      <c r="F2580" s="191" t="s">
        <v>3819</v>
      </c>
      <c r="G2580" s="192" t="s">
        <v>429</v>
      </c>
      <c r="H2580" s="193">
        <v>13.5</v>
      </c>
      <c r="I2580" s="194"/>
      <c r="J2580" s="193">
        <f>ROUND(I2580*H2580,2)</f>
        <v>0</v>
      </c>
      <c r="K2580" s="191" t="s">
        <v>160</v>
      </c>
      <c r="L2580" s="41"/>
      <c r="M2580" s="195" t="s">
        <v>19</v>
      </c>
      <c r="N2580" s="196" t="s">
        <v>42</v>
      </c>
      <c r="O2580" s="66"/>
      <c r="P2580" s="197">
        <f>O2580*H2580</f>
        <v>0</v>
      </c>
      <c r="Q2580" s="197">
        <v>6.9499999999999996E-3</v>
      </c>
      <c r="R2580" s="197">
        <f>Q2580*H2580</f>
        <v>9.3824999999999992E-2</v>
      </c>
      <c r="S2580" s="197">
        <v>0</v>
      </c>
      <c r="T2580" s="198">
        <f>S2580*H2580</f>
        <v>0</v>
      </c>
      <c r="U2580" s="36"/>
      <c r="V2580" s="36"/>
      <c r="W2580" s="36"/>
      <c r="X2580" s="36"/>
      <c r="Y2580" s="36"/>
      <c r="Z2580" s="36"/>
      <c r="AA2580" s="36"/>
      <c r="AB2580" s="36"/>
      <c r="AC2580" s="36"/>
      <c r="AD2580" s="36"/>
      <c r="AE2580" s="36"/>
      <c r="AR2580" s="199" t="s">
        <v>258</v>
      </c>
      <c r="AT2580" s="199" t="s">
        <v>146</v>
      </c>
      <c r="AU2580" s="199" t="s">
        <v>80</v>
      </c>
      <c r="AY2580" s="19" t="s">
        <v>144</v>
      </c>
      <c r="BE2580" s="200">
        <f>IF(N2580="základní",J2580,0)</f>
        <v>0</v>
      </c>
      <c r="BF2580" s="200">
        <f>IF(N2580="snížená",J2580,0)</f>
        <v>0</v>
      </c>
      <c r="BG2580" s="200">
        <f>IF(N2580="zákl. přenesená",J2580,0)</f>
        <v>0</v>
      </c>
      <c r="BH2580" s="200">
        <f>IF(N2580="sníž. přenesená",J2580,0)</f>
        <v>0</v>
      </c>
      <c r="BI2580" s="200">
        <f>IF(N2580="nulová",J2580,0)</f>
        <v>0</v>
      </c>
      <c r="BJ2580" s="19" t="s">
        <v>26</v>
      </c>
      <c r="BK2580" s="200">
        <f>ROUND(I2580*H2580,2)</f>
        <v>0</v>
      </c>
      <c r="BL2580" s="19" t="s">
        <v>258</v>
      </c>
      <c r="BM2580" s="199" t="s">
        <v>3820</v>
      </c>
    </row>
    <row r="2581" spans="1:65" s="2" customFormat="1" ht="19.2">
      <c r="A2581" s="36"/>
      <c r="B2581" s="37"/>
      <c r="C2581" s="38"/>
      <c r="D2581" s="201" t="s">
        <v>152</v>
      </c>
      <c r="E2581" s="38"/>
      <c r="F2581" s="202" t="s">
        <v>3821</v>
      </c>
      <c r="G2581" s="38"/>
      <c r="H2581" s="38"/>
      <c r="I2581" s="110"/>
      <c r="J2581" s="38"/>
      <c r="K2581" s="38"/>
      <c r="L2581" s="41"/>
      <c r="M2581" s="203"/>
      <c r="N2581" s="204"/>
      <c r="O2581" s="66"/>
      <c r="P2581" s="66"/>
      <c r="Q2581" s="66"/>
      <c r="R2581" s="66"/>
      <c r="S2581" s="66"/>
      <c r="T2581" s="67"/>
      <c r="U2581" s="36"/>
      <c r="V2581" s="36"/>
      <c r="W2581" s="36"/>
      <c r="X2581" s="36"/>
      <c r="Y2581" s="36"/>
      <c r="Z2581" s="36"/>
      <c r="AA2581" s="36"/>
      <c r="AB2581" s="36"/>
      <c r="AC2581" s="36"/>
      <c r="AD2581" s="36"/>
      <c r="AE2581" s="36"/>
      <c r="AT2581" s="19" t="s">
        <v>152</v>
      </c>
      <c r="AU2581" s="19" t="s">
        <v>80</v>
      </c>
    </row>
    <row r="2582" spans="1:65" s="13" customFormat="1" ht="10.199999999999999">
      <c r="B2582" s="206"/>
      <c r="C2582" s="207"/>
      <c r="D2582" s="201" t="s">
        <v>156</v>
      </c>
      <c r="E2582" s="208" t="s">
        <v>19</v>
      </c>
      <c r="F2582" s="209" t="s">
        <v>3773</v>
      </c>
      <c r="G2582" s="207"/>
      <c r="H2582" s="210">
        <v>13.5</v>
      </c>
      <c r="I2582" s="211"/>
      <c r="J2582" s="207"/>
      <c r="K2582" s="207"/>
      <c r="L2582" s="212"/>
      <c r="M2582" s="213"/>
      <c r="N2582" s="214"/>
      <c r="O2582" s="214"/>
      <c r="P2582" s="214"/>
      <c r="Q2582" s="214"/>
      <c r="R2582" s="214"/>
      <c r="S2582" s="214"/>
      <c r="T2582" s="215"/>
      <c r="AT2582" s="216" t="s">
        <v>156</v>
      </c>
      <c r="AU2582" s="216" t="s">
        <v>80</v>
      </c>
      <c r="AV2582" s="13" t="s">
        <v>80</v>
      </c>
      <c r="AW2582" s="13" t="s">
        <v>32</v>
      </c>
      <c r="AX2582" s="13" t="s">
        <v>26</v>
      </c>
      <c r="AY2582" s="216" t="s">
        <v>144</v>
      </c>
    </row>
    <row r="2583" spans="1:65" s="2" customFormat="1" ht="16.5" customHeight="1">
      <c r="A2583" s="36"/>
      <c r="B2583" s="37"/>
      <c r="C2583" s="189" t="s">
        <v>3822</v>
      </c>
      <c r="D2583" s="189" t="s">
        <v>146</v>
      </c>
      <c r="E2583" s="190" t="s">
        <v>3823</v>
      </c>
      <c r="F2583" s="191" t="s">
        <v>3824</v>
      </c>
      <c r="G2583" s="192" t="s">
        <v>1365</v>
      </c>
      <c r="H2583" s="194"/>
      <c r="I2583" s="194"/>
      <c r="J2583" s="193">
        <f>ROUND(I2583*H2583,2)</f>
        <v>0</v>
      </c>
      <c r="K2583" s="191" t="s">
        <v>160</v>
      </c>
      <c r="L2583" s="41"/>
      <c r="M2583" s="195" t="s">
        <v>19</v>
      </c>
      <c r="N2583" s="196" t="s">
        <v>42</v>
      </c>
      <c r="O2583" s="66"/>
      <c r="P2583" s="197">
        <f>O2583*H2583</f>
        <v>0</v>
      </c>
      <c r="Q2583" s="197">
        <v>0</v>
      </c>
      <c r="R2583" s="197">
        <f>Q2583*H2583</f>
        <v>0</v>
      </c>
      <c r="S2583" s="197">
        <v>0</v>
      </c>
      <c r="T2583" s="198">
        <f>S2583*H2583</f>
        <v>0</v>
      </c>
      <c r="U2583" s="36"/>
      <c r="V2583" s="36"/>
      <c r="W2583" s="36"/>
      <c r="X2583" s="36"/>
      <c r="Y2583" s="36"/>
      <c r="Z2583" s="36"/>
      <c r="AA2583" s="36"/>
      <c r="AB2583" s="36"/>
      <c r="AC2583" s="36"/>
      <c r="AD2583" s="36"/>
      <c r="AE2583" s="36"/>
      <c r="AR2583" s="199" t="s">
        <v>258</v>
      </c>
      <c r="AT2583" s="199" t="s">
        <v>146</v>
      </c>
      <c r="AU2583" s="199" t="s">
        <v>80</v>
      </c>
      <c r="AY2583" s="19" t="s">
        <v>144</v>
      </c>
      <c r="BE2583" s="200">
        <f>IF(N2583="základní",J2583,0)</f>
        <v>0</v>
      </c>
      <c r="BF2583" s="200">
        <f>IF(N2583="snížená",J2583,0)</f>
        <v>0</v>
      </c>
      <c r="BG2583" s="200">
        <f>IF(N2583="zákl. přenesená",J2583,0)</f>
        <v>0</v>
      </c>
      <c r="BH2583" s="200">
        <f>IF(N2583="sníž. přenesená",J2583,0)</f>
        <v>0</v>
      </c>
      <c r="BI2583" s="200">
        <f>IF(N2583="nulová",J2583,0)</f>
        <v>0</v>
      </c>
      <c r="BJ2583" s="19" t="s">
        <v>26</v>
      </c>
      <c r="BK2583" s="200">
        <f>ROUND(I2583*H2583,2)</f>
        <v>0</v>
      </c>
      <c r="BL2583" s="19" t="s">
        <v>258</v>
      </c>
      <c r="BM2583" s="199" t="s">
        <v>3825</v>
      </c>
    </row>
    <row r="2584" spans="1:65" s="2" customFormat="1" ht="19.2">
      <c r="A2584" s="36"/>
      <c r="B2584" s="37"/>
      <c r="C2584" s="38"/>
      <c r="D2584" s="201" t="s">
        <v>152</v>
      </c>
      <c r="E2584" s="38"/>
      <c r="F2584" s="202" t="s">
        <v>3826</v>
      </c>
      <c r="G2584" s="38"/>
      <c r="H2584" s="38"/>
      <c r="I2584" s="110"/>
      <c r="J2584" s="38"/>
      <c r="K2584" s="38"/>
      <c r="L2584" s="41"/>
      <c r="M2584" s="203"/>
      <c r="N2584" s="204"/>
      <c r="O2584" s="66"/>
      <c r="P2584" s="66"/>
      <c r="Q2584" s="66"/>
      <c r="R2584" s="66"/>
      <c r="S2584" s="66"/>
      <c r="T2584" s="67"/>
      <c r="U2584" s="36"/>
      <c r="V2584" s="36"/>
      <c r="W2584" s="36"/>
      <c r="X2584" s="36"/>
      <c r="Y2584" s="36"/>
      <c r="Z2584" s="36"/>
      <c r="AA2584" s="36"/>
      <c r="AB2584" s="36"/>
      <c r="AC2584" s="36"/>
      <c r="AD2584" s="36"/>
      <c r="AE2584" s="36"/>
      <c r="AT2584" s="19" t="s">
        <v>152</v>
      </c>
      <c r="AU2584" s="19" t="s">
        <v>80</v>
      </c>
    </row>
    <row r="2585" spans="1:65" s="2" customFormat="1" ht="86.4">
      <c r="A2585" s="36"/>
      <c r="B2585" s="37"/>
      <c r="C2585" s="38"/>
      <c r="D2585" s="201" t="s">
        <v>154</v>
      </c>
      <c r="E2585" s="38"/>
      <c r="F2585" s="205" t="s">
        <v>3827</v>
      </c>
      <c r="G2585" s="38"/>
      <c r="H2585" s="38"/>
      <c r="I2585" s="110"/>
      <c r="J2585" s="38"/>
      <c r="K2585" s="38"/>
      <c r="L2585" s="41"/>
      <c r="M2585" s="203"/>
      <c r="N2585" s="204"/>
      <c r="O2585" s="66"/>
      <c r="P2585" s="66"/>
      <c r="Q2585" s="66"/>
      <c r="R2585" s="66"/>
      <c r="S2585" s="66"/>
      <c r="T2585" s="67"/>
      <c r="U2585" s="36"/>
      <c r="V2585" s="36"/>
      <c r="W2585" s="36"/>
      <c r="X2585" s="36"/>
      <c r="Y2585" s="36"/>
      <c r="Z2585" s="36"/>
      <c r="AA2585" s="36"/>
      <c r="AB2585" s="36"/>
      <c r="AC2585" s="36"/>
      <c r="AD2585" s="36"/>
      <c r="AE2585" s="36"/>
      <c r="AT2585" s="19" t="s">
        <v>154</v>
      </c>
      <c r="AU2585" s="19" t="s">
        <v>80</v>
      </c>
    </row>
    <row r="2586" spans="1:65" s="12" customFormat="1" ht="22.8" customHeight="1">
      <c r="B2586" s="173"/>
      <c r="C2586" s="174"/>
      <c r="D2586" s="175" t="s">
        <v>70</v>
      </c>
      <c r="E2586" s="187" t="s">
        <v>3559</v>
      </c>
      <c r="F2586" s="187" t="s">
        <v>3828</v>
      </c>
      <c r="G2586" s="174"/>
      <c r="H2586" s="174"/>
      <c r="I2586" s="177"/>
      <c r="J2586" s="188">
        <f>BK2586</f>
        <v>0</v>
      </c>
      <c r="K2586" s="174"/>
      <c r="L2586" s="179"/>
      <c r="M2586" s="180"/>
      <c r="N2586" s="181"/>
      <c r="O2586" s="181"/>
      <c r="P2586" s="182">
        <f>SUM(P2587:P2641)</f>
        <v>0</v>
      </c>
      <c r="Q2586" s="181"/>
      <c r="R2586" s="182">
        <f>SUM(R2587:R2641)</f>
        <v>5.61894E-2</v>
      </c>
      <c r="S2586" s="181"/>
      <c r="T2586" s="183">
        <f>SUM(T2587:T2641)</f>
        <v>0</v>
      </c>
      <c r="AR2586" s="184" t="s">
        <v>80</v>
      </c>
      <c r="AT2586" s="185" t="s">
        <v>70</v>
      </c>
      <c r="AU2586" s="185" t="s">
        <v>26</v>
      </c>
      <c r="AY2586" s="184" t="s">
        <v>144</v>
      </c>
      <c r="BK2586" s="186">
        <f>SUM(BK2587:BK2641)</f>
        <v>0</v>
      </c>
    </row>
    <row r="2587" spans="1:65" s="2" customFormat="1" ht="16.5" customHeight="1">
      <c r="A2587" s="36"/>
      <c r="B2587" s="37"/>
      <c r="C2587" s="189" t="s">
        <v>3829</v>
      </c>
      <c r="D2587" s="189" t="s">
        <v>146</v>
      </c>
      <c r="E2587" s="190" t="s">
        <v>3830</v>
      </c>
      <c r="F2587" s="191" t="s">
        <v>3831</v>
      </c>
      <c r="G2587" s="192" t="s">
        <v>149</v>
      </c>
      <c r="H2587" s="193">
        <v>1.77</v>
      </c>
      <c r="I2587" s="194"/>
      <c r="J2587" s="193">
        <f>ROUND(I2587*H2587,2)</f>
        <v>0</v>
      </c>
      <c r="K2587" s="191" t="s">
        <v>160</v>
      </c>
      <c r="L2587" s="41"/>
      <c r="M2587" s="195" t="s">
        <v>19</v>
      </c>
      <c r="N2587" s="196" t="s">
        <v>42</v>
      </c>
      <c r="O2587" s="66"/>
      <c r="P2587" s="197">
        <f>O2587*H2587</f>
        <v>0</v>
      </c>
      <c r="Q2587" s="197">
        <v>2.5999999999999998E-4</v>
      </c>
      <c r="R2587" s="197">
        <f>Q2587*H2587</f>
        <v>4.6019999999999996E-4</v>
      </c>
      <c r="S2587" s="197">
        <v>0</v>
      </c>
      <c r="T2587" s="198">
        <f>S2587*H2587</f>
        <v>0</v>
      </c>
      <c r="U2587" s="36"/>
      <c r="V2587" s="36"/>
      <c r="W2587" s="36"/>
      <c r="X2587" s="36"/>
      <c r="Y2587" s="36"/>
      <c r="Z2587" s="36"/>
      <c r="AA2587" s="36"/>
      <c r="AB2587" s="36"/>
      <c r="AC2587" s="36"/>
      <c r="AD2587" s="36"/>
      <c r="AE2587" s="36"/>
      <c r="AR2587" s="199" t="s">
        <v>258</v>
      </c>
      <c r="AT2587" s="199" t="s">
        <v>146</v>
      </c>
      <c r="AU2587" s="199" t="s">
        <v>80</v>
      </c>
      <c r="AY2587" s="19" t="s">
        <v>144</v>
      </c>
      <c r="BE2587" s="200">
        <f>IF(N2587="základní",J2587,0)</f>
        <v>0</v>
      </c>
      <c r="BF2587" s="200">
        <f>IF(N2587="snížená",J2587,0)</f>
        <v>0</v>
      </c>
      <c r="BG2587" s="200">
        <f>IF(N2587="zákl. přenesená",J2587,0)</f>
        <v>0</v>
      </c>
      <c r="BH2587" s="200">
        <f>IF(N2587="sníž. přenesená",J2587,0)</f>
        <v>0</v>
      </c>
      <c r="BI2587" s="200">
        <f>IF(N2587="nulová",J2587,0)</f>
        <v>0</v>
      </c>
      <c r="BJ2587" s="19" t="s">
        <v>26</v>
      </c>
      <c r="BK2587" s="200">
        <f>ROUND(I2587*H2587,2)</f>
        <v>0</v>
      </c>
      <c r="BL2587" s="19" t="s">
        <v>258</v>
      </c>
      <c r="BM2587" s="199" t="s">
        <v>3832</v>
      </c>
    </row>
    <row r="2588" spans="1:65" s="2" customFormat="1" ht="10.199999999999999">
      <c r="A2588" s="36"/>
      <c r="B2588" s="37"/>
      <c r="C2588" s="38"/>
      <c r="D2588" s="201" t="s">
        <v>152</v>
      </c>
      <c r="E2588" s="38"/>
      <c r="F2588" s="202" t="s">
        <v>3833</v>
      </c>
      <c r="G2588" s="38"/>
      <c r="H2588" s="38"/>
      <c r="I2588" s="110"/>
      <c r="J2588" s="38"/>
      <c r="K2588" s="38"/>
      <c r="L2588" s="41"/>
      <c r="M2588" s="203"/>
      <c r="N2588" s="204"/>
      <c r="O2588" s="66"/>
      <c r="P2588" s="66"/>
      <c r="Q2588" s="66"/>
      <c r="R2588" s="66"/>
      <c r="S2588" s="66"/>
      <c r="T2588" s="67"/>
      <c r="U2588" s="36"/>
      <c r="V2588" s="36"/>
      <c r="W2588" s="36"/>
      <c r="X2588" s="36"/>
      <c r="Y2588" s="36"/>
      <c r="Z2588" s="36"/>
      <c r="AA2588" s="36"/>
      <c r="AB2588" s="36"/>
      <c r="AC2588" s="36"/>
      <c r="AD2588" s="36"/>
      <c r="AE2588" s="36"/>
      <c r="AT2588" s="19" t="s">
        <v>152</v>
      </c>
      <c r="AU2588" s="19" t="s">
        <v>80</v>
      </c>
    </row>
    <row r="2589" spans="1:65" s="2" customFormat="1" ht="76.8">
      <c r="A2589" s="36"/>
      <c r="B2589" s="37"/>
      <c r="C2589" s="38"/>
      <c r="D2589" s="201" t="s">
        <v>154</v>
      </c>
      <c r="E2589" s="38"/>
      <c r="F2589" s="205" t="s">
        <v>3834</v>
      </c>
      <c r="G2589" s="38"/>
      <c r="H2589" s="38"/>
      <c r="I2589" s="110"/>
      <c r="J2589" s="38"/>
      <c r="K2589" s="38"/>
      <c r="L2589" s="41"/>
      <c r="M2589" s="203"/>
      <c r="N2589" s="204"/>
      <c r="O2589" s="66"/>
      <c r="P2589" s="66"/>
      <c r="Q2589" s="66"/>
      <c r="R2589" s="66"/>
      <c r="S2589" s="66"/>
      <c r="T2589" s="67"/>
      <c r="U2589" s="36"/>
      <c r="V2589" s="36"/>
      <c r="W2589" s="36"/>
      <c r="X2589" s="36"/>
      <c r="Y2589" s="36"/>
      <c r="Z2589" s="36"/>
      <c r="AA2589" s="36"/>
      <c r="AB2589" s="36"/>
      <c r="AC2589" s="36"/>
      <c r="AD2589" s="36"/>
      <c r="AE2589" s="36"/>
      <c r="AT2589" s="19" t="s">
        <v>154</v>
      </c>
      <c r="AU2589" s="19" t="s">
        <v>80</v>
      </c>
    </row>
    <row r="2590" spans="1:65" s="13" customFormat="1" ht="10.199999999999999">
      <c r="B2590" s="206"/>
      <c r="C2590" s="207"/>
      <c r="D2590" s="201" t="s">
        <v>156</v>
      </c>
      <c r="E2590" s="208" t="s">
        <v>19</v>
      </c>
      <c r="F2590" s="209" t="s">
        <v>3835</v>
      </c>
      <c r="G2590" s="207"/>
      <c r="H2590" s="210">
        <v>1.77</v>
      </c>
      <c r="I2590" s="211"/>
      <c r="J2590" s="207"/>
      <c r="K2590" s="207"/>
      <c r="L2590" s="212"/>
      <c r="M2590" s="213"/>
      <c r="N2590" s="214"/>
      <c r="O2590" s="214"/>
      <c r="P2590" s="214"/>
      <c r="Q2590" s="214"/>
      <c r="R2590" s="214"/>
      <c r="S2590" s="214"/>
      <c r="T2590" s="215"/>
      <c r="AT2590" s="216" t="s">
        <v>156</v>
      </c>
      <c r="AU2590" s="216" t="s">
        <v>80</v>
      </c>
      <c r="AV2590" s="13" t="s">
        <v>80</v>
      </c>
      <c r="AW2590" s="13" t="s">
        <v>32</v>
      </c>
      <c r="AX2590" s="13" t="s">
        <v>26</v>
      </c>
      <c r="AY2590" s="216" t="s">
        <v>144</v>
      </c>
    </row>
    <row r="2591" spans="1:65" s="2" customFormat="1" ht="16.5" customHeight="1">
      <c r="A2591" s="36"/>
      <c r="B2591" s="37"/>
      <c r="C2591" s="238" t="s">
        <v>3836</v>
      </c>
      <c r="D2591" s="238" t="s">
        <v>253</v>
      </c>
      <c r="E2591" s="239" t="s">
        <v>3837</v>
      </c>
      <c r="F2591" s="240" t="s">
        <v>3838</v>
      </c>
      <c r="G2591" s="241" t="s">
        <v>149</v>
      </c>
      <c r="H2591" s="242">
        <v>1.77</v>
      </c>
      <c r="I2591" s="243"/>
      <c r="J2591" s="242">
        <f>ROUND(I2591*H2591,2)</f>
        <v>0</v>
      </c>
      <c r="K2591" s="240" t="s">
        <v>160</v>
      </c>
      <c r="L2591" s="244"/>
      <c r="M2591" s="245" t="s">
        <v>19</v>
      </c>
      <c r="N2591" s="246" t="s">
        <v>42</v>
      </c>
      <c r="O2591" s="66"/>
      <c r="P2591" s="197">
        <f>O2591*H2591</f>
        <v>0</v>
      </c>
      <c r="Q2591" s="197">
        <v>3.056E-2</v>
      </c>
      <c r="R2591" s="197">
        <f>Q2591*H2591</f>
        <v>5.4091199999999999E-2</v>
      </c>
      <c r="S2591" s="197">
        <v>0</v>
      </c>
      <c r="T2591" s="198">
        <f>S2591*H2591</f>
        <v>0</v>
      </c>
      <c r="U2591" s="36"/>
      <c r="V2591" s="36"/>
      <c r="W2591" s="36"/>
      <c r="X2591" s="36"/>
      <c r="Y2591" s="36"/>
      <c r="Z2591" s="36"/>
      <c r="AA2591" s="36"/>
      <c r="AB2591" s="36"/>
      <c r="AC2591" s="36"/>
      <c r="AD2591" s="36"/>
      <c r="AE2591" s="36"/>
      <c r="AR2591" s="199" t="s">
        <v>366</v>
      </c>
      <c r="AT2591" s="199" t="s">
        <v>253</v>
      </c>
      <c r="AU2591" s="199" t="s">
        <v>80</v>
      </c>
      <c r="AY2591" s="19" t="s">
        <v>144</v>
      </c>
      <c r="BE2591" s="200">
        <f>IF(N2591="základní",J2591,0)</f>
        <v>0</v>
      </c>
      <c r="BF2591" s="200">
        <f>IF(N2591="snížená",J2591,0)</f>
        <v>0</v>
      </c>
      <c r="BG2591" s="200">
        <f>IF(N2591="zákl. přenesená",J2591,0)</f>
        <v>0</v>
      </c>
      <c r="BH2591" s="200">
        <f>IF(N2591="sníž. přenesená",J2591,0)</f>
        <v>0</v>
      </c>
      <c r="BI2591" s="200">
        <f>IF(N2591="nulová",J2591,0)</f>
        <v>0</v>
      </c>
      <c r="BJ2591" s="19" t="s">
        <v>26</v>
      </c>
      <c r="BK2591" s="200">
        <f>ROUND(I2591*H2591,2)</f>
        <v>0</v>
      </c>
      <c r="BL2591" s="19" t="s">
        <v>258</v>
      </c>
      <c r="BM2591" s="199" t="s">
        <v>3839</v>
      </c>
    </row>
    <row r="2592" spans="1:65" s="2" customFormat="1" ht="10.199999999999999">
      <c r="A2592" s="36"/>
      <c r="B2592" s="37"/>
      <c r="C2592" s="38"/>
      <c r="D2592" s="201" t="s">
        <v>152</v>
      </c>
      <c r="E2592" s="38"/>
      <c r="F2592" s="202" t="s">
        <v>3838</v>
      </c>
      <c r="G2592" s="38"/>
      <c r="H2592" s="38"/>
      <c r="I2592" s="110"/>
      <c r="J2592" s="38"/>
      <c r="K2592" s="38"/>
      <c r="L2592" s="41"/>
      <c r="M2592" s="203"/>
      <c r="N2592" s="204"/>
      <c r="O2592" s="66"/>
      <c r="P2592" s="66"/>
      <c r="Q2592" s="66"/>
      <c r="R2592" s="66"/>
      <c r="S2592" s="66"/>
      <c r="T2592" s="67"/>
      <c r="U2592" s="36"/>
      <c r="V2592" s="36"/>
      <c r="W2592" s="36"/>
      <c r="X2592" s="36"/>
      <c r="Y2592" s="36"/>
      <c r="Z2592" s="36"/>
      <c r="AA2592" s="36"/>
      <c r="AB2592" s="36"/>
      <c r="AC2592" s="36"/>
      <c r="AD2592" s="36"/>
      <c r="AE2592" s="36"/>
      <c r="AT2592" s="19" t="s">
        <v>152</v>
      </c>
      <c r="AU2592" s="19" t="s">
        <v>80</v>
      </c>
    </row>
    <row r="2593" spans="1:65" s="13" customFormat="1" ht="10.199999999999999">
      <c r="B2593" s="206"/>
      <c r="C2593" s="207"/>
      <c r="D2593" s="201" t="s">
        <v>156</v>
      </c>
      <c r="E2593" s="208" t="s">
        <v>19</v>
      </c>
      <c r="F2593" s="209" t="s">
        <v>3840</v>
      </c>
      <c r="G2593" s="207"/>
      <c r="H2593" s="210">
        <v>1.77</v>
      </c>
      <c r="I2593" s="211"/>
      <c r="J2593" s="207"/>
      <c r="K2593" s="207"/>
      <c r="L2593" s="212"/>
      <c r="M2593" s="213"/>
      <c r="N2593" s="214"/>
      <c r="O2593" s="214"/>
      <c r="P2593" s="214"/>
      <c r="Q2593" s="214"/>
      <c r="R2593" s="214"/>
      <c r="S2593" s="214"/>
      <c r="T2593" s="215"/>
      <c r="AT2593" s="216" t="s">
        <v>156</v>
      </c>
      <c r="AU2593" s="216" t="s">
        <v>80</v>
      </c>
      <c r="AV2593" s="13" t="s">
        <v>80</v>
      </c>
      <c r="AW2593" s="13" t="s">
        <v>32</v>
      </c>
      <c r="AX2593" s="13" t="s">
        <v>26</v>
      </c>
      <c r="AY2593" s="216" t="s">
        <v>144</v>
      </c>
    </row>
    <row r="2594" spans="1:65" s="2" customFormat="1" ht="16.5" customHeight="1">
      <c r="A2594" s="36"/>
      <c r="B2594" s="37"/>
      <c r="C2594" s="189" t="s">
        <v>3841</v>
      </c>
      <c r="D2594" s="189" t="s">
        <v>146</v>
      </c>
      <c r="E2594" s="190" t="s">
        <v>3842</v>
      </c>
      <c r="F2594" s="191" t="s">
        <v>3843</v>
      </c>
      <c r="G2594" s="192" t="s">
        <v>443</v>
      </c>
      <c r="H2594" s="193">
        <v>6</v>
      </c>
      <c r="I2594" s="194"/>
      <c r="J2594" s="193">
        <f>ROUND(I2594*H2594,2)</f>
        <v>0</v>
      </c>
      <c r="K2594" s="191" t="s">
        <v>160</v>
      </c>
      <c r="L2594" s="41"/>
      <c r="M2594" s="195" t="s">
        <v>19</v>
      </c>
      <c r="N2594" s="196" t="s">
        <v>42</v>
      </c>
      <c r="O2594" s="66"/>
      <c r="P2594" s="197">
        <f>O2594*H2594</f>
        <v>0</v>
      </c>
      <c r="Q2594" s="197">
        <v>0</v>
      </c>
      <c r="R2594" s="197">
        <f>Q2594*H2594</f>
        <v>0</v>
      </c>
      <c r="S2594" s="197">
        <v>0</v>
      </c>
      <c r="T2594" s="198">
        <f>S2594*H2594</f>
        <v>0</v>
      </c>
      <c r="U2594" s="36"/>
      <c r="V2594" s="36"/>
      <c r="W2594" s="36"/>
      <c r="X2594" s="36"/>
      <c r="Y2594" s="36"/>
      <c r="Z2594" s="36"/>
      <c r="AA2594" s="36"/>
      <c r="AB2594" s="36"/>
      <c r="AC2594" s="36"/>
      <c r="AD2594" s="36"/>
      <c r="AE2594" s="36"/>
      <c r="AR2594" s="199" t="s">
        <v>258</v>
      </c>
      <c r="AT2594" s="199" t="s">
        <v>146</v>
      </c>
      <c r="AU2594" s="199" t="s">
        <v>80</v>
      </c>
      <c r="AY2594" s="19" t="s">
        <v>144</v>
      </c>
      <c r="BE2594" s="200">
        <f>IF(N2594="základní",J2594,0)</f>
        <v>0</v>
      </c>
      <c r="BF2594" s="200">
        <f>IF(N2594="snížená",J2594,0)</f>
        <v>0</v>
      </c>
      <c r="BG2594" s="200">
        <f>IF(N2594="zákl. přenesená",J2594,0)</f>
        <v>0</v>
      </c>
      <c r="BH2594" s="200">
        <f>IF(N2594="sníž. přenesená",J2594,0)</f>
        <v>0</v>
      </c>
      <c r="BI2594" s="200">
        <f>IF(N2594="nulová",J2594,0)</f>
        <v>0</v>
      </c>
      <c r="BJ2594" s="19" t="s">
        <v>26</v>
      </c>
      <c r="BK2594" s="200">
        <f>ROUND(I2594*H2594,2)</f>
        <v>0</v>
      </c>
      <c r="BL2594" s="19" t="s">
        <v>258</v>
      </c>
      <c r="BM2594" s="199" t="s">
        <v>3844</v>
      </c>
    </row>
    <row r="2595" spans="1:65" s="2" customFormat="1" ht="19.2">
      <c r="A2595" s="36"/>
      <c r="B2595" s="37"/>
      <c r="C2595" s="38"/>
      <c r="D2595" s="201" t="s">
        <v>152</v>
      </c>
      <c r="E2595" s="38"/>
      <c r="F2595" s="202" t="s">
        <v>3845</v>
      </c>
      <c r="G2595" s="38"/>
      <c r="H2595" s="38"/>
      <c r="I2595" s="110"/>
      <c r="J2595" s="38"/>
      <c r="K2595" s="38"/>
      <c r="L2595" s="41"/>
      <c r="M2595" s="203"/>
      <c r="N2595" s="204"/>
      <c r="O2595" s="66"/>
      <c r="P2595" s="66"/>
      <c r="Q2595" s="66"/>
      <c r="R2595" s="66"/>
      <c r="S2595" s="66"/>
      <c r="T2595" s="67"/>
      <c r="U2595" s="36"/>
      <c r="V2595" s="36"/>
      <c r="W2595" s="36"/>
      <c r="X2595" s="36"/>
      <c r="Y2595" s="36"/>
      <c r="Z2595" s="36"/>
      <c r="AA2595" s="36"/>
      <c r="AB2595" s="36"/>
      <c r="AC2595" s="36"/>
      <c r="AD2595" s="36"/>
      <c r="AE2595" s="36"/>
      <c r="AT2595" s="19" t="s">
        <v>152</v>
      </c>
      <c r="AU2595" s="19" t="s">
        <v>80</v>
      </c>
    </row>
    <row r="2596" spans="1:65" s="2" customFormat="1" ht="86.4">
      <c r="A2596" s="36"/>
      <c r="B2596" s="37"/>
      <c r="C2596" s="38"/>
      <c r="D2596" s="201" t="s">
        <v>154</v>
      </c>
      <c r="E2596" s="38"/>
      <c r="F2596" s="205" t="s">
        <v>3846</v>
      </c>
      <c r="G2596" s="38"/>
      <c r="H2596" s="38"/>
      <c r="I2596" s="110"/>
      <c r="J2596" s="38"/>
      <c r="K2596" s="38"/>
      <c r="L2596" s="41"/>
      <c r="M2596" s="203"/>
      <c r="N2596" s="204"/>
      <c r="O2596" s="66"/>
      <c r="P2596" s="66"/>
      <c r="Q2596" s="66"/>
      <c r="R2596" s="66"/>
      <c r="S2596" s="66"/>
      <c r="T2596" s="67"/>
      <c r="U2596" s="36"/>
      <c r="V2596" s="36"/>
      <c r="W2596" s="36"/>
      <c r="X2596" s="36"/>
      <c r="Y2596" s="36"/>
      <c r="Z2596" s="36"/>
      <c r="AA2596" s="36"/>
      <c r="AB2596" s="36"/>
      <c r="AC2596" s="36"/>
      <c r="AD2596" s="36"/>
      <c r="AE2596" s="36"/>
      <c r="AT2596" s="19" t="s">
        <v>154</v>
      </c>
      <c r="AU2596" s="19" t="s">
        <v>80</v>
      </c>
    </row>
    <row r="2597" spans="1:65" s="13" customFormat="1" ht="10.199999999999999">
      <c r="B2597" s="206"/>
      <c r="C2597" s="207"/>
      <c r="D2597" s="201" t="s">
        <v>156</v>
      </c>
      <c r="E2597" s="208" t="s">
        <v>19</v>
      </c>
      <c r="F2597" s="209" t="s">
        <v>3847</v>
      </c>
      <c r="G2597" s="207"/>
      <c r="H2597" s="210">
        <v>6</v>
      </c>
      <c r="I2597" s="211"/>
      <c r="J2597" s="207"/>
      <c r="K2597" s="207"/>
      <c r="L2597" s="212"/>
      <c r="M2597" s="213"/>
      <c r="N2597" s="214"/>
      <c r="O2597" s="214"/>
      <c r="P2597" s="214"/>
      <c r="Q2597" s="214"/>
      <c r="R2597" s="214"/>
      <c r="S2597" s="214"/>
      <c r="T2597" s="215"/>
      <c r="AT2597" s="216" t="s">
        <v>156</v>
      </c>
      <c r="AU2597" s="216" t="s">
        <v>80</v>
      </c>
      <c r="AV2597" s="13" t="s">
        <v>80</v>
      </c>
      <c r="AW2597" s="13" t="s">
        <v>32</v>
      </c>
      <c r="AX2597" s="13" t="s">
        <v>26</v>
      </c>
      <c r="AY2597" s="216" t="s">
        <v>144</v>
      </c>
    </row>
    <row r="2598" spans="1:65" s="2" customFormat="1" ht="16.5" customHeight="1">
      <c r="A2598" s="36"/>
      <c r="B2598" s="37"/>
      <c r="C2598" s="189" t="s">
        <v>3848</v>
      </c>
      <c r="D2598" s="189" t="s">
        <v>146</v>
      </c>
      <c r="E2598" s="190" t="s">
        <v>3849</v>
      </c>
      <c r="F2598" s="191" t="s">
        <v>3850</v>
      </c>
      <c r="G2598" s="192" t="s">
        <v>443</v>
      </c>
      <c r="H2598" s="193">
        <v>1</v>
      </c>
      <c r="I2598" s="194"/>
      <c r="J2598" s="193">
        <f>ROUND(I2598*H2598,2)</f>
        <v>0</v>
      </c>
      <c r="K2598" s="191" t="s">
        <v>160</v>
      </c>
      <c r="L2598" s="41"/>
      <c r="M2598" s="195" t="s">
        <v>19</v>
      </c>
      <c r="N2598" s="196" t="s">
        <v>42</v>
      </c>
      <c r="O2598" s="66"/>
      <c r="P2598" s="197">
        <f>O2598*H2598</f>
        <v>0</v>
      </c>
      <c r="Q2598" s="197">
        <v>0</v>
      </c>
      <c r="R2598" s="197">
        <f>Q2598*H2598</f>
        <v>0</v>
      </c>
      <c r="S2598" s="197">
        <v>0</v>
      </c>
      <c r="T2598" s="198">
        <f>S2598*H2598</f>
        <v>0</v>
      </c>
      <c r="U2598" s="36"/>
      <c r="V2598" s="36"/>
      <c r="W2598" s="36"/>
      <c r="X2598" s="36"/>
      <c r="Y2598" s="36"/>
      <c r="Z2598" s="36"/>
      <c r="AA2598" s="36"/>
      <c r="AB2598" s="36"/>
      <c r="AC2598" s="36"/>
      <c r="AD2598" s="36"/>
      <c r="AE2598" s="36"/>
      <c r="AR2598" s="199" t="s">
        <v>258</v>
      </c>
      <c r="AT2598" s="199" t="s">
        <v>146</v>
      </c>
      <c r="AU2598" s="199" t="s">
        <v>80</v>
      </c>
      <c r="AY2598" s="19" t="s">
        <v>144</v>
      </c>
      <c r="BE2598" s="200">
        <f>IF(N2598="základní",J2598,0)</f>
        <v>0</v>
      </c>
      <c r="BF2598" s="200">
        <f>IF(N2598="snížená",J2598,0)</f>
        <v>0</v>
      </c>
      <c r="BG2598" s="200">
        <f>IF(N2598="zákl. přenesená",J2598,0)</f>
        <v>0</v>
      </c>
      <c r="BH2598" s="200">
        <f>IF(N2598="sníž. přenesená",J2598,0)</f>
        <v>0</v>
      </c>
      <c r="BI2598" s="200">
        <f>IF(N2598="nulová",J2598,0)</f>
        <v>0</v>
      </c>
      <c r="BJ2598" s="19" t="s">
        <v>26</v>
      </c>
      <c r="BK2598" s="200">
        <f>ROUND(I2598*H2598,2)</f>
        <v>0</v>
      </c>
      <c r="BL2598" s="19" t="s">
        <v>258</v>
      </c>
      <c r="BM2598" s="199" t="s">
        <v>3851</v>
      </c>
    </row>
    <row r="2599" spans="1:65" s="2" customFormat="1" ht="19.2">
      <c r="A2599" s="36"/>
      <c r="B2599" s="37"/>
      <c r="C2599" s="38"/>
      <c r="D2599" s="201" t="s">
        <v>152</v>
      </c>
      <c r="E2599" s="38"/>
      <c r="F2599" s="202" t="s">
        <v>3852</v>
      </c>
      <c r="G2599" s="38"/>
      <c r="H2599" s="38"/>
      <c r="I2599" s="110"/>
      <c r="J2599" s="38"/>
      <c r="K2599" s="38"/>
      <c r="L2599" s="41"/>
      <c r="M2599" s="203"/>
      <c r="N2599" s="204"/>
      <c r="O2599" s="66"/>
      <c r="P2599" s="66"/>
      <c r="Q2599" s="66"/>
      <c r="R2599" s="66"/>
      <c r="S2599" s="66"/>
      <c r="T2599" s="67"/>
      <c r="U2599" s="36"/>
      <c r="V2599" s="36"/>
      <c r="W2599" s="36"/>
      <c r="X2599" s="36"/>
      <c r="Y2599" s="36"/>
      <c r="Z2599" s="36"/>
      <c r="AA2599" s="36"/>
      <c r="AB2599" s="36"/>
      <c r="AC2599" s="36"/>
      <c r="AD2599" s="36"/>
      <c r="AE2599" s="36"/>
      <c r="AT2599" s="19" t="s">
        <v>152</v>
      </c>
      <c r="AU2599" s="19" t="s">
        <v>80</v>
      </c>
    </row>
    <row r="2600" spans="1:65" s="2" customFormat="1" ht="86.4">
      <c r="A2600" s="36"/>
      <c r="B2600" s="37"/>
      <c r="C2600" s="38"/>
      <c r="D2600" s="201" t="s">
        <v>154</v>
      </c>
      <c r="E2600" s="38"/>
      <c r="F2600" s="205" t="s">
        <v>3846</v>
      </c>
      <c r="G2600" s="38"/>
      <c r="H2600" s="38"/>
      <c r="I2600" s="110"/>
      <c r="J2600" s="38"/>
      <c r="K2600" s="38"/>
      <c r="L2600" s="41"/>
      <c r="M2600" s="203"/>
      <c r="N2600" s="204"/>
      <c r="O2600" s="66"/>
      <c r="P2600" s="66"/>
      <c r="Q2600" s="66"/>
      <c r="R2600" s="66"/>
      <c r="S2600" s="66"/>
      <c r="T2600" s="67"/>
      <c r="U2600" s="36"/>
      <c r="V2600" s="36"/>
      <c r="W2600" s="36"/>
      <c r="X2600" s="36"/>
      <c r="Y2600" s="36"/>
      <c r="Z2600" s="36"/>
      <c r="AA2600" s="36"/>
      <c r="AB2600" s="36"/>
      <c r="AC2600" s="36"/>
      <c r="AD2600" s="36"/>
      <c r="AE2600" s="36"/>
      <c r="AT2600" s="19" t="s">
        <v>154</v>
      </c>
      <c r="AU2600" s="19" t="s">
        <v>80</v>
      </c>
    </row>
    <row r="2601" spans="1:65" s="13" customFormat="1" ht="10.199999999999999">
      <c r="B2601" s="206"/>
      <c r="C2601" s="207"/>
      <c r="D2601" s="201" t="s">
        <v>156</v>
      </c>
      <c r="E2601" s="208" t="s">
        <v>19</v>
      </c>
      <c r="F2601" s="209" t="s">
        <v>26</v>
      </c>
      <c r="G2601" s="207"/>
      <c r="H2601" s="210">
        <v>1</v>
      </c>
      <c r="I2601" s="211"/>
      <c r="J2601" s="207"/>
      <c r="K2601" s="207"/>
      <c r="L2601" s="212"/>
      <c r="M2601" s="213"/>
      <c r="N2601" s="214"/>
      <c r="O2601" s="214"/>
      <c r="P2601" s="214"/>
      <c r="Q2601" s="214"/>
      <c r="R2601" s="214"/>
      <c r="S2601" s="214"/>
      <c r="T2601" s="215"/>
      <c r="AT2601" s="216" t="s">
        <v>156</v>
      </c>
      <c r="AU2601" s="216" t="s">
        <v>80</v>
      </c>
      <c r="AV2601" s="13" t="s">
        <v>80</v>
      </c>
      <c r="AW2601" s="13" t="s">
        <v>32</v>
      </c>
      <c r="AX2601" s="13" t="s">
        <v>26</v>
      </c>
      <c r="AY2601" s="216" t="s">
        <v>144</v>
      </c>
    </row>
    <row r="2602" spans="1:65" s="2" customFormat="1" ht="16.5" customHeight="1">
      <c r="A2602" s="36"/>
      <c r="B2602" s="37"/>
      <c r="C2602" s="238" t="s">
        <v>3853</v>
      </c>
      <c r="D2602" s="238" t="s">
        <v>253</v>
      </c>
      <c r="E2602" s="239" t="s">
        <v>3854</v>
      </c>
      <c r="F2602" s="240" t="s">
        <v>3855</v>
      </c>
      <c r="G2602" s="241" t="s">
        <v>1935</v>
      </c>
      <c r="H2602" s="242">
        <v>1</v>
      </c>
      <c r="I2602" s="243"/>
      <c r="J2602" s="242">
        <f>ROUND(I2602*H2602,2)</f>
        <v>0</v>
      </c>
      <c r="K2602" s="240" t="s">
        <v>19</v>
      </c>
      <c r="L2602" s="244"/>
      <c r="M2602" s="245" t="s">
        <v>19</v>
      </c>
      <c r="N2602" s="246" t="s">
        <v>42</v>
      </c>
      <c r="O2602" s="66"/>
      <c r="P2602" s="197">
        <f>O2602*H2602</f>
        <v>0</v>
      </c>
      <c r="Q2602" s="197">
        <v>0</v>
      </c>
      <c r="R2602" s="197">
        <f>Q2602*H2602</f>
        <v>0</v>
      </c>
      <c r="S2602" s="197">
        <v>0</v>
      </c>
      <c r="T2602" s="198">
        <f>S2602*H2602</f>
        <v>0</v>
      </c>
      <c r="U2602" s="36"/>
      <c r="V2602" s="36"/>
      <c r="W2602" s="36"/>
      <c r="X2602" s="36"/>
      <c r="Y2602" s="36"/>
      <c r="Z2602" s="36"/>
      <c r="AA2602" s="36"/>
      <c r="AB2602" s="36"/>
      <c r="AC2602" s="36"/>
      <c r="AD2602" s="36"/>
      <c r="AE2602" s="36"/>
      <c r="AR2602" s="199" t="s">
        <v>366</v>
      </c>
      <c r="AT2602" s="199" t="s">
        <v>253</v>
      </c>
      <c r="AU2602" s="199" t="s">
        <v>80</v>
      </c>
      <c r="AY2602" s="19" t="s">
        <v>144</v>
      </c>
      <c r="BE2602" s="200">
        <f>IF(N2602="základní",J2602,0)</f>
        <v>0</v>
      </c>
      <c r="BF2602" s="200">
        <f>IF(N2602="snížená",J2602,0)</f>
        <v>0</v>
      </c>
      <c r="BG2602" s="200">
        <f>IF(N2602="zákl. přenesená",J2602,0)</f>
        <v>0</v>
      </c>
      <c r="BH2602" s="200">
        <f>IF(N2602="sníž. přenesená",J2602,0)</f>
        <v>0</v>
      </c>
      <c r="BI2602" s="200">
        <f>IF(N2602="nulová",J2602,0)</f>
        <v>0</v>
      </c>
      <c r="BJ2602" s="19" t="s">
        <v>26</v>
      </c>
      <c r="BK2602" s="200">
        <f>ROUND(I2602*H2602,2)</f>
        <v>0</v>
      </c>
      <c r="BL2602" s="19" t="s">
        <v>258</v>
      </c>
      <c r="BM2602" s="199" t="s">
        <v>3856</v>
      </c>
    </row>
    <row r="2603" spans="1:65" s="2" customFormat="1" ht="10.199999999999999">
      <c r="A2603" s="36"/>
      <c r="B2603" s="37"/>
      <c r="C2603" s="38"/>
      <c r="D2603" s="201" t="s">
        <v>152</v>
      </c>
      <c r="E2603" s="38"/>
      <c r="F2603" s="202" t="s">
        <v>3855</v>
      </c>
      <c r="G2603" s="38"/>
      <c r="H2603" s="38"/>
      <c r="I2603" s="110"/>
      <c r="J2603" s="38"/>
      <c r="K2603" s="38"/>
      <c r="L2603" s="41"/>
      <c r="M2603" s="203"/>
      <c r="N2603" s="204"/>
      <c r="O2603" s="66"/>
      <c r="P2603" s="66"/>
      <c r="Q2603" s="66"/>
      <c r="R2603" s="66"/>
      <c r="S2603" s="66"/>
      <c r="T2603" s="67"/>
      <c r="U2603" s="36"/>
      <c r="V2603" s="36"/>
      <c r="W2603" s="36"/>
      <c r="X2603" s="36"/>
      <c r="Y2603" s="36"/>
      <c r="Z2603" s="36"/>
      <c r="AA2603" s="36"/>
      <c r="AB2603" s="36"/>
      <c r="AC2603" s="36"/>
      <c r="AD2603" s="36"/>
      <c r="AE2603" s="36"/>
      <c r="AT2603" s="19" t="s">
        <v>152</v>
      </c>
      <c r="AU2603" s="19" t="s">
        <v>80</v>
      </c>
    </row>
    <row r="2604" spans="1:65" s="2" customFormat="1" ht="16.5" customHeight="1">
      <c r="A2604" s="36"/>
      <c r="B2604" s="37"/>
      <c r="C2604" s="238" t="s">
        <v>3857</v>
      </c>
      <c r="D2604" s="238" t="s">
        <v>253</v>
      </c>
      <c r="E2604" s="239" t="s">
        <v>3858</v>
      </c>
      <c r="F2604" s="240" t="s">
        <v>3859</v>
      </c>
      <c r="G2604" s="241" t="s">
        <v>1935</v>
      </c>
      <c r="H2604" s="242">
        <v>2</v>
      </c>
      <c r="I2604" s="243"/>
      <c r="J2604" s="242">
        <f>ROUND(I2604*H2604,2)</f>
        <v>0</v>
      </c>
      <c r="K2604" s="240" t="s">
        <v>19</v>
      </c>
      <c r="L2604" s="244"/>
      <c r="M2604" s="245" t="s">
        <v>19</v>
      </c>
      <c r="N2604" s="246" t="s">
        <v>42</v>
      </c>
      <c r="O2604" s="66"/>
      <c r="P2604" s="197">
        <f>O2604*H2604</f>
        <v>0</v>
      </c>
      <c r="Q2604" s="197">
        <v>0</v>
      </c>
      <c r="R2604" s="197">
        <f>Q2604*H2604</f>
        <v>0</v>
      </c>
      <c r="S2604" s="197">
        <v>0</v>
      </c>
      <c r="T2604" s="198">
        <f>S2604*H2604</f>
        <v>0</v>
      </c>
      <c r="U2604" s="36"/>
      <c r="V2604" s="36"/>
      <c r="W2604" s="36"/>
      <c r="X2604" s="36"/>
      <c r="Y2604" s="36"/>
      <c r="Z2604" s="36"/>
      <c r="AA2604" s="36"/>
      <c r="AB2604" s="36"/>
      <c r="AC2604" s="36"/>
      <c r="AD2604" s="36"/>
      <c r="AE2604" s="36"/>
      <c r="AR2604" s="199" t="s">
        <v>366</v>
      </c>
      <c r="AT2604" s="199" t="s">
        <v>253</v>
      </c>
      <c r="AU2604" s="199" t="s">
        <v>80</v>
      </c>
      <c r="AY2604" s="19" t="s">
        <v>144</v>
      </c>
      <c r="BE2604" s="200">
        <f>IF(N2604="základní",J2604,0)</f>
        <v>0</v>
      </c>
      <c r="BF2604" s="200">
        <f>IF(N2604="snížená",J2604,0)</f>
        <v>0</v>
      </c>
      <c r="BG2604" s="200">
        <f>IF(N2604="zákl. přenesená",J2604,0)</f>
        <v>0</v>
      </c>
      <c r="BH2604" s="200">
        <f>IF(N2604="sníž. přenesená",J2604,0)</f>
        <v>0</v>
      </c>
      <c r="BI2604" s="200">
        <f>IF(N2604="nulová",J2604,0)</f>
        <v>0</v>
      </c>
      <c r="BJ2604" s="19" t="s">
        <v>26</v>
      </c>
      <c r="BK2604" s="200">
        <f>ROUND(I2604*H2604,2)</f>
        <v>0</v>
      </c>
      <c r="BL2604" s="19" t="s">
        <v>258</v>
      </c>
      <c r="BM2604" s="199" t="s">
        <v>3860</v>
      </c>
    </row>
    <row r="2605" spans="1:65" s="2" customFormat="1" ht="10.199999999999999">
      <c r="A2605" s="36"/>
      <c r="B2605" s="37"/>
      <c r="C2605" s="38"/>
      <c r="D2605" s="201" t="s">
        <v>152</v>
      </c>
      <c r="E2605" s="38"/>
      <c r="F2605" s="202" t="s">
        <v>3859</v>
      </c>
      <c r="G2605" s="38"/>
      <c r="H2605" s="38"/>
      <c r="I2605" s="110"/>
      <c r="J2605" s="38"/>
      <c r="K2605" s="38"/>
      <c r="L2605" s="41"/>
      <c r="M2605" s="203"/>
      <c r="N2605" s="204"/>
      <c r="O2605" s="66"/>
      <c r="P2605" s="66"/>
      <c r="Q2605" s="66"/>
      <c r="R2605" s="66"/>
      <c r="S2605" s="66"/>
      <c r="T2605" s="67"/>
      <c r="U2605" s="36"/>
      <c r="V2605" s="36"/>
      <c r="W2605" s="36"/>
      <c r="X2605" s="36"/>
      <c r="Y2605" s="36"/>
      <c r="Z2605" s="36"/>
      <c r="AA2605" s="36"/>
      <c r="AB2605" s="36"/>
      <c r="AC2605" s="36"/>
      <c r="AD2605" s="36"/>
      <c r="AE2605" s="36"/>
      <c r="AT2605" s="19" t="s">
        <v>152</v>
      </c>
      <c r="AU2605" s="19" t="s">
        <v>80</v>
      </c>
    </row>
    <row r="2606" spans="1:65" s="2" customFormat="1" ht="16.5" customHeight="1">
      <c r="A2606" s="36"/>
      <c r="B2606" s="37"/>
      <c r="C2606" s="238" t="s">
        <v>3861</v>
      </c>
      <c r="D2606" s="238" t="s">
        <v>253</v>
      </c>
      <c r="E2606" s="239" t="s">
        <v>3862</v>
      </c>
      <c r="F2606" s="240" t="s">
        <v>3863</v>
      </c>
      <c r="G2606" s="241" t="s">
        <v>1935</v>
      </c>
      <c r="H2606" s="242">
        <v>1</v>
      </c>
      <c r="I2606" s="243"/>
      <c r="J2606" s="242">
        <f>ROUND(I2606*H2606,2)</f>
        <v>0</v>
      </c>
      <c r="K2606" s="240" t="s">
        <v>19</v>
      </c>
      <c r="L2606" s="244"/>
      <c r="M2606" s="245" t="s">
        <v>19</v>
      </c>
      <c r="N2606" s="246" t="s">
        <v>42</v>
      </c>
      <c r="O2606" s="66"/>
      <c r="P2606" s="197">
        <f>O2606*H2606</f>
        <v>0</v>
      </c>
      <c r="Q2606" s="197">
        <v>0</v>
      </c>
      <c r="R2606" s="197">
        <f>Q2606*H2606</f>
        <v>0</v>
      </c>
      <c r="S2606" s="197">
        <v>0</v>
      </c>
      <c r="T2606" s="198">
        <f>S2606*H2606</f>
        <v>0</v>
      </c>
      <c r="U2606" s="36"/>
      <c r="V2606" s="36"/>
      <c r="W2606" s="36"/>
      <c r="X2606" s="36"/>
      <c r="Y2606" s="36"/>
      <c r="Z2606" s="36"/>
      <c r="AA2606" s="36"/>
      <c r="AB2606" s="36"/>
      <c r="AC2606" s="36"/>
      <c r="AD2606" s="36"/>
      <c r="AE2606" s="36"/>
      <c r="AR2606" s="199" t="s">
        <v>366</v>
      </c>
      <c r="AT2606" s="199" t="s">
        <v>253</v>
      </c>
      <c r="AU2606" s="199" t="s">
        <v>80</v>
      </c>
      <c r="AY2606" s="19" t="s">
        <v>144</v>
      </c>
      <c r="BE2606" s="200">
        <f>IF(N2606="základní",J2606,0)</f>
        <v>0</v>
      </c>
      <c r="BF2606" s="200">
        <f>IF(N2606="snížená",J2606,0)</f>
        <v>0</v>
      </c>
      <c r="BG2606" s="200">
        <f>IF(N2606="zákl. přenesená",J2606,0)</f>
        <v>0</v>
      </c>
      <c r="BH2606" s="200">
        <f>IF(N2606="sníž. přenesená",J2606,0)</f>
        <v>0</v>
      </c>
      <c r="BI2606" s="200">
        <f>IF(N2606="nulová",J2606,0)</f>
        <v>0</v>
      </c>
      <c r="BJ2606" s="19" t="s">
        <v>26</v>
      </c>
      <c r="BK2606" s="200">
        <f>ROUND(I2606*H2606,2)</f>
        <v>0</v>
      </c>
      <c r="BL2606" s="19" t="s">
        <v>258</v>
      </c>
      <c r="BM2606" s="199" t="s">
        <v>3864</v>
      </c>
    </row>
    <row r="2607" spans="1:65" s="2" customFormat="1" ht="10.199999999999999">
      <c r="A2607" s="36"/>
      <c r="B2607" s="37"/>
      <c r="C2607" s="38"/>
      <c r="D2607" s="201" t="s">
        <v>152</v>
      </c>
      <c r="E2607" s="38"/>
      <c r="F2607" s="202" t="s">
        <v>3863</v>
      </c>
      <c r="G2607" s="38"/>
      <c r="H2607" s="38"/>
      <c r="I2607" s="110"/>
      <c r="J2607" s="38"/>
      <c r="K2607" s="38"/>
      <c r="L2607" s="41"/>
      <c r="M2607" s="203"/>
      <c r="N2607" s="204"/>
      <c r="O2607" s="66"/>
      <c r="P2607" s="66"/>
      <c r="Q2607" s="66"/>
      <c r="R2607" s="66"/>
      <c r="S2607" s="66"/>
      <c r="T2607" s="67"/>
      <c r="U2607" s="36"/>
      <c r="V2607" s="36"/>
      <c r="W2607" s="36"/>
      <c r="X2607" s="36"/>
      <c r="Y2607" s="36"/>
      <c r="Z2607" s="36"/>
      <c r="AA2607" s="36"/>
      <c r="AB2607" s="36"/>
      <c r="AC2607" s="36"/>
      <c r="AD2607" s="36"/>
      <c r="AE2607" s="36"/>
      <c r="AT2607" s="19" t="s">
        <v>152</v>
      </c>
      <c r="AU2607" s="19" t="s">
        <v>80</v>
      </c>
    </row>
    <row r="2608" spans="1:65" s="2" customFormat="1" ht="16.5" customHeight="1">
      <c r="A2608" s="36"/>
      <c r="B2608" s="37"/>
      <c r="C2608" s="238" t="s">
        <v>3865</v>
      </c>
      <c r="D2608" s="238" t="s">
        <v>253</v>
      </c>
      <c r="E2608" s="239" t="s">
        <v>3866</v>
      </c>
      <c r="F2608" s="240" t="s">
        <v>3867</v>
      </c>
      <c r="G2608" s="241" t="s">
        <v>1935</v>
      </c>
      <c r="H2608" s="242">
        <v>1</v>
      </c>
      <c r="I2608" s="243"/>
      <c r="J2608" s="242">
        <f>ROUND(I2608*H2608,2)</f>
        <v>0</v>
      </c>
      <c r="K2608" s="240" t="s">
        <v>19</v>
      </c>
      <c r="L2608" s="244"/>
      <c r="M2608" s="245" t="s">
        <v>19</v>
      </c>
      <c r="N2608" s="246" t="s">
        <v>42</v>
      </c>
      <c r="O2608" s="66"/>
      <c r="P2608" s="197">
        <f>O2608*H2608</f>
        <v>0</v>
      </c>
      <c r="Q2608" s="197">
        <v>0</v>
      </c>
      <c r="R2608" s="197">
        <f>Q2608*H2608</f>
        <v>0</v>
      </c>
      <c r="S2608" s="197">
        <v>0</v>
      </c>
      <c r="T2608" s="198">
        <f>S2608*H2608</f>
        <v>0</v>
      </c>
      <c r="U2608" s="36"/>
      <c r="V2608" s="36"/>
      <c r="W2608" s="36"/>
      <c r="X2608" s="36"/>
      <c r="Y2608" s="36"/>
      <c r="Z2608" s="36"/>
      <c r="AA2608" s="36"/>
      <c r="AB2608" s="36"/>
      <c r="AC2608" s="36"/>
      <c r="AD2608" s="36"/>
      <c r="AE2608" s="36"/>
      <c r="AR2608" s="199" t="s">
        <v>366</v>
      </c>
      <c r="AT2608" s="199" t="s">
        <v>253</v>
      </c>
      <c r="AU2608" s="199" t="s">
        <v>80</v>
      </c>
      <c r="AY2608" s="19" t="s">
        <v>144</v>
      </c>
      <c r="BE2608" s="200">
        <f>IF(N2608="základní",J2608,0)</f>
        <v>0</v>
      </c>
      <c r="BF2608" s="200">
        <f>IF(N2608="snížená",J2608,0)</f>
        <v>0</v>
      </c>
      <c r="BG2608" s="200">
        <f>IF(N2608="zákl. přenesená",J2608,0)</f>
        <v>0</v>
      </c>
      <c r="BH2608" s="200">
        <f>IF(N2608="sníž. přenesená",J2608,0)</f>
        <v>0</v>
      </c>
      <c r="BI2608" s="200">
        <f>IF(N2608="nulová",J2608,0)</f>
        <v>0</v>
      </c>
      <c r="BJ2608" s="19" t="s">
        <v>26</v>
      </c>
      <c r="BK2608" s="200">
        <f>ROUND(I2608*H2608,2)</f>
        <v>0</v>
      </c>
      <c r="BL2608" s="19" t="s">
        <v>258</v>
      </c>
      <c r="BM2608" s="199" t="s">
        <v>3868</v>
      </c>
    </row>
    <row r="2609" spans="1:65" s="2" customFormat="1" ht="10.199999999999999">
      <c r="A2609" s="36"/>
      <c r="B2609" s="37"/>
      <c r="C2609" s="38"/>
      <c r="D2609" s="201" t="s">
        <v>152</v>
      </c>
      <c r="E2609" s="38"/>
      <c r="F2609" s="202" t="s">
        <v>3867</v>
      </c>
      <c r="G2609" s="38"/>
      <c r="H2609" s="38"/>
      <c r="I2609" s="110"/>
      <c r="J2609" s="38"/>
      <c r="K2609" s="38"/>
      <c r="L2609" s="41"/>
      <c r="M2609" s="203"/>
      <c r="N2609" s="204"/>
      <c r="O2609" s="66"/>
      <c r="P2609" s="66"/>
      <c r="Q2609" s="66"/>
      <c r="R2609" s="66"/>
      <c r="S2609" s="66"/>
      <c r="T2609" s="67"/>
      <c r="U2609" s="36"/>
      <c r="V2609" s="36"/>
      <c r="W2609" s="36"/>
      <c r="X2609" s="36"/>
      <c r="Y2609" s="36"/>
      <c r="Z2609" s="36"/>
      <c r="AA2609" s="36"/>
      <c r="AB2609" s="36"/>
      <c r="AC2609" s="36"/>
      <c r="AD2609" s="36"/>
      <c r="AE2609" s="36"/>
      <c r="AT2609" s="19" t="s">
        <v>152</v>
      </c>
      <c r="AU2609" s="19" t="s">
        <v>80</v>
      </c>
    </row>
    <row r="2610" spans="1:65" s="2" customFormat="1" ht="16.5" customHeight="1">
      <c r="A2610" s="36"/>
      <c r="B2610" s="37"/>
      <c r="C2610" s="238" t="s">
        <v>3869</v>
      </c>
      <c r="D2610" s="238" t="s">
        <v>253</v>
      </c>
      <c r="E2610" s="239" t="s">
        <v>3870</v>
      </c>
      <c r="F2610" s="240" t="s">
        <v>3871</v>
      </c>
      <c r="G2610" s="241" t="s">
        <v>1935</v>
      </c>
      <c r="H2610" s="242">
        <v>1</v>
      </c>
      <c r="I2610" s="243"/>
      <c r="J2610" s="242">
        <f>ROUND(I2610*H2610,2)</f>
        <v>0</v>
      </c>
      <c r="K2610" s="240" t="s">
        <v>19</v>
      </c>
      <c r="L2610" s="244"/>
      <c r="M2610" s="245" t="s">
        <v>19</v>
      </c>
      <c r="N2610" s="246" t="s">
        <v>42</v>
      </c>
      <c r="O2610" s="66"/>
      <c r="P2610" s="197">
        <f>O2610*H2610</f>
        <v>0</v>
      </c>
      <c r="Q2610" s="197">
        <v>0</v>
      </c>
      <c r="R2610" s="197">
        <f>Q2610*H2610</f>
        <v>0</v>
      </c>
      <c r="S2610" s="197">
        <v>0</v>
      </c>
      <c r="T2610" s="198">
        <f>S2610*H2610</f>
        <v>0</v>
      </c>
      <c r="U2610" s="36"/>
      <c r="V2610" s="36"/>
      <c r="W2610" s="36"/>
      <c r="X2610" s="36"/>
      <c r="Y2610" s="36"/>
      <c r="Z2610" s="36"/>
      <c r="AA2610" s="36"/>
      <c r="AB2610" s="36"/>
      <c r="AC2610" s="36"/>
      <c r="AD2610" s="36"/>
      <c r="AE2610" s="36"/>
      <c r="AR2610" s="199" t="s">
        <v>366</v>
      </c>
      <c r="AT2610" s="199" t="s">
        <v>253</v>
      </c>
      <c r="AU2610" s="199" t="s">
        <v>80</v>
      </c>
      <c r="AY2610" s="19" t="s">
        <v>144</v>
      </c>
      <c r="BE2610" s="200">
        <f>IF(N2610="základní",J2610,0)</f>
        <v>0</v>
      </c>
      <c r="BF2610" s="200">
        <f>IF(N2610="snížená",J2610,0)</f>
        <v>0</v>
      </c>
      <c r="BG2610" s="200">
        <f>IF(N2610="zákl. přenesená",J2610,0)</f>
        <v>0</v>
      </c>
      <c r="BH2610" s="200">
        <f>IF(N2610="sníž. přenesená",J2610,0)</f>
        <v>0</v>
      </c>
      <c r="BI2610" s="200">
        <f>IF(N2610="nulová",J2610,0)</f>
        <v>0</v>
      </c>
      <c r="BJ2610" s="19" t="s">
        <v>26</v>
      </c>
      <c r="BK2610" s="200">
        <f>ROUND(I2610*H2610,2)</f>
        <v>0</v>
      </c>
      <c r="BL2610" s="19" t="s">
        <v>258</v>
      </c>
      <c r="BM2610" s="199" t="s">
        <v>3872</v>
      </c>
    </row>
    <row r="2611" spans="1:65" s="2" customFormat="1" ht="10.199999999999999">
      <c r="A2611" s="36"/>
      <c r="B2611" s="37"/>
      <c r="C2611" s="38"/>
      <c r="D2611" s="201" t="s">
        <v>152</v>
      </c>
      <c r="E2611" s="38"/>
      <c r="F2611" s="202" t="s">
        <v>3871</v>
      </c>
      <c r="G2611" s="38"/>
      <c r="H2611" s="38"/>
      <c r="I2611" s="110"/>
      <c r="J2611" s="38"/>
      <c r="K2611" s="38"/>
      <c r="L2611" s="41"/>
      <c r="M2611" s="203"/>
      <c r="N2611" s="204"/>
      <c r="O2611" s="66"/>
      <c r="P2611" s="66"/>
      <c r="Q2611" s="66"/>
      <c r="R2611" s="66"/>
      <c r="S2611" s="66"/>
      <c r="T2611" s="67"/>
      <c r="U2611" s="36"/>
      <c r="V2611" s="36"/>
      <c r="W2611" s="36"/>
      <c r="X2611" s="36"/>
      <c r="Y2611" s="36"/>
      <c r="Z2611" s="36"/>
      <c r="AA2611" s="36"/>
      <c r="AB2611" s="36"/>
      <c r="AC2611" s="36"/>
      <c r="AD2611" s="36"/>
      <c r="AE2611" s="36"/>
      <c r="AT2611" s="19" t="s">
        <v>152</v>
      </c>
      <c r="AU2611" s="19" t="s">
        <v>80</v>
      </c>
    </row>
    <row r="2612" spans="1:65" s="2" customFormat="1" ht="16.5" customHeight="1">
      <c r="A2612" s="36"/>
      <c r="B2612" s="37"/>
      <c r="C2612" s="238" t="s">
        <v>3873</v>
      </c>
      <c r="D2612" s="238" t="s">
        <v>253</v>
      </c>
      <c r="E2612" s="239" t="s">
        <v>3874</v>
      </c>
      <c r="F2612" s="240" t="s">
        <v>3875</v>
      </c>
      <c r="G2612" s="241" t="s">
        <v>1935</v>
      </c>
      <c r="H2612" s="242">
        <v>2</v>
      </c>
      <c r="I2612" s="243"/>
      <c r="J2612" s="242">
        <f>ROUND(I2612*H2612,2)</f>
        <v>0</v>
      </c>
      <c r="K2612" s="240" t="s">
        <v>19</v>
      </c>
      <c r="L2612" s="244"/>
      <c r="M2612" s="245" t="s">
        <v>19</v>
      </c>
      <c r="N2612" s="246" t="s">
        <v>42</v>
      </c>
      <c r="O2612" s="66"/>
      <c r="P2612" s="197">
        <f>O2612*H2612</f>
        <v>0</v>
      </c>
      <c r="Q2612" s="197">
        <v>0</v>
      </c>
      <c r="R2612" s="197">
        <f>Q2612*H2612</f>
        <v>0</v>
      </c>
      <c r="S2612" s="197">
        <v>0</v>
      </c>
      <c r="T2612" s="198">
        <f>S2612*H2612</f>
        <v>0</v>
      </c>
      <c r="U2612" s="36"/>
      <c r="V2612" s="36"/>
      <c r="W2612" s="36"/>
      <c r="X2612" s="36"/>
      <c r="Y2612" s="36"/>
      <c r="Z2612" s="36"/>
      <c r="AA2612" s="36"/>
      <c r="AB2612" s="36"/>
      <c r="AC2612" s="36"/>
      <c r="AD2612" s="36"/>
      <c r="AE2612" s="36"/>
      <c r="AR2612" s="199" t="s">
        <v>366</v>
      </c>
      <c r="AT2612" s="199" t="s">
        <v>253</v>
      </c>
      <c r="AU2612" s="199" t="s">
        <v>80</v>
      </c>
      <c r="AY2612" s="19" t="s">
        <v>144</v>
      </c>
      <c r="BE2612" s="200">
        <f>IF(N2612="základní",J2612,0)</f>
        <v>0</v>
      </c>
      <c r="BF2612" s="200">
        <f>IF(N2612="snížená",J2612,0)</f>
        <v>0</v>
      </c>
      <c r="BG2612" s="200">
        <f>IF(N2612="zákl. přenesená",J2612,0)</f>
        <v>0</v>
      </c>
      <c r="BH2612" s="200">
        <f>IF(N2612="sníž. přenesená",J2612,0)</f>
        <v>0</v>
      </c>
      <c r="BI2612" s="200">
        <f>IF(N2612="nulová",J2612,0)</f>
        <v>0</v>
      </c>
      <c r="BJ2612" s="19" t="s">
        <v>26</v>
      </c>
      <c r="BK2612" s="200">
        <f>ROUND(I2612*H2612,2)</f>
        <v>0</v>
      </c>
      <c r="BL2612" s="19" t="s">
        <v>258</v>
      </c>
      <c r="BM2612" s="199" t="s">
        <v>3876</v>
      </c>
    </row>
    <row r="2613" spans="1:65" s="2" customFormat="1" ht="10.199999999999999">
      <c r="A2613" s="36"/>
      <c r="B2613" s="37"/>
      <c r="C2613" s="38"/>
      <c r="D2613" s="201" t="s">
        <v>152</v>
      </c>
      <c r="E2613" s="38"/>
      <c r="F2613" s="202" t="s">
        <v>3875</v>
      </c>
      <c r="G2613" s="38"/>
      <c r="H2613" s="38"/>
      <c r="I2613" s="110"/>
      <c r="J2613" s="38"/>
      <c r="K2613" s="38"/>
      <c r="L2613" s="41"/>
      <c r="M2613" s="203"/>
      <c r="N2613" s="204"/>
      <c r="O2613" s="66"/>
      <c r="P2613" s="66"/>
      <c r="Q2613" s="66"/>
      <c r="R2613" s="66"/>
      <c r="S2613" s="66"/>
      <c r="T2613" s="67"/>
      <c r="U2613" s="36"/>
      <c r="V2613" s="36"/>
      <c r="W2613" s="36"/>
      <c r="X2613" s="36"/>
      <c r="Y2613" s="36"/>
      <c r="Z2613" s="36"/>
      <c r="AA2613" s="36"/>
      <c r="AB2613" s="36"/>
      <c r="AC2613" s="36"/>
      <c r="AD2613" s="36"/>
      <c r="AE2613" s="36"/>
      <c r="AT2613" s="19" t="s">
        <v>152</v>
      </c>
      <c r="AU2613" s="19" t="s">
        <v>80</v>
      </c>
    </row>
    <row r="2614" spans="1:65" s="2" customFormat="1" ht="16.5" customHeight="1">
      <c r="A2614" s="36"/>
      <c r="B2614" s="37"/>
      <c r="C2614" s="238" t="s">
        <v>3877</v>
      </c>
      <c r="D2614" s="238" t="s">
        <v>253</v>
      </c>
      <c r="E2614" s="239" t="s">
        <v>3878</v>
      </c>
      <c r="F2614" s="240" t="s">
        <v>3879</v>
      </c>
      <c r="G2614" s="241" t="s">
        <v>1935</v>
      </c>
      <c r="H2614" s="242">
        <v>1</v>
      </c>
      <c r="I2614" s="243"/>
      <c r="J2614" s="242">
        <f>ROUND(I2614*H2614,2)</f>
        <v>0</v>
      </c>
      <c r="K2614" s="240" t="s">
        <v>19</v>
      </c>
      <c r="L2614" s="244"/>
      <c r="M2614" s="245" t="s">
        <v>19</v>
      </c>
      <c r="N2614" s="246" t="s">
        <v>42</v>
      </c>
      <c r="O2614" s="66"/>
      <c r="P2614" s="197">
        <f>O2614*H2614</f>
        <v>0</v>
      </c>
      <c r="Q2614" s="197">
        <v>0</v>
      </c>
      <c r="R2614" s="197">
        <f>Q2614*H2614</f>
        <v>0</v>
      </c>
      <c r="S2614" s="197">
        <v>0</v>
      </c>
      <c r="T2614" s="198">
        <f>S2614*H2614</f>
        <v>0</v>
      </c>
      <c r="U2614" s="36"/>
      <c r="V2614" s="36"/>
      <c r="W2614" s="36"/>
      <c r="X2614" s="36"/>
      <c r="Y2614" s="36"/>
      <c r="Z2614" s="36"/>
      <c r="AA2614" s="36"/>
      <c r="AB2614" s="36"/>
      <c r="AC2614" s="36"/>
      <c r="AD2614" s="36"/>
      <c r="AE2614" s="36"/>
      <c r="AR2614" s="199" t="s">
        <v>366</v>
      </c>
      <c r="AT2614" s="199" t="s">
        <v>253</v>
      </c>
      <c r="AU2614" s="199" t="s">
        <v>80</v>
      </c>
      <c r="AY2614" s="19" t="s">
        <v>144</v>
      </c>
      <c r="BE2614" s="200">
        <f>IF(N2614="základní",J2614,0)</f>
        <v>0</v>
      </c>
      <c r="BF2614" s="200">
        <f>IF(N2614="snížená",J2614,0)</f>
        <v>0</v>
      </c>
      <c r="BG2614" s="200">
        <f>IF(N2614="zákl. přenesená",J2614,0)</f>
        <v>0</v>
      </c>
      <c r="BH2614" s="200">
        <f>IF(N2614="sníž. přenesená",J2614,0)</f>
        <v>0</v>
      </c>
      <c r="BI2614" s="200">
        <f>IF(N2614="nulová",J2614,0)</f>
        <v>0</v>
      </c>
      <c r="BJ2614" s="19" t="s">
        <v>26</v>
      </c>
      <c r="BK2614" s="200">
        <f>ROUND(I2614*H2614,2)</f>
        <v>0</v>
      </c>
      <c r="BL2614" s="19" t="s">
        <v>258</v>
      </c>
      <c r="BM2614" s="199" t="s">
        <v>3880</v>
      </c>
    </row>
    <row r="2615" spans="1:65" s="2" customFormat="1" ht="10.199999999999999">
      <c r="A2615" s="36"/>
      <c r="B2615" s="37"/>
      <c r="C2615" s="38"/>
      <c r="D2615" s="201" t="s">
        <v>152</v>
      </c>
      <c r="E2615" s="38"/>
      <c r="F2615" s="202" t="s">
        <v>3879</v>
      </c>
      <c r="G2615" s="38"/>
      <c r="H2615" s="38"/>
      <c r="I2615" s="110"/>
      <c r="J2615" s="38"/>
      <c r="K2615" s="38"/>
      <c r="L2615" s="41"/>
      <c r="M2615" s="203"/>
      <c r="N2615" s="204"/>
      <c r="O2615" s="66"/>
      <c r="P2615" s="66"/>
      <c r="Q2615" s="66"/>
      <c r="R2615" s="66"/>
      <c r="S2615" s="66"/>
      <c r="T2615" s="67"/>
      <c r="U2615" s="36"/>
      <c r="V2615" s="36"/>
      <c r="W2615" s="36"/>
      <c r="X2615" s="36"/>
      <c r="Y2615" s="36"/>
      <c r="Z2615" s="36"/>
      <c r="AA2615" s="36"/>
      <c r="AB2615" s="36"/>
      <c r="AC2615" s="36"/>
      <c r="AD2615" s="36"/>
      <c r="AE2615" s="36"/>
      <c r="AT2615" s="19" t="s">
        <v>152</v>
      </c>
      <c r="AU2615" s="19" t="s">
        <v>80</v>
      </c>
    </row>
    <row r="2616" spans="1:65" s="2" customFormat="1" ht="21.75" customHeight="1">
      <c r="A2616" s="36"/>
      <c r="B2616" s="37"/>
      <c r="C2616" s="238" t="s">
        <v>3881</v>
      </c>
      <c r="D2616" s="238" t="s">
        <v>253</v>
      </c>
      <c r="E2616" s="239" t="s">
        <v>3882</v>
      </c>
      <c r="F2616" s="240" t="s">
        <v>3883</v>
      </c>
      <c r="G2616" s="241" t="s">
        <v>1935</v>
      </c>
      <c r="H2616" s="242">
        <v>1</v>
      </c>
      <c r="I2616" s="243"/>
      <c r="J2616" s="242">
        <f>ROUND(I2616*H2616,2)</f>
        <v>0</v>
      </c>
      <c r="K2616" s="240" t="s">
        <v>19</v>
      </c>
      <c r="L2616" s="244"/>
      <c r="M2616" s="245" t="s">
        <v>19</v>
      </c>
      <c r="N2616" s="246" t="s">
        <v>42</v>
      </c>
      <c r="O2616" s="66"/>
      <c r="P2616" s="197">
        <f>O2616*H2616</f>
        <v>0</v>
      </c>
      <c r="Q2616" s="197">
        <v>0</v>
      </c>
      <c r="R2616" s="197">
        <f>Q2616*H2616</f>
        <v>0</v>
      </c>
      <c r="S2616" s="197">
        <v>0</v>
      </c>
      <c r="T2616" s="198">
        <f>S2616*H2616</f>
        <v>0</v>
      </c>
      <c r="U2616" s="36"/>
      <c r="V2616" s="36"/>
      <c r="W2616" s="36"/>
      <c r="X2616" s="36"/>
      <c r="Y2616" s="36"/>
      <c r="Z2616" s="36"/>
      <c r="AA2616" s="36"/>
      <c r="AB2616" s="36"/>
      <c r="AC2616" s="36"/>
      <c r="AD2616" s="36"/>
      <c r="AE2616" s="36"/>
      <c r="AR2616" s="199" t="s">
        <v>366</v>
      </c>
      <c r="AT2616" s="199" t="s">
        <v>253</v>
      </c>
      <c r="AU2616" s="199" t="s">
        <v>80</v>
      </c>
      <c r="AY2616" s="19" t="s">
        <v>144</v>
      </c>
      <c r="BE2616" s="200">
        <f>IF(N2616="základní",J2616,0)</f>
        <v>0</v>
      </c>
      <c r="BF2616" s="200">
        <f>IF(N2616="snížená",J2616,0)</f>
        <v>0</v>
      </c>
      <c r="BG2616" s="200">
        <f>IF(N2616="zákl. přenesená",J2616,0)</f>
        <v>0</v>
      </c>
      <c r="BH2616" s="200">
        <f>IF(N2616="sníž. přenesená",J2616,0)</f>
        <v>0</v>
      </c>
      <c r="BI2616" s="200">
        <f>IF(N2616="nulová",J2616,0)</f>
        <v>0</v>
      </c>
      <c r="BJ2616" s="19" t="s">
        <v>26</v>
      </c>
      <c r="BK2616" s="200">
        <f>ROUND(I2616*H2616,2)</f>
        <v>0</v>
      </c>
      <c r="BL2616" s="19" t="s">
        <v>258</v>
      </c>
      <c r="BM2616" s="199" t="s">
        <v>3884</v>
      </c>
    </row>
    <row r="2617" spans="1:65" s="2" customFormat="1" ht="10.199999999999999">
      <c r="A2617" s="36"/>
      <c r="B2617" s="37"/>
      <c r="C2617" s="38"/>
      <c r="D2617" s="201" t="s">
        <v>152</v>
      </c>
      <c r="E2617" s="38"/>
      <c r="F2617" s="202" t="s">
        <v>3883</v>
      </c>
      <c r="G2617" s="38"/>
      <c r="H2617" s="38"/>
      <c r="I2617" s="110"/>
      <c r="J2617" s="38"/>
      <c r="K2617" s="38"/>
      <c r="L2617" s="41"/>
      <c r="M2617" s="203"/>
      <c r="N2617" s="204"/>
      <c r="O2617" s="66"/>
      <c r="P2617" s="66"/>
      <c r="Q2617" s="66"/>
      <c r="R2617" s="66"/>
      <c r="S2617" s="66"/>
      <c r="T2617" s="67"/>
      <c r="U2617" s="36"/>
      <c r="V2617" s="36"/>
      <c r="W2617" s="36"/>
      <c r="X2617" s="36"/>
      <c r="Y2617" s="36"/>
      <c r="Z2617" s="36"/>
      <c r="AA2617" s="36"/>
      <c r="AB2617" s="36"/>
      <c r="AC2617" s="36"/>
      <c r="AD2617" s="36"/>
      <c r="AE2617" s="36"/>
      <c r="AT2617" s="19" t="s">
        <v>152</v>
      </c>
      <c r="AU2617" s="19" t="s">
        <v>80</v>
      </c>
    </row>
    <row r="2618" spans="1:65" s="2" customFormat="1" ht="21.75" customHeight="1">
      <c r="A2618" s="36"/>
      <c r="B2618" s="37"/>
      <c r="C2618" s="238" t="s">
        <v>3885</v>
      </c>
      <c r="D2618" s="238" t="s">
        <v>253</v>
      </c>
      <c r="E2618" s="239" t="s">
        <v>3886</v>
      </c>
      <c r="F2618" s="240" t="s">
        <v>3887</v>
      </c>
      <c r="G2618" s="241" t="s">
        <v>1935</v>
      </c>
      <c r="H2618" s="242">
        <v>1</v>
      </c>
      <c r="I2618" s="243"/>
      <c r="J2618" s="242">
        <f>ROUND(I2618*H2618,2)</f>
        <v>0</v>
      </c>
      <c r="K2618" s="240" t="s">
        <v>19</v>
      </c>
      <c r="L2618" s="244"/>
      <c r="M2618" s="245" t="s">
        <v>19</v>
      </c>
      <c r="N2618" s="246" t="s">
        <v>42</v>
      </c>
      <c r="O2618" s="66"/>
      <c r="P2618" s="197">
        <f>O2618*H2618</f>
        <v>0</v>
      </c>
      <c r="Q2618" s="197">
        <v>0</v>
      </c>
      <c r="R2618" s="197">
        <f>Q2618*H2618</f>
        <v>0</v>
      </c>
      <c r="S2618" s="197">
        <v>0</v>
      </c>
      <c r="T2618" s="198">
        <f>S2618*H2618</f>
        <v>0</v>
      </c>
      <c r="U2618" s="36"/>
      <c r="V2618" s="36"/>
      <c r="W2618" s="36"/>
      <c r="X2618" s="36"/>
      <c r="Y2618" s="36"/>
      <c r="Z2618" s="36"/>
      <c r="AA2618" s="36"/>
      <c r="AB2618" s="36"/>
      <c r="AC2618" s="36"/>
      <c r="AD2618" s="36"/>
      <c r="AE2618" s="36"/>
      <c r="AR2618" s="199" t="s">
        <v>366</v>
      </c>
      <c r="AT2618" s="199" t="s">
        <v>253</v>
      </c>
      <c r="AU2618" s="199" t="s">
        <v>80</v>
      </c>
      <c r="AY2618" s="19" t="s">
        <v>144</v>
      </c>
      <c r="BE2618" s="200">
        <f>IF(N2618="základní",J2618,0)</f>
        <v>0</v>
      </c>
      <c r="BF2618" s="200">
        <f>IF(N2618="snížená",J2618,0)</f>
        <v>0</v>
      </c>
      <c r="BG2618" s="200">
        <f>IF(N2618="zákl. přenesená",J2618,0)</f>
        <v>0</v>
      </c>
      <c r="BH2618" s="200">
        <f>IF(N2618="sníž. přenesená",J2618,0)</f>
        <v>0</v>
      </c>
      <c r="BI2618" s="200">
        <f>IF(N2618="nulová",J2618,0)</f>
        <v>0</v>
      </c>
      <c r="BJ2618" s="19" t="s">
        <v>26</v>
      </c>
      <c r="BK2618" s="200">
        <f>ROUND(I2618*H2618,2)</f>
        <v>0</v>
      </c>
      <c r="BL2618" s="19" t="s">
        <v>258</v>
      </c>
      <c r="BM2618" s="199" t="s">
        <v>3888</v>
      </c>
    </row>
    <row r="2619" spans="1:65" s="2" customFormat="1" ht="19.2">
      <c r="A2619" s="36"/>
      <c r="B2619" s="37"/>
      <c r="C2619" s="38"/>
      <c r="D2619" s="201" t="s">
        <v>152</v>
      </c>
      <c r="E2619" s="38"/>
      <c r="F2619" s="202" t="s">
        <v>3887</v>
      </c>
      <c r="G2619" s="38"/>
      <c r="H2619" s="38"/>
      <c r="I2619" s="110"/>
      <c r="J2619" s="38"/>
      <c r="K2619" s="38"/>
      <c r="L2619" s="41"/>
      <c r="M2619" s="203"/>
      <c r="N2619" s="204"/>
      <c r="O2619" s="66"/>
      <c r="P2619" s="66"/>
      <c r="Q2619" s="66"/>
      <c r="R2619" s="66"/>
      <c r="S2619" s="66"/>
      <c r="T2619" s="67"/>
      <c r="U2619" s="36"/>
      <c r="V2619" s="36"/>
      <c r="W2619" s="36"/>
      <c r="X2619" s="36"/>
      <c r="Y2619" s="36"/>
      <c r="Z2619" s="36"/>
      <c r="AA2619" s="36"/>
      <c r="AB2619" s="36"/>
      <c r="AC2619" s="36"/>
      <c r="AD2619" s="36"/>
      <c r="AE2619" s="36"/>
      <c r="AT2619" s="19" t="s">
        <v>152</v>
      </c>
      <c r="AU2619" s="19" t="s">
        <v>80</v>
      </c>
    </row>
    <row r="2620" spans="1:65" s="2" customFormat="1" ht="21.75" customHeight="1">
      <c r="A2620" s="36"/>
      <c r="B2620" s="37"/>
      <c r="C2620" s="238" t="s">
        <v>3889</v>
      </c>
      <c r="D2620" s="238" t="s">
        <v>253</v>
      </c>
      <c r="E2620" s="239" t="s">
        <v>3890</v>
      </c>
      <c r="F2620" s="240" t="s">
        <v>3891</v>
      </c>
      <c r="G2620" s="241" t="s">
        <v>1935</v>
      </c>
      <c r="H2620" s="242">
        <v>1</v>
      </c>
      <c r="I2620" s="243"/>
      <c r="J2620" s="242">
        <f>ROUND(I2620*H2620,2)</f>
        <v>0</v>
      </c>
      <c r="K2620" s="240" t="s">
        <v>19</v>
      </c>
      <c r="L2620" s="244"/>
      <c r="M2620" s="245" t="s">
        <v>19</v>
      </c>
      <c r="N2620" s="246" t="s">
        <v>42</v>
      </c>
      <c r="O2620" s="66"/>
      <c r="P2620" s="197">
        <f>O2620*H2620</f>
        <v>0</v>
      </c>
      <c r="Q2620" s="197">
        <v>0</v>
      </c>
      <c r="R2620" s="197">
        <f>Q2620*H2620</f>
        <v>0</v>
      </c>
      <c r="S2620" s="197">
        <v>0</v>
      </c>
      <c r="T2620" s="198">
        <f>S2620*H2620</f>
        <v>0</v>
      </c>
      <c r="U2620" s="36"/>
      <c r="V2620" s="36"/>
      <c r="W2620" s="36"/>
      <c r="X2620" s="36"/>
      <c r="Y2620" s="36"/>
      <c r="Z2620" s="36"/>
      <c r="AA2620" s="36"/>
      <c r="AB2620" s="36"/>
      <c r="AC2620" s="36"/>
      <c r="AD2620" s="36"/>
      <c r="AE2620" s="36"/>
      <c r="AR2620" s="199" t="s">
        <v>366</v>
      </c>
      <c r="AT2620" s="199" t="s">
        <v>253</v>
      </c>
      <c r="AU2620" s="199" t="s">
        <v>80</v>
      </c>
      <c r="AY2620" s="19" t="s">
        <v>144</v>
      </c>
      <c r="BE2620" s="200">
        <f>IF(N2620="základní",J2620,0)</f>
        <v>0</v>
      </c>
      <c r="BF2620" s="200">
        <f>IF(N2620="snížená",J2620,0)</f>
        <v>0</v>
      </c>
      <c r="BG2620" s="200">
        <f>IF(N2620="zákl. přenesená",J2620,0)</f>
        <v>0</v>
      </c>
      <c r="BH2620" s="200">
        <f>IF(N2620="sníž. přenesená",J2620,0)</f>
        <v>0</v>
      </c>
      <c r="BI2620" s="200">
        <f>IF(N2620="nulová",J2620,0)</f>
        <v>0</v>
      </c>
      <c r="BJ2620" s="19" t="s">
        <v>26</v>
      </c>
      <c r="BK2620" s="200">
        <f>ROUND(I2620*H2620,2)</f>
        <v>0</v>
      </c>
      <c r="BL2620" s="19" t="s">
        <v>258</v>
      </c>
      <c r="BM2620" s="199" t="s">
        <v>3892</v>
      </c>
    </row>
    <row r="2621" spans="1:65" s="2" customFormat="1" ht="19.2">
      <c r="A2621" s="36"/>
      <c r="B2621" s="37"/>
      <c r="C2621" s="38"/>
      <c r="D2621" s="201" t="s">
        <v>152</v>
      </c>
      <c r="E2621" s="38"/>
      <c r="F2621" s="202" t="s">
        <v>3891</v>
      </c>
      <c r="G2621" s="38"/>
      <c r="H2621" s="38"/>
      <c r="I2621" s="110"/>
      <c r="J2621" s="38"/>
      <c r="K2621" s="38"/>
      <c r="L2621" s="41"/>
      <c r="M2621" s="203"/>
      <c r="N2621" s="204"/>
      <c r="O2621" s="66"/>
      <c r="P2621" s="66"/>
      <c r="Q2621" s="66"/>
      <c r="R2621" s="66"/>
      <c r="S2621" s="66"/>
      <c r="T2621" s="67"/>
      <c r="U2621" s="36"/>
      <c r="V2621" s="36"/>
      <c r="W2621" s="36"/>
      <c r="X2621" s="36"/>
      <c r="Y2621" s="36"/>
      <c r="Z2621" s="36"/>
      <c r="AA2621" s="36"/>
      <c r="AB2621" s="36"/>
      <c r="AC2621" s="36"/>
      <c r="AD2621" s="36"/>
      <c r="AE2621" s="36"/>
      <c r="AT2621" s="19" t="s">
        <v>152</v>
      </c>
      <c r="AU2621" s="19" t="s">
        <v>80</v>
      </c>
    </row>
    <row r="2622" spans="1:65" s="2" customFormat="1" ht="21.75" customHeight="1">
      <c r="A2622" s="36"/>
      <c r="B2622" s="37"/>
      <c r="C2622" s="238" t="s">
        <v>3893</v>
      </c>
      <c r="D2622" s="238" t="s">
        <v>253</v>
      </c>
      <c r="E2622" s="239" t="s">
        <v>3894</v>
      </c>
      <c r="F2622" s="240" t="s">
        <v>3895</v>
      </c>
      <c r="G2622" s="241" t="s">
        <v>1935</v>
      </c>
      <c r="H2622" s="242">
        <v>1</v>
      </c>
      <c r="I2622" s="243"/>
      <c r="J2622" s="242">
        <f>ROUND(I2622*H2622,2)</f>
        <v>0</v>
      </c>
      <c r="K2622" s="240" t="s">
        <v>19</v>
      </c>
      <c r="L2622" s="244"/>
      <c r="M2622" s="245" t="s">
        <v>19</v>
      </c>
      <c r="N2622" s="246" t="s">
        <v>42</v>
      </c>
      <c r="O2622" s="66"/>
      <c r="P2622" s="197">
        <f>O2622*H2622</f>
        <v>0</v>
      </c>
      <c r="Q2622" s="197">
        <v>0</v>
      </c>
      <c r="R2622" s="197">
        <f>Q2622*H2622</f>
        <v>0</v>
      </c>
      <c r="S2622" s="197">
        <v>0</v>
      </c>
      <c r="T2622" s="198">
        <f>S2622*H2622</f>
        <v>0</v>
      </c>
      <c r="U2622" s="36"/>
      <c r="V2622" s="36"/>
      <c r="W2622" s="36"/>
      <c r="X2622" s="36"/>
      <c r="Y2622" s="36"/>
      <c r="Z2622" s="36"/>
      <c r="AA2622" s="36"/>
      <c r="AB2622" s="36"/>
      <c r="AC2622" s="36"/>
      <c r="AD2622" s="36"/>
      <c r="AE2622" s="36"/>
      <c r="AR2622" s="199" t="s">
        <v>366</v>
      </c>
      <c r="AT2622" s="199" t="s">
        <v>253</v>
      </c>
      <c r="AU2622" s="199" t="s">
        <v>80</v>
      </c>
      <c r="AY2622" s="19" t="s">
        <v>144</v>
      </c>
      <c r="BE2622" s="200">
        <f>IF(N2622="základní",J2622,0)</f>
        <v>0</v>
      </c>
      <c r="BF2622" s="200">
        <f>IF(N2622="snížená",J2622,0)</f>
        <v>0</v>
      </c>
      <c r="BG2622" s="200">
        <f>IF(N2622="zákl. přenesená",J2622,0)</f>
        <v>0</v>
      </c>
      <c r="BH2622" s="200">
        <f>IF(N2622="sníž. přenesená",J2622,0)</f>
        <v>0</v>
      </c>
      <c r="BI2622" s="200">
        <f>IF(N2622="nulová",J2622,0)</f>
        <v>0</v>
      </c>
      <c r="BJ2622" s="19" t="s">
        <v>26</v>
      </c>
      <c r="BK2622" s="200">
        <f>ROUND(I2622*H2622,2)</f>
        <v>0</v>
      </c>
      <c r="BL2622" s="19" t="s">
        <v>258</v>
      </c>
      <c r="BM2622" s="199" t="s">
        <v>3896</v>
      </c>
    </row>
    <row r="2623" spans="1:65" s="2" customFormat="1" ht="19.2">
      <c r="A2623" s="36"/>
      <c r="B2623" s="37"/>
      <c r="C2623" s="38"/>
      <c r="D2623" s="201" t="s">
        <v>152</v>
      </c>
      <c r="E2623" s="38"/>
      <c r="F2623" s="202" t="s">
        <v>3895</v>
      </c>
      <c r="G2623" s="38"/>
      <c r="H2623" s="38"/>
      <c r="I2623" s="110"/>
      <c r="J2623" s="38"/>
      <c r="K2623" s="38"/>
      <c r="L2623" s="41"/>
      <c r="M2623" s="203"/>
      <c r="N2623" s="204"/>
      <c r="O2623" s="66"/>
      <c r="P2623" s="66"/>
      <c r="Q2623" s="66"/>
      <c r="R2623" s="66"/>
      <c r="S2623" s="66"/>
      <c r="T2623" s="67"/>
      <c r="U2623" s="36"/>
      <c r="V2623" s="36"/>
      <c r="W2623" s="36"/>
      <c r="X2623" s="36"/>
      <c r="Y2623" s="36"/>
      <c r="Z2623" s="36"/>
      <c r="AA2623" s="36"/>
      <c r="AB2623" s="36"/>
      <c r="AC2623" s="36"/>
      <c r="AD2623" s="36"/>
      <c r="AE2623" s="36"/>
      <c r="AT2623" s="19" t="s">
        <v>152</v>
      </c>
      <c r="AU2623" s="19" t="s">
        <v>80</v>
      </c>
    </row>
    <row r="2624" spans="1:65" s="2" customFormat="1" ht="16.5" customHeight="1">
      <c r="A2624" s="36"/>
      <c r="B2624" s="37"/>
      <c r="C2624" s="189" t="s">
        <v>3897</v>
      </c>
      <c r="D2624" s="189" t="s">
        <v>146</v>
      </c>
      <c r="E2624" s="190" t="s">
        <v>3898</v>
      </c>
      <c r="F2624" s="191" t="s">
        <v>3899</v>
      </c>
      <c r="G2624" s="192" t="s">
        <v>443</v>
      </c>
      <c r="H2624" s="193">
        <v>1</v>
      </c>
      <c r="I2624" s="194"/>
      <c r="J2624" s="193">
        <f>ROUND(I2624*H2624,2)</f>
        <v>0</v>
      </c>
      <c r="K2624" s="191" t="s">
        <v>160</v>
      </c>
      <c r="L2624" s="41"/>
      <c r="M2624" s="195" t="s">
        <v>19</v>
      </c>
      <c r="N2624" s="196" t="s">
        <v>42</v>
      </c>
      <c r="O2624" s="66"/>
      <c r="P2624" s="197">
        <f>O2624*H2624</f>
        <v>0</v>
      </c>
      <c r="Q2624" s="197">
        <v>0</v>
      </c>
      <c r="R2624" s="197">
        <f>Q2624*H2624</f>
        <v>0</v>
      </c>
      <c r="S2624" s="197">
        <v>0</v>
      </c>
      <c r="T2624" s="198">
        <f>S2624*H2624</f>
        <v>0</v>
      </c>
      <c r="U2624" s="36"/>
      <c r="V2624" s="36"/>
      <c r="W2624" s="36"/>
      <c r="X2624" s="36"/>
      <c r="Y2624" s="36"/>
      <c r="Z2624" s="36"/>
      <c r="AA2624" s="36"/>
      <c r="AB2624" s="36"/>
      <c r="AC2624" s="36"/>
      <c r="AD2624" s="36"/>
      <c r="AE2624" s="36"/>
      <c r="AR2624" s="199" t="s">
        <v>258</v>
      </c>
      <c r="AT2624" s="199" t="s">
        <v>146</v>
      </c>
      <c r="AU2624" s="199" t="s">
        <v>80</v>
      </c>
      <c r="AY2624" s="19" t="s">
        <v>144</v>
      </c>
      <c r="BE2624" s="200">
        <f>IF(N2624="základní",J2624,0)</f>
        <v>0</v>
      </c>
      <c r="BF2624" s="200">
        <f>IF(N2624="snížená",J2624,0)</f>
        <v>0</v>
      </c>
      <c r="BG2624" s="200">
        <f>IF(N2624="zákl. přenesená",J2624,0)</f>
        <v>0</v>
      </c>
      <c r="BH2624" s="200">
        <f>IF(N2624="sníž. přenesená",J2624,0)</f>
        <v>0</v>
      </c>
      <c r="BI2624" s="200">
        <f>IF(N2624="nulová",J2624,0)</f>
        <v>0</v>
      </c>
      <c r="BJ2624" s="19" t="s">
        <v>26</v>
      </c>
      <c r="BK2624" s="200">
        <f>ROUND(I2624*H2624,2)</f>
        <v>0</v>
      </c>
      <c r="BL2624" s="19" t="s">
        <v>258</v>
      </c>
      <c r="BM2624" s="199" t="s">
        <v>3900</v>
      </c>
    </row>
    <row r="2625" spans="1:65" s="2" customFormat="1" ht="19.2">
      <c r="A2625" s="36"/>
      <c r="B2625" s="37"/>
      <c r="C2625" s="38"/>
      <c r="D2625" s="201" t="s">
        <v>152</v>
      </c>
      <c r="E2625" s="38"/>
      <c r="F2625" s="202" t="s">
        <v>3901</v>
      </c>
      <c r="G2625" s="38"/>
      <c r="H2625" s="38"/>
      <c r="I2625" s="110"/>
      <c r="J2625" s="38"/>
      <c r="K2625" s="38"/>
      <c r="L2625" s="41"/>
      <c r="M2625" s="203"/>
      <c r="N2625" s="204"/>
      <c r="O2625" s="66"/>
      <c r="P2625" s="66"/>
      <c r="Q2625" s="66"/>
      <c r="R2625" s="66"/>
      <c r="S2625" s="66"/>
      <c r="T2625" s="67"/>
      <c r="U2625" s="36"/>
      <c r="V2625" s="36"/>
      <c r="W2625" s="36"/>
      <c r="X2625" s="36"/>
      <c r="Y2625" s="36"/>
      <c r="Z2625" s="36"/>
      <c r="AA2625" s="36"/>
      <c r="AB2625" s="36"/>
      <c r="AC2625" s="36"/>
      <c r="AD2625" s="36"/>
      <c r="AE2625" s="36"/>
      <c r="AT2625" s="19" t="s">
        <v>152</v>
      </c>
      <c r="AU2625" s="19" t="s">
        <v>80</v>
      </c>
    </row>
    <row r="2626" spans="1:65" s="2" customFormat="1" ht="86.4">
      <c r="A2626" s="36"/>
      <c r="B2626" s="37"/>
      <c r="C2626" s="38"/>
      <c r="D2626" s="201" t="s">
        <v>154</v>
      </c>
      <c r="E2626" s="38"/>
      <c r="F2626" s="205" t="s">
        <v>3846</v>
      </c>
      <c r="G2626" s="38"/>
      <c r="H2626" s="38"/>
      <c r="I2626" s="110"/>
      <c r="J2626" s="38"/>
      <c r="K2626" s="38"/>
      <c r="L2626" s="41"/>
      <c r="M2626" s="203"/>
      <c r="N2626" s="204"/>
      <c r="O2626" s="66"/>
      <c r="P2626" s="66"/>
      <c r="Q2626" s="66"/>
      <c r="R2626" s="66"/>
      <c r="S2626" s="66"/>
      <c r="T2626" s="67"/>
      <c r="U2626" s="36"/>
      <c r="V2626" s="36"/>
      <c r="W2626" s="36"/>
      <c r="X2626" s="36"/>
      <c r="Y2626" s="36"/>
      <c r="Z2626" s="36"/>
      <c r="AA2626" s="36"/>
      <c r="AB2626" s="36"/>
      <c r="AC2626" s="36"/>
      <c r="AD2626" s="36"/>
      <c r="AE2626" s="36"/>
      <c r="AT2626" s="19" t="s">
        <v>154</v>
      </c>
      <c r="AU2626" s="19" t="s">
        <v>80</v>
      </c>
    </row>
    <row r="2627" spans="1:65" s="13" customFormat="1" ht="10.199999999999999">
      <c r="B2627" s="206"/>
      <c r="C2627" s="207"/>
      <c r="D2627" s="201" t="s">
        <v>156</v>
      </c>
      <c r="E2627" s="208" t="s">
        <v>19</v>
      </c>
      <c r="F2627" s="209" t="s">
        <v>26</v>
      </c>
      <c r="G2627" s="207"/>
      <c r="H2627" s="210">
        <v>1</v>
      </c>
      <c r="I2627" s="211"/>
      <c r="J2627" s="207"/>
      <c r="K2627" s="207"/>
      <c r="L2627" s="212"/>
      <c r="M2627" s="213"/>
      <c r="N2627" s="214"/>
      <c r="O2627" s="214"/>
      <c r="P2627" s="214"/>
      <c r="Q2627" s="214"/>
      <c r="R2627" s="214"/>
      <c r="S2627" s="214"/>
      <c r="T2627" s="215"/>
      <c r="AT2627" s="216" t="s">
        <v>156</v>
      </c>
      <c r="AU2627" s="216" t="s">
        <v>80</v>
      </c>
      <c r="AV2627" s="13" t="s">
        <v>80</v>
      </c>
      <c r="AW2627" s="13" t="s">
        <v>32</v>
      </c>
      <c r="AX2627" s="13" t="s">
        <v>26</v>
      </c>
      <c r="AY2627" s="216" t="s">
        <v>144</v>
      </c>
    </row>
    <row r="2628" spans="1:65" s="2" customFormat="1" ht="16.5" customHeight="1">
      <c r="A2628" s="36"/>
      <c r="B2628" s="37"/>
      <c r="C2628" s="189" t="s">
        <v>3902</v>
      </c>
      <c r="D2628" s="189" t="s">
        <v>146</v>
      </c>
      <c r="E2628" s="190" t="s">
        <v>3903</v>
      </c>
      <c r="F2628" s="191" t="s">
        <v>3904</v>
      </c>
      <c r="G2628" s="192" t="s">
        <v>443</v>
      </c>
      <c r="H2628" s="193">
        <v>2</v>
      </c>
      <c r="I2628" s="194"/>
      <c r="J2628" s="193">
        <f>ROUND(I2628*H2628,2)</f>
        <v>0</v>
      </c>
      <c r="K2628" s="191" t="s">
        <v>160</v>
      </c>
      <c r="L2628" s="41"/>
      <c r="M2628" s="195" t="s">
        <v>19</v>
      </c>
      <c r="N2628" s="196" t="s">
        <v>42</v>
      </c>
      <c r="O2628" s="66"/>
      <c r="P2628" s="197">
        <f>O2628*H2628</f>
        <v>0</v>
      </c>
      <c r="Q2628" s="197">
        <v>0</v>
      </c>
      <c r="R2628" s="197">
        <f>Q2628*H2628</f>
        <v>0</v>
      </c>
      <c r="S2628" s="197">
        <v>0</v>
      </c>
      <c r="T2628" s="198">
        <f>S2628*H2628</f>
        <v>0</v>
      </c>
      <c r="U2628" s="36"/>
      <c r="V2628" s="36"/>
      <c r="W2628" s="36"/>
      <c r="X2628" s="36"/>
      <c r="Y2628" s="36"/>
      <c r="Z2628" s="36"/>
      <c r="AA2628" s="36"/>
      <c r="AB2628" s="36"/>
      <c r="AC2628" s="36"/>
      <c r="AD2628" s="36"/>
      <c r="AE2628" s="36"/>
      <c r="AR2628" s="199" t="s">
        <v>258</v>
      </c>
      <c r="AT2628" s="199" t="s">
        <v>146</v>
      </c>
      <c r="AU2628" s="199" t="s">
        <v>80</v>
      </c>
      <c r="AY2628" s="19" t="s">
        <v>144</v>
      </c>
      <c r="BE2628" s="200">
        <f>IF(N2628="základní",J2628,0)</f>
        <v>0</v>
      </c>
      <c r="BF2628" s="200">
        <f>IF(N2628="snížená",J2628,0)</f>
        <v>0</v>
      </c>
      <c r="BG2628" s="200">
        <f>IF(N2628="zákl. přenesená",J2628,0)</f>
        <v>0</v>
      </c>
      <c r="BH2628" s="200">
        <f>IF(N2628="sníž. přenesená",J2628,0)</f>
        <v>0</v>
      </c>
      <c r="BI2628" s="200">
        <f>IF(N2628="nulová",J2628,0)</f>
        <v>0</v>
      </c>
      <c r="BJ2628" s="19" t="s">
        <v>26</v>
      </c>
      <c r="BK2628" s="200">
        <f>ROUND(I2628*H2628,2)</f>
        <v>0</v>
      </c>
      <c r="BL2628" s="19" t="s">
        <v>258</v>
      </c>
      <c r="BM2628" s="199" t="s">
        <v>3905</v>
      </c>
    </row>
    <row r="2629" spans="1:65" s="2" customFormat="1" ht="19.2">
      <c r="A2629" s="36"/>
      <c r="B2629" s="37"/>
      <c r="C2629" s="38"/>
      <c r="D2629" s="201" t="s">
        <v>152</v>
      </c>
      <c r="E2629" s="38"/>
      <c r="F2629" s="202" t="s">
        <v>3906</v>
      </c>
      <c r="G2629" s="38"/>
      <c r="H2629" s="38"/>
      <c r="I2629" s="110"/>
      <c r="J2629" s="38"/>
      <c r="K2629" s="38"/>
      <c r="L2629" s="41"/>
      <c r="M2629" s="203"/>
      <c r="N2629" s="204"/>
      <c r="O2629" s="66"/>
      <c r="P2629" s="66"/>
      <c r="Q2629" s="66"/>
      <c r="R2629" s="66"/>
      <c r="S2629" s="66"/>
      <c r="T2629" s="67"/>
      <c r="U2629" s="36"/>
      <c r="V2629" s="36"/>
      <c r="W2629" s="36"/>
      <c r="X2629" s="36"/>
      <c r="Y2629" s="36"/>
      <c r="Z2629" s="36"/>
      <c r="AA2629" s="36"/>
      <c r="AB2629" s="36"/>
      <c r="AC2629" s="36"/>
      <c r="AD2629" s="36"/>
      <c r="AE2629" s="36"/>
      <c r="AT2629" s="19" t="s">
        <v>152</v>
      </c>
      <c r="AU2629" s="19" t="s">
        <v>80</v>
      </c>
    </row>
    <row r="2630" spans="1:65" s="2" customFormat="1" ht="86.4">
      <c r="A2630" s="36"/>
      <c r="B2630" s="37"/>
      <c r="C2630" s="38"/>
      <c r="D2630" s="201" t="s">
        <v>154</v>
      </c>
      <c r="E2630" s="38"/>
      <c r="F2630" s="205" t="s">
        <v>3846</v>
      </c>
      <c r="G2630" s="38"/>
      <c r="H2630" s="38"/>
      <c r="I2630" s="110"/>
      <c r="J2630" s="38"/>
      <c r="K2630" s="38"/>
      <c r="L2630" s="41"/>
      <c r="M2630" s="203"/>
      <c r="N2630" s="204"/>
      <c r="O2630" s="66"/>
      <c r="P2630" s="66"/>
      <c r="Q2630" s="66"/>
      <c r="R2630" s="66"/>
      <c r="S2630" s="66"/>
      <c r="T2630" s="67"/>
      <c r="U2630" s="36"/>
      <c r="V2630" s="36"/>
      <c r="W2630" s="36"/>
      <c r="X2630" s="36"/>
      <c r="Y2630" s="36"/>
      <c r="Z2630" s="36"/>
      <c r="AA2630" s="36"/>
      <c r="AB2630" s="36"/>
      <c r="AC2630" s="36"/>
      <c r="AD2630" s="36"/>
      <c r="AE2630" s="36"/>
      <c r="AT2630" s="19" t="s">
        <v>154</v>
      </c>
      <c r="AU2630" s="19" t="s">
        <v>80</v>
      </c>
    </row>
    <row r="2631" spans="1:65" s="13" customFormat="1" ht="10.199999999999999">
      <c r="B2631" s="206"/>
      <c r="C2631" s="207"/>
      <c r="D2631" s="201" t="s">
        <v>156</v>
      </c>
      <c r="E2631" s="208" t="s">
        <v>19</v>
      </c>
      <c r="F2631" s="209" t="s">
        <v>1064</v>
      </c>
      <c r="G2631" s="207"/>
      <c r="H2631" s="210">
        <v>2</v>
      </c>
      <c r="I2631" s="211"/>
      <c r="J2631" s="207"/>
      <c r="K2631" s="207"/>
      <c r="L2631" s="212"/>
      <c r="M2631" s="213"/>
      <c r="N2631" s="214"/>
      <c r="O2631" s="214"/>
      <c r="P2631" s="214"/>
      <c r="Q2631" s="214"/>
      <c r="R2631" s="214"/>
      <c r="S2631" s="214"/>
      <c r="T2631" s="215"/>
      <c r="AT2631" s="216" t="s">
        <v>156</v>
      </c>
      <c r="AU2631" s="216" t="s">
        <v>80</v>
      </c>
      <c r="AV2631" s="13" t="s">
        <v>80</v>
      </c>
      <c r="AW2631" s="13" t="s">
        <v>32</v>
      </c>
      <c r="AX2631" s="13" t="s">
        <v>26</v>
      </c>
      <c r="AY2631" s="216" t="s">
        <v>144</v>
      </c>
    </row>
    <row r="2632" spans="1:65" s="2" customFormat="1" ht="16.5" customHeight="1">
      <c r="A2632" s="36"/>
      <c r="B2632" s="37"/>
      <c r="C2632" s="189" t="s">
        <v>3907</v>
      </c>
      <c r="D2632" s="189" t="s">
        <v>146</v>
      </c>
      <c r="E2632" s="190" t="s">
        <v>3908</v>
      </c>
      <c r="F2632" s="191" t="s">
        <v>3909</v>
      </c>
      <c r="G2632" s="192" t="s">
        <v>443</v>
      </c>
      <c r="H2632" s="193">
        <v>1</v>
      </c>
      <c r="I2632" s="194"/>
      <c r="J2632" s="193">
        <f>ROUND(I2632*H2632,2)</f>
        <v>0</v>
      </c>
      <c r="K2632" s="191" t="s">
        <v>160</v>
      </c>
      <c r="L2632" s="41"/>
      <c r="M2632" s="195" t="s">
        <v>19</v>
      </c>
      <c r="N2632" s="196" t="s">
        <v>42</v>
      </c>
      <c r="O2632" s="66"/>
      <c r="P2632" s="197">
        <f>O2632*H2632</f>
        <v>0</v>
      </c>
      <c r="Q2632" s="197">
        <v>0</v>
      </c>
      <c r="R2632" s="197">
        <f>Q2632*H2632</f>
        <v>0</v>
      </c>
      <c r="S2632" s="197">
        <v>0</v>
      </c>
      <c r="T2632" s="198">
        <f>S2632*H2632</f>
        <v>0</v>
      </c>
      <c r="U2632" s="36"/>
      <c r="V2632" s="36"/>
      <c r="W2632" s="36"/>
      <c r="X2632" s="36"/>
      <c r="Y2632" s="36"/>
      <c r="Z2632" s="36"/>
      <c r="AA2632" s="36"/>
      <c r="AB2632" s="36"/>
      <c r="AC2632" s="36"/>
      <c r="AD2632" s="36"/>
      <c r="AE2632" s="36"/>
      <c r="AR2632" s="199" t="s">
        <v>258</v>
      </c>
      <c r="AT2632" s="199" t="s">
        <v>146</v>
      </c>
      <c r="AU2632" s="199" t="s">
        <v>80</v>
      </c>
      <c r="AY2632" s="19" t="s">
        <v>144</v>
      </c>
      <c r="BE2632" s="200">
        <f>IF(N2632="základní",J2632,0)</f>
        <v>0</v>
      </c>
      <c r="BF2632" s="200">
        <f>IF(N2632="snížená",J2632,0)</f>
        <v>0</v>
      </c>
      <c r="BG2632" s="200">
        <f>IF(N2632="zákl. přenesená",J2632,0)</f>
        <v>0</v>
      </c>
      <c r="BH2632" s="200">
        <f>IF(N2632="sníž. přenesená",J2632,0)</f>
        <v>0</v>
      </c>
      <c r="BI2632" s="200">
        <f>IF(N2632="nulová",J2632,0)</f>
        <v>0</v>
      </c>
      <c r="BJ2632" s="19" t="s">
        <v>26</v>
      </c>
      <c r="BK2632" s="200">
        <f>ROUND(I2632*H2632,2)</f>
        <v>0</v>
      </c>
      <c r="BL2632" s="19" t="s">
        <v>258</v>
      </c>
      <c r="BM2632" s="199" t="s">
        <v>3910</v>
      </c>
    </row>
    <row r="2633" spans="1:65" s="2" customFormat="1" ht="10.199999999999999">
      <c r="A2633" s="36"/>
      <c r="B2633" s="37"/>
      <c r="C2633" s="38"/>
      <c r="D2633" s="201" t="s">
        <v>152</v>
      </c>
      <c r="E2633" s="38"/>
      <c r="F2633" s="202" t="s">
        <v>3911</v>
      </c>
      <c r="G2633" s="38"/>
      <c r="H2633" s="38"/>
      <c r="I2633" s="110"/>
      <c r="J2633" s="38"/>
      <c r="K2633" s="38"/>
      <c r="L2633" s="41"/>
      <c r="M2633" s="203"/>
      <c r="N2633" s="204"/>
      <c r="O2633" s="66"/>
      <c r="P2633" s="66"/>
      <c r="Q2633" s="66"/>
      <c r="R2633" s="66"/>
      <c r="S2633" s="66"/>
      <c r="T2633" s="67"/>
      <c r="U2633" s="36"/>
      <c r="V2633" s="36"/>
      <c r="W2633" s="36"/>
      <c r="X2633" s="36"/>
      <c r="Y2633" s="36"/>
      <c r="Z2633" s="36"/>
      <c r="AA2633" s="36"/>
      <c r="AB2633" s="36"/>
      <c r="AC2633" s="36"/>
      <c r="AD2633" s="36"/>
      <c r="AE2633" s="36"/>
      <c r="AT2633" s="19" t="s">
        <v>152</v>
      </c>
      <c r="AU2633" s="19" t="s">
        <v>80</v>
      </c>
    </row>
    <row r="2634" spans="1:65" s="2" customFormat="1" ht="57.6">
      <c r="A2634" s="36"/>
      <c r="B2634" s="37"/>
      <c r="C2634" s="38"/>
      <c r="D2634" s="201" t="s">
        <v>154</v>
      </c>
      <c r="E2634" s="38"/>
      <c r="F2634" s="205" t="s">
        <v>3912</v>
      </c>
      <c r="G2634" s="38"/>
      <c r="H2634" s="38"/>
      <c r="I2634" s="110"/>
      <c r="J2634" s="38"/>
      <c r="K2634" s="38"/>
      <c r="L2634" s="41"/>
      <c r="M2634" s="203"/>
      <c r="N2634" s="204"/>
      <c r="O2634" s="66"/>
      <c r="P2634" s="66"/>
      <c r="Q2634" s="66"/>
      <c r="R2634" s="66"/>
      <c r="S2634" s="66"/>
      <c r="T2634" s="67"/>
      <c r="U2634" s="36"/>
      <c r="V2634" s="36"/>
      <c r="W2634" s="36"/>
      <c r="X2634" s="36"/>
      <c r="Y2634" s="36"/>
      <c r="Z2634" s="36"/>
      <c r="AA2634" s="36"/>
      <c r="AB2634" s="36"/>
      <c r="AC2634" s="36"/>
      <c r="AD2634" s="36"/>
      <c r="AE2634" s="36"/>
      <c r="AT2634" s="19" t="s">
        <v>154</v>
      </c>
      <c r="AU2634" s="19" t="s">
        <v>80</v>
      </c>
    </row>
    <row r="2635" spans="1:65" s="13" customFormat="1" ht="10.199999999999999">
      <c r="B2635" s="206"/>
      <c r="C2635" s="207"/>
      <c r="D2635" s="201" t="s">
        <v>156</v>
      </c>
      <c r="E2635" s="208" t="s">
        <v>19</v>
      </c>
      <c r="F2635" s="209" t="s">
        <v>3913</v>
      </c>
      <c r="G2635" s="207"/>
      <c r="H2635" s="210">
        <v>1</v>
      </c>
      <c r="I2635" s="211"/>
      <c r="J2635" s="207"/>
      <c r="K2635" s="207"/>
      <c r="L2635" s="212"/>
      <c r="M2635" s="213"/>
      <c r="N2635" s="214"/>
      <c r="O2635" s="214"/>
      <c r="P2635" s="214"/>
      <c r="Q2635" s="214"/>
      <c r="R2635" s="214"/>
      <c r="S2635" s="214"/>
      <c r="T2635" s="215"/>
      <c r="AT2635" s="216" t="s">
        <v>156</v>
      </c>
      <c r="AU2635" s="216" t="s">
        <v>80</v>
      </c>
      <c r="AV2635" s="13" t="s">
        <v>80</v>
      </c>
      <c r="AW2635" s="13" t="s">
        <v>32</v>
      </c>
      <c r="AX2635" s="13" t="s">
        <v>26</v>
      </c>
      <c r="AY2635" s="216" t="s">
        <v>144</v>
      </c>
    </row>
    <row r="2636" spans="1:65" s="2" customFormat="1" ht="16.5" customHeight="1">
      <c r="A2636" s="36"/>
      <c r="B2636" s="37"/>
      <c r="C2636" s="238" t="s">
        <v>3914</v>
      </c>
      <c r="D2636" s="238" t="s">
        <v>253</v>
      </c>
      <c r="E2636" s="239" t="s">
        <v>3915</v>
      </c>
      <c r="F2636" s="240" t="s">
        <v>3916</v>
      </c>
      <c r="G2636" s="241" t="s">
        <v>429</v>
      </c>
      <c r="H2636" s="242">
        <v>0.91</v>
      </c>
      <c r="I2636" s="243"/>
      <c r="J2636" s="242">
        <f>ROUND(I2636*H2636,2)</f>
        <v>0</v>
      </c>
      <c r="K2636" s="240" t="s">
        <v>160</v>
      </c>
      <c r="L2636" s="244"/>
      <c r="M2636" s="245" t="s">
        <v>19</v>
      </c>
      <c r="N2636" s="246" t="s">
        <v>42</v>
      </c>
      <c r="O2636" s="66"/>
      <c r="P2636" s="197">
        <f>O2636*H2636</f>
        <v>0</v>
      </c>
      <c r="Q2636" s="197">
        <v>1.8E-3</v>
      </c>
      <c r="R2636" s="197">
        <f>Q2636*H2636</f>
        <v>1.6379999999999999E-3</v>
      </c>
      <c r="S2636" s="197">
        <v>0</v>
      </c>
      <c r="T2636" s="198">
        <f>S2636*H2636</f>
        <v>0</v>
      </c>
      <c r="U2636" s="36"/>
      <c r="V2636" s="36"/>
      <c r="W2636" s="36"/>
      <c r="X2636" s="36"/>
      <c r="Y2636" s="36"/>
      <c r="Z2636" s="36"/>
      <c r="AA2636" s="36"/>
      <c r="AB2636" s="36"/>
      <c r="AC2636" s="36"/>
      <c r="AD2636" s="36"/>
      <c r="AE2636" s="36"/>
      <c r="AR2636" s="199" t="s">
        <v>366</v>
      </c>
      <c r="AT2636" s="199" t="s">
        <v>253</v>
      </c>
      <c r="AU2636" s="199" t="s">
        <v>80</v>
      </c>
      <c r="AY2636" s="19" t="s">
        <v>144</v>
      </c>
      <c r="BE2636" s="200">
        <f>IF(N2636="základní",J2636,0)</f>
        <v>0</v>
      </c>
      <c r="BF2636" s="200">
        <f>IF(N2636="snížená",J2636,0)</f>
        <v>0</v>
      </c>
      <c r="BG2636" s="200">
        <f>IF(N2636="zákl. přenesená",J2636,0)</f>
        <v>0</v>
      </c>
      <c r="BH2636" s="200">
        <f>IF(N2636="sníž. přenesená",J2636,0)</f>
        <v>0</v>
      </c>
      <c r="BI2636" s="200">
        <f>IF(N2636="nulová",J2636,0)</f>
        <v>0</v>
      </c>
      <c r="BJ2636" s="19" t="s">
        <v>26</v>
      </c>
      <c r="BK2636" s="200">
        <f>ROUND(I2636*H2636,2)</f>
        <v>0</v>
      </c>
      <c r="BL2636" s="19" t="s">
        <v>258</v>
      </c>
      <c r="BM2636" s="199" t="s">
        <v>3917</v>
      </c>
    </row>
    <row r="2637" spans="1:65" s="2" customFormat="1" ht="10.199999999999999">
      <c r="A2637" s="36"/>
      <c r="B2637" s="37"/>
      <c r="C2637" s="38"/>
      <c r="D2637" s="201" t="s">
        <v>152</v>
      </c>
      <c r="E2637" s="38"/>
      <c r="F2637" s="202" t="s">
        <v>3916</v>
      </c>
      <c r="G2637" s="38"/>
      <c r="H2637" s="38"/>
      <c r="I2637" s="110"/>
      <c r="J2637" s="38"/>
      <c r="K2637" s="38"/>
      <c r="L2637" s="41"/>
      <c r="M2637" s="203"/>
      <c r="N2637" s="204"/>
      <c r="O2637" s="66"/>
      <c r="P2637" s="66"/>
      <c r="Q2637" s="66"/>
      <c r="R2637" s="66"/>
      <c r="S2637" s="66"/>
      <c r="T2637" s="67"/>
      <c r="U2637" s="36"/>
      <c r="V2637" s="36"/>
      <c r="W2637" s="36"/>
      <c r="X2637" s="36"/>
      <c r="Y2637" s="36"/>
      <c r="Z2637" s="36"/>
      <c r="AA2637" s="36"/>
      <c r="AB2637" s="36"/>
      <c r="AC2637" s="36"/>
      <c r="AD2637" s="36"/>
      <c r="AE2637" s="36"/>
      <c r="AT2637" s="19" t="s">
        <v>152</v>
      </c>
      <c r="AU2637" s="19" t="s">
        <v>80</v>
      </c>
    </row>
    <row r="2638" spans="1:65" s="13" customFormat="1" ht="10.199999999999999">
      <c r="B2638" s="206"/>
      <c r="C2638" s="207"/>
      <c r="D2638" s="201" t="s">
        <v>156</v>
      </c>
      <c r="E2638" s="208" t="s">
        <v>19</v>
      </c>
      <c r="F2638" s="209" t="s">
        <v>3918</v>
      </c>
      <c r="G2638" s="207"/>
      <c r="H2638" s="210">
        <v>0.91</v>
      </c>
      <c r="I2638" s="211"/>
      <c r="J2638" s="207"/>
      <c r="K2638" s="207"/>
      <c r="L2638" s="212"/>
      <c r="M2638" s="213"/>
      <c r="N2638" s="214"/>
      <c r="O2638" s="214"/>
      <c r="P2638" s="214"/>
      <c r="Q2638" s="214"/>
      <c r="R2638" s="214"/>
      <c r="S2638" s="214"/>
      <c r="T2638" s="215"/>
      <c r="AT2638" s="216" t="s">
        <v>156</v>
      </c>
      <c r="AU2638" s="216" t="s">
        <v>80</v>
      </c>
      <c r="AV2638" s="13" t="s">
        <v>80</v>
      </c>
      <c r="AW2638" s="13" t="s">
        <v>32</v>
      </c>
      <c r="AX2638" s="13" t="s">
        <v>26</v>
      </c>
      <c r="AY2638" s="216" t="s">
        <v>144</v>
      </c>
    </row>
    <row r="2639" spans="1:65" s="2" customFormat="1" ht="16.5" customHeight="1">
      <c r="A2639" s="36"/>
      <c r="B2639" s="37"/>
      <c r="C2639" s="189" t="s">
        <v>3919</v>
      </c>
      <c r="D2639" s="189" t="s">
        <v>146</v>
      </c>
      <c r="E2639" s="190" t="s">
        <v>3920</v>
      </c>
      <c r="F2639" s="191" t="s">
        <v>3921</v>
      </c>
      <c r="G2639" s="192" t="s">
        <v>1365</v>
      </c>
      <c r="H2639" s="194"/>
      <c r="I2639" s="194"/>
      <c r="J2639" s="193">
        <f>ROUND(I2639*H2639,2)</f>
        <v>0</v>
      </c>
      <c r="K2639" s="191" t="s">
        <v>160</v>
      </c>
      <c r="L2639" s="41"/>
      <c r="M2639" s="195" t="s">
        <v>19</v>
      </c>
      <c r="N2639" s="196" t="s">
        <v>42</v>
      </c>
      <c r="O2639" s="66"/>
      <c r="P2639" s="197">
        <f>O2639*H2639</f>
        <v>0</v>
      </c>
      <c r="Q2639" s="197">
        <v>0</v>
      </c>
      <c r="R2639" s="197">
        <f>Q2639*H2639</f>
        <v>0</v>
      </c>
      <c r="S2639" s="197">
        <v>0</v>
      </c>
      <c r="T2639" s="198">
        <f>S2639*H2639</f>
        <v>0</v>
      </c>
      <c r="U2639" s="36"/>
      <c r="V2639" s="36"/>
      <c r="W2639" s="36"/>
      <c r="X2639" s="36"/>
      <c r="Y2639" s="36"/>
      <c r="Z2639" s="36"/>
      <c r="AA2639" s="36"/>
      <c r="AB2639" s="36"/>
      <c r="AC2639" s="36"/>
      <c r="AD2639" s="36"/>
      <c r="AE2639" s="36"/>
      <c r="AR2639" s="199" t="s">
        <v>258</v>
      </c>
      <c r="AT2639" s="199" t="s">
        <v>146</v>
      </c>
      <c r="AU2639" s="199" t="s">
        <v>80</v>
      </c>
      <c r="AY2639" s="19" t="s">
        <v>144</v>
      </c>
      <c r="BE2639" s="200">
        <f>IF(N2639="základní",J2639,0)</f>
        <v>0</v>
      </c>
      <c r="BF2639" s="200">
        <f>IF(N2639="snížená",J2639,0)</f>
        <v>0</v>
      </c>
      <c r="BG2639" s="200">
        <f>IF(N2639="zákl. přenesená",J2639,0)</f>
        <v>0</v>
      </c>
      <c r="BH2639" s="200">
        <f>IF(N2639="sníž. přenesená",J2639,0)</f>
        <v>0</v>
      </c>
      <c r="BI2639" s="200">
        <f>IF(N2639="nulová",J2639,0)</f>
        <v>0</v>
      </c>
      <c r="BJ2639" s="19" t="s">
        <v>26</v>
      </c>
      <c r="BK2639" s="200">
        <f>ROUND(I2639*H2639,2)</f>
        <v>0</v>
      </c>
      <c r="BL2639" s="19" t="s">
        <v>258</v>
      </c>
      <c r="BM2639" s="199" t="s">
        <v>3922</v>
      </c>
    </row>
    <row r="2640" spans="1:65" s="2" customFormat="1" ht="19.2">
      <c r="A2640" s="36"/>
      <c r="B2640" s="37"/>
      <c r="C2640" s="38"/>
      <c r="D2640" s="201" t="s">
        <v>152</v>
      </c>
      <c r="E2640" s="38"/>
      <c r="F2640" s="202" t="s">
        <v>3923</v>
      </c>
      <c r="G2640" s="38"/>
      <c r="H2640" s="38"/>
      <c r="I2640" s="110"/>
      <c r="J2640" s="38"/>
      <c r="K2640" s="38"/>
      <c r="L2640" s="41"/>
      <c r="M2640" s="203"/>
      <c r="N2640" s="204"/>
      <c r="O2640" s="66"/>
      <c r="P2640" s="66"/>
      <c r="Q2640" s="66"/>
      <c r="R2640" s="66"/>
      <c r="S2640" s="66"/>
      <c r="T2640" s="67"/>
      <c r="U2640" s="36"/>
      <c r="V2640" s="36"/>
      <c r="W2640" s="36"/>
      <c r="X2640" s="36"/>
      <c r="Y2640" s="36"/>
      <c r="Z2640" s="36"/>
      <c r="AA2640" s="36"/>
      <c r="AB2640" s="36"/>
      <c r="AC2640" s="36"/>
      <c r="AD2640" s="36"/>
      <c r="AE2640" s="36"/>
      <c r="AT2640" s="19" t="s">
        <v>152</v>
      </c>
      <c r="AU2640" s="19" t="s">
        <v>80</v>
      </c>
    </row>
    <row r="2641" spans="1:65" s="2" customFormat="1" ht="86.4">
      <c r="A2641" s="36"/>
      <c r="B2641" s="37"/>
      <c r="C2641" s="38"/>
      <c r="D2641" s="201" t="s">
        <v>154</v>
      </c>
      <c r="E2641" s="38"/>
      <c r="F2641" s="205" t="s">
        <v>3924</v>
      </c>
      <c r="G2641" s="38"/>
      <c r="H2641" s="38"/>
      <c r="I2641" s="110"/>
      <c r="J2641" s="38"/>
      <c r="K2641" s="38"/>
      <c r="L2641" s="41"/>
      <c r="M2641" s="203"/>
      <c r="N2641" s="204"/>
      <c r="O2641" s="66"/>
      <c r="P2641" s="66"/>
      <c r="Q2641" s="66"/>
      <c r="R2641" s="66"/>
      <c r="S2641" s="66"/>
      <c r="T2641" s="67"/>
      <c r="U2641" s="36"/>
      <c r="V2641" s="36"/>
      <c r="W2641" s="36"/>
      <c r="X2641" s="36"/>
      <c r="Y2641" s="36"/>
      <c r="Z2641" s="36"/>
      <c r="AA2641" s="36"/>
      <c r="AB2641" s="36"/>
      <c r="AC2641" s="36"/>
      <c r="AD2641" s="36"/>
      <c r="AE2641" s="36"/>
      <c r="AT2641" s="19" t="s">
        <v>154</v>
      </c>
      <c r="AU2641" s="19" t="s">
        <v>80</v>
      </c>
    </row>
    <row r="2642" spans="1:65" s="12" customFormat="1" ht="22.8" customHeight="1">
      <c r="B2642" s="173"/>
      <c r="C2642" s="174"/>
      <c r="D2642" s="175" t="s">
        <v>70</v>
      </c>
      <c r="E2642" s="187" t="s">
        <v>3563</v>
      </c>
      <c r="F2642" s="187" t="s">
        <v>3925</v>
      </c>
      <c r="G2642" s="174"/>
      <c r="H2642" s="174"/>
      <c r="I2642" s="177"/>
      <c r="J2642" s="188">
        <f>BK2642</f>
        <v>0</v>
      </c>
      <c r="K2642" s="174"/>
      <c r="L2642" s="179"/>
      <c r="M2642" s="180"/>
      <c r="N2642" s="181"/>
      <c r="O2642" s="181"/>
      <c r="P2642" s="182">
        <f>SUM(P2643:P2775)</f>
        <v>0</v>
      </c>
      <c r="Q2642" s="181"/>
      <c r="R2642" s="182">
        <f>SUM(R2643:R2775)</f>
        <v>0.25237730000000003</v>
      </c>
      <c r="S2642" s="181"/>
      <c r="T2642" s="183">
        <f>SUM(T2643:T2775)</f>
        <v>0</v>
      </c>
      <c r="AR2642" s="184" t="s">
        <v>80</v>
      </c>
      <c r="AT2642" s="185" t="s">
        <v>70</v>
      </c>
      <c r="AU2642" s="185" t="s">
        <v>26</v>
      </c>
      <c r="AY2642" s="184" t="s">
        <v>144</v>
      </c>
      <c r="BK2642" s="186">
        <f>SUM(BK2643:BK2775)</f>
        <v>0</v>
      </c>
    </row>
    <row r="2643" spans="1:65" s="2" customFormat="1" ht="16.5" customHeight="1">
      <c r="A2643" s="36"/>
      <c r="B2643" s="37"/>
      <c r="C2643" s="189" t="s">
        <v>3926</v>
      </c>
      <c r="D2643" s="189" t="s">
        <v>146</v>
      </c>
      <c r="E2643" s="190" t="s">
        <v>3927</v>
      </c>
      <c r="F2643" s="191" t="s">
        <v>3928</v>
      </c>
      <c r="G2643" s="192" t="s">
        <v>1935</v>
      </c>
      <c r="H2643" s="193">
        <v>1</v>
      </c>
      <c r="I2643" s="194"/>
      <c r="J2643" s="193">
        <f>ROUND(I2643*H2643,2)</f>
        <v>0</v>
      </c>
      <c r="K2643" s="191" t="s">
        <v>19</v>
      </c>
      <c r="L2643" s="41"/>
      <c r="M2643" s="195" t="s">
        <v>19</v>
      </c>
      <c r="N2643" s="196" t="s">
        <v>42</v>
      </c>
      <c r="O2643" s="66"/>
      <c r="P2643" s="197">
        <f>O2643*H2643</f>
        <v>0</v>
      </c>
      <c r="Q2643" s="197">
        <v>0</v>
      </c>
      <c r="R2643" s="197">
        <f>Q2643*H2643</f>
        <v>0</v>
      </c>
      <c r="S2643" s="197">
        <v>0</v>
      </c>
      <c r="T2643" s="198">
        <f>S2643*H2643</f>
        <v>0</v>
      </c>
      <c r="U2643" s="36"/>
      <c r="V2643" s="36"/>
      <c r="W2643" s="36"/>
      <c r="X2643" s="36"/>
      <c r="Y2643" s="36"/>
      <c r="Z2643" s="36"/>
      <c r="AA2643" s="36"/>
      <c r="AB2643" s="36"/>
      <c r="AC2643" s="36"/>
      <c r="AD2643" s="36"/>
      <c r="AE2643" s="36"/>
      <c r="AR2643" s="199" t="s">
        <v>258</v>
      </c>
      <c r="AT2643" s="199" t="s">
        <v>146</v>
      </c>
      <c r="AU2643" s="199" t="s">
        <v>80</v>
      </c>
      <c r="AY2643" s="19" t="s">
        <v>144</v>
      </c>
      <c r="BE2643" s="200">
        <f>IF(N2643="základní",J2643,0)</f>
        <v>0</v>
      </c>
      <c r="BF2643" s="200">
        <f>IF(N2643="snížená",J2643,0)</f>
        <v>0</v>
      </c>
      <c r="BG2643" s="200">
        <f>IF(N2643="zákl. přenesená",J2643,0)</f>
        <v>0</v>
      </c>
      <c r="BH2643" s="200">
        <f>IF(N2643="sníž. přenesená",J2643,0)</f>
        <v>0</v>
      </c>
      <c r="BI2643" s="200">
        <f>IF(N2643="nulová",J2643,0)</f>
        <v>0</v>
      </c>
      <c r="BJ2643" s="19" t="s">
        <v>26</v>
      </c>
      <c r="BK2643" s="200">
        <f>ROUND(I2643*H2643,2)</f>
        <v>0</v>
      </c>
      <c r="BL2643" s="19" t="s">
        <v>258</v>
      </c>
      <c r="BM2643" s="199" t="s">
        <v>3929</v>
      </c>
    </row>
    <row r="2644" spans="1:65" s="2" customFormat="1" ht="10.199999999999999">
      <c r="A2644" s="36"/>
      <c r="B2644" s="37"/>
      <c r="C2644" s="38"/>
      <c r="D2644" s="201" t="s">
        <v>152</v>
      </c>
      <c r="E2644" s="38"/>
      <c r="F2644" s="202" t="s">
        <v>3928</v>
      </c>
      <c r="G2644" s="38"/>
      <c r="H2644" s="38"/>
      <c r="I2644" s="110"/>
      <c r="J2644" s="38"/>
      <c r="K2644" s="38"/>
      <c r="L2644" s="41"/>
      <c r="M2644" s="203"/>
      <c r="N2644" s="204"/>
      <c r="O2644" s="66"/>
      <c r="P2644" s="66"/>
      <c r="Q2644" s="66"/>
      <c r="R2644" s="66"/>
      <c r="S2644" s="66"/>
      <c r="T2644" s="67"/>
      <c r="U2644" s="36"/>
      <c r="V2644" s="36"/>
      <c r="W2644" s="36"/>
      <c r="X2644" s="36"/>
      <c r="Y2644" s="36"/>
      <c r="Z2644" s="36"/>
      <c r="AA2644" s="36"/>
      <c r="AB2644" s="36"/>
      <c r="AC2644" s="36"/>
      <c r="AD2644" s="36"/>
      <c r="AE2644" s="36"/>
      <c r="AT2644" s="19" t="s">
        <v>152</v>
      </c>
      <c r="AU2644" s="19" t="s">
        <v>80</v>
      </c>
    </row>
    <row r="2645" spans="1:65" s="2" customFormat="1" ht="16.5" customHeight="1">
      <c r="A2645" s="36"/>
      <c r="B2645" s="37"/>
      <c r="C2645" s="189" t="s">
        <v>3930</v>
      </c>
      <c r="D2645" s="189" t="s">
        <v>146</v>
      </c>
      <c r="E2645" s="190" t="s">
        <v>3931</v>
      </c>
      <c r="F2645" s="191" t="s">
        <v>3932</v>
      </c>
      <c r="G2645" s="192" t="s">
        <v>1935</v>
      </c>
      <c r="H2645" s="193">
        <v>1</v>
      </c>
      <c r="I2645" s="194"/>
      <c r="J2645" s="193">
        <f>ROUND(I2645*H2645,2)</f>
        <v>0</v>
      </c>
      <c r="K2645" s="191" t="s">
        <v>19</v>
      </c>
      <c r="L2645" s="41"/>
      <c r="M2645" s="195" t="s">
        <v>19</v>
      </c>
      <c r="N2645" s="196" t="s">
        <v>42</v>
      </c>
      <c r="O2645" s="66"/>
      <c r="P2645" s="197">
        <f>O2645*H2645</f>
        <v>0</v>
      </c>
      <c r="Q2645" s="197">
        <v>0</v>
      </c>
      <c r="R2645" s="197">
        <f>Q2645*H2645</f>
        <v>0</v>
      </c>
      <c r="S2645" s="197">
        <v>0</v>
      </c>
      <c r="T2645" s="198">
        <f>S2645*H2645</f>
        <v>0</v>
      </c>
      <c r="U2645" s="36"/>
      <c r="V2645" s="36"/>
      <c r="W2645" s="36"/>
      <c r="X2645" s="36"/>
      <c r="Y2645" s="36"/>
      <c r="Z2645" s="36"/>
      <c r="AA2645" s="36"/>
      <c r="AB2645" s="36"/>
      <c r="AC2645" s="36"/>
      <c r="AD2645" s="36"/>
      <c r="AE2645" s="36"/>
      <c r="AR2645" s="199" t="s">
        <v>258</v>
      </c>
      <c r="AT2645" s="199" t="s">
        <v>146</v>
      </c>
      <c r="AU2645" s="199" t="s">
        <v>80</v>
      </c>
      <c r="AY2645" s="19" t="s">
        <v>144</v>
      </c>
      <c r="BE2645" s="200">
        <f>IF(N2645="základní",J2645,0)</f>
        <v>0</v>
      </c>
      <c r="BF2645" s="200">
        <f>IF(N2645="snížená",J2645,0)</f>
        <v>0</v>
      </c>
      <c r="BG2645" s="200">
        <f>IF(N2645="zákl. přenesená",J2645,0)</f>
        <v>0</v>
      </c>
      <c r="BH2645" s="200">
        <f>IF(N2645="sníž. přenesená",J2645,0)</f>
        <v>0</v>
      </c>
      <c r="BI2645" s="200">
        <f>IF(N2645="nulová",J2645,0)</f>
        <v>0</v>
      </c>
      <c r="BJ2645" s="19" t="s">
        <v>26</v>
      </c>
      <c r="BK2645" s="200">
        <f>ROUND(I2645*H2645,2)</f>
        <v>0</v>
      </c>
      <c r="BL2645" s="19" t="s">
        <v>258</v>
      </c>
      <c r="BM2645" s="199" t="s">
        <v>3933</v>
      </c>
    </row>
    <row r="2646" spans="1:65" s="2" customFormat="1" ht="10.199999999999999">
      <c r="A2646" s="36"/>
      <c r="B2646" s="37"/>
      <c r="C2646" s="38"/>
      <c r="D2646" s="201" t="s">
        <v>152</v>
      </c>
      <c r="E2646" s="38"/>
      <c r="F2646" s="202" t="s">
        <v>3934</v>
      </c>
      <c r="G2646" s="38"/>
      <c r="H2646" s="38"/>
      <c r="I2646" s="110"/>
      <c r="J2646" s="38"/>
      <c r="K2646" s="38"/>
      <c r="L2646" s="41"/>
      <c r="M2646" s="203"/>
      <c r="N2646" s="204"/>
      <c r="O2646" s="66"/>
      <c r="P2646" s="66"/>
      <c r="Q2646" s="66"/>
      <c r="R2646" s="66"/>
      <c r="S2646" s="66"/>
      <c r="T2646" s="67"/>
      <c r="U2646" s="36"/>
      <c r="V2646" s="36"/>
      <c r="W2646" s="36"/>
      <c r="X2646" s="36"/>
      <c r="Y2646" s="36"/>
      <c r="Z2646" s="36"/>
      <c r="AA2646" s="36"/>
      <c r="AB2646" s="36"/>
      <c r="AC2646" s="36"/>
      <c r="AD2646" s="36"/>
      <c r="AE2646" s="36"/>
      <c r="AT2646" s="19" t="s">
        <v>152</v>
      </c>
      <c r="AU2646" s="19" t="s">
        <v>80</v>
      </c>
    </row>
    <row r="2647" spans="1:65" s="2" customFormat="1" ht="16.5" customHeight="1">
      <c r="A2647" s="36"/>
      <c r="B2647" s="37"/>
      <c r="C2647" s="189" t="s">
        <v>3935</v>
      </c>
      <c r="D2647" s="189" t="s">
        <v>146</v>
      </c>
      <c r="E2647" s="190" t="s">
        <v>3936</v>
      </c>
      <c r="F2647" s="191" t="s">
        <v>19</v>
      </c>
      <c r="G2647" s="192" t="s">
        <v>1935</v>
      </c>
      <c r="H2647" s="193">
        <v>5</v>
      </c>
      <c r="I2647" s="194"/>
      <c r="J2647" s="193">
        <f>ROUND(I2647*H2647,2)</f>
        <v>0</v>
      </c>
      <c r="K2647" s="191" t="s">
        <v>19</v>
      </c>
      <c r="L2647" s="41"/>
      <c r="M2647" s="195" t="s">
        <v>19</v>
      </c>
      <c r="N2647" s="196" t="s">
        <v>42</v>
      </c>
      <c r="O2647" s="66"/>
      <c r="P2647" s="197">
        <f>O2647*H2647</f>
        <v>0</v>
      </c>
      <c r="Q2647" s="197">
        <v>0</v>
      </c>
      <c r="R2647" s="197">
        <f>Q2647*H2647</f>
        <v>0</v>
      </c>
      <c r="S2647" s="197">
        <v>0</v>
      </c>
      <c r="T2647" s="198">
        <f>S2647*H2647</f>
        <v>0</v>
      </c>
      <c r="U2647" s="36"/>
      <c r="V2647" s="36"/>
      <c r="W2647" s="36"/>
      <c r="X2647" s="36"/>
      <c r="Y2647" s="36"/>
      <c r="Z2647" s="36"/>
      <c r="AA2647" s="36"/>
      <c r="AB2647" s="36"/>
      <c r="AC2647" s="36"/>
      <c r="AD2647" s="36"/>
      <c r="AE2647" s="36"/>
      <c r="AR2647" s="199" t="s">
        <v>258</v>
      </c>
      <c r="AT2647" s="199" t="s">
        <v>146</v>
      </c>
      <c r="AU2647" s="199" t="s">
        <v>80</v>
      </c>
      <c r="AY2647" s="19" t="s">
        <v>144</v>
      </c>
      <c r="BE2647" s="200">
        <f>IF(N2647="základní",J2647,0)</f>
        <v>0</v>
      </c>
      <c r="BF2647" s="200">
        <f>IF(N2647="snížená",J2647,0)</f>
        <v>0</v>
      </c>
      <c r="BG2647" s="200">
        <f>IF(N2647="zákl. přenesená",J2647,0)</f>
        <v>0</v>
      </c>
      <c r="BH2647" s="200">
        <f>IF(N2647="sníž. přenesená",J2647,0)</f>
        <v>0</v>
      </c>
      <c r="BI2647" s="200">
        <f>IF(N2647="nulová",J2647,0)</f>
        <v>0</v>
      </c>
      <c r="BJ2647" s="19" t="s">
        <v>26</v>
      </c>
      <c r="BK2647" s="200">
        <f>ROUND(I2647*H2647,2)</f>
        <v>0</v>
      </c>
      <c r="BL2647" s="19" t="s">
        <v>258</v>
      </c>
      <c r="BM2647" s="199" t="s">
        <v>3937</v>
      </c>
    </row>
    <row r="2648" spans="1:65" s="2" customFormat="1" ht="19.2">
      <c r="A2648" s="36"/>
      <c r="B2648" s="37"/>
      <c r="C2648" s="38"/>
      <c r="D2648" s="201" t="s">
        <v>152</v>
      </c>
      <c r="E2648" s="38"/>
      <c r="F2648" s="202" t="s">
        <v>3938</v>
      </c>
      <c r="G2648" s="38"/>
      <c r="H2648" s="38"/>
      <c r="I2648" s="110"/>
      <c r="J2648" s="38"/>
      <c r="K2648" s="38"/>
      <c r="L2648" s="41"/>
      <c r="M2648" s="203"/>
      <c r="N2648" s="204"/>
      <c r="O2648" s="66"/>
      <c r="P2648" s="66"/>
      <c r="Q2648" s="66"/>
      <c r="R2648" s="66"/>
      <c r="S2648" s="66"/>
      <c r="T2648" s="67"/>
      <c r="U2648" s="36"/>
      <c r="V2648" s="36"/>
      <c r="W2648" s="36"/>
      <c r="X2648" s="36"/>
      <c r="Y2648" s="36"/>
      <c r="Z2648" s="36"/>
      <c r="AA2648" s="36"/>
      <c r="AB2648" s="36"/>
      <c r="AC2648" s="36"/>
      <c r="AD2648" s="36"/>
      <c r="AE2648" s="36"/>
      <c r="AT2648" s="19" t="s">
        <v>152</v>
      </c>
      <c r="AU2648" s="19" t="s">
        <v>80</v>
      </c>
    </row>
    <row r="2649" spans="1:65" s="2" customFormat="1" ht="16.5" customHeight="1">
      <c r="A2649" s="36"/>
      <c r="B2649" s="37"/>
      <c r="C2649" s="189" t="s">
        <v>3939</v>
      </c>
      <c r="D2649" s="189" t="s">
        <v>146</v>
      </c>
      <c r="E2649" s="190" t="s">
        <v>3940</v>
      </c>
      <c r="F2649" s="191" t="s">
        <v>19</v>
      </c>
      <c r="G2649" s="192" t="s">
        <v>1935</v>
      </c>
      <c r="H2649" s="193">
        <v>1</v>
      </c>
      <c r="I2649" s="194"/>
      <c r="J2649" s="193">
        <f>ROUND(I2649*H2649,2)</f>
        <v>0</v>
      </c>
      <c r="K2649" s="191" t="s">
        <v>19</v>
      </c>
      <c r="L2649" s="41"/>
      <c r="M2649" s="195" t="s">
        <v>19</v>
      </c>
      <c r="N2649" s="196" t="s">
        <v>42</v>
      </c>
      <c r="O2649" s="66"/>
      <c r="P2649" s="197">
        <f>O2649*H2649</f>
        <v>0</v>
      </c>
      <c r="Q2649" s="197">
        <v>0</v>
      </c>
      <c r="R2649" s="197">
        <f>Q2649*H2649</f>
        <v>0</v>
      </c>
      <c r="S2649" s="197">
        <v>0</v>
      </c>
      <c r="T2649" s="198">
        <f>S2649*H2649</f>
        <v>0</v>
      </c>
      <c r="U2649" s="36"/>
      <c r="V2649" s="36"/>
      <c r="W2649" s="36"/>
      <c r="X2649" s="36"/>
      <c r="Y2649" s="36"/>
      <c r="Z2649" s="36"/>
      <c r="AA2649" s="36"/>
      <c r="AB2649" s="36"/>
      <c r="AC2649" s="36"/>
      <c r="AD2649" s="36"/>
      <c r="AE2649" s="36"/>
      <c r="AR2649" s="199" t="s">
        <v>258</v>
      </c>
      <c r="AT2649" s="199" t="s">
        <v>146</v>
      </c>
      <c r="AU2649" s="199" t="s">
        <v>80</v>
      </c>
      <c r="AY2649" s="19" t="s">
        <v>144</v>
      </c>
      <c r="BE2649" s="200">
        <f>IF(N2649="základní",J2649,0)</f>
        <v>0</v>
      </c>
      <c r="BF2649" s="200">
        <f>IF(N2649="snížená",J2649,0)</f>
        <v>0</v>
      </c>
      <c r="BG2649" s="200">
        <f>IF(N2649="zákl. přenesená",J2649,0)</f>
        <v>0</v>
      </c>
      <c r="BH2649" s="200">
        <f>IF(N2649="sníž. přenesená",J2649,0)</f>
        <v>0</v>
      </c>
      <c r="BI2649" s="200">
        <f>IF(N2649="nulová",J2649,0)</f>
        <v>0</v>
      </c>
      <c r="BJ2649" s="19" t="s">
        <v>26</v>
      </c>
      <c r="BK2649" s="200">
        <f>ROUND(I2649*H2649,2)</f>
        <v>0</v>
      </c>
      <c r="BL2649" s="19" t="s">
        <v>258</v>
      </c>
      <c r="BM2649" s="199" t="s">
        <v>3941</v>
      </c>
    </row>
    <row r="2650" spans="1:65" s="2" customFormat="1" ht="10.199999999999999">
      <c r="A2650" s="36"/>
      <c r="B2650" s="37"/>
      <c r="C2650" s="38"/>
      <c r="D2650" s="201" t="s">
        <v>152</v>
      </c>
      <c r="E2650" s="38"/>
      <c r="F2650" s="202" t="s">
        <v>3942</v>
      </c>
      <c r="G2650" s="38"/>
      <c r="H2650" s="38"/>
      <c r="I2650" s="110"/>
      <c r="J2650" s="38"/>
      <c r="K2650" s="38"/>
      <c r="L2650" s="41"/>
      <c r="M2650" s="203"/>
      <c r="N2650" s="204"/>
      <c r="O2650" s="66"/>
      <c r="P2650" s="66"/>
      <c r="Q2650" s="66"/>
      <c r="R2650" s="66"/>
      <c r="S2650" s="66"/>
      <c r="T2650" s="67"/>
      <c r="U2650" s="36"/>
      <c r="V2650" s="36"/>
      <c r="W2650" s="36"/>
      <c r="X2650" s="36"/>
      <c r="Y2650" s="36"/>
      <c r="Z2650" s="36"/>
      <c r="AA2650" s="36"/>
      <c r="AB2650" s="36"/>
      <c r="AC2650" s="36"/>
      <c r="AD2650" s="36"/>
      <c r="AE2650" s="36"/>
      <c r="AT2650" s="19" t="s">
        <v>152</v>
      </c>
      <c r="AU2650" s="19" t="s">
        <v>80</v>
      </c>
    </row>
    <row r="2651" spans="1:65" s="2" customFormat="1" ht="16.5" customHeight="1">
      <c r="A2651" s="36"/>
      <c r="B2651" s="37"/>
      <c r="C2651" s="189" t="s">
        <v>3943</v>
      </c>
      <c r="D2651" s="189" t="s">
        <v>146</v>
      </c>
      <c r="E2651" s="190" t="s">
        <v>3944</v>
      </c>
      <c r="F2651" s="191" t="s">
        <v>19</v>
      </c>
      <c r="G2651" s="192" t="s">
        <v>149</v>
      </c>
      <c r="H2651" s="193">
        <v>229.3</v>
      </c>
      <c r="I2651" s="194"/>
      <c r="J2651" s="193">
        <f>ROUND(I2651*H2651,2)</f>
        <v>0</v>
      </c>
      <c r="K2651" s="191" t="s">
        <v>19</v>
      </c>
      <c r="L2651" s="41"/>
      <c r="M2651" s="195" t="s">
        <v>19</v>
      </c>
      <c r="N2651" s="196" t="s">
        <v>42</v>
      </c>
      <c r="O2651" s="66"/>
      <c r="P2651" s="197">
        <f>O2651*H2651</f>
        <v>0</v>
      </c>
      <c r="Q2651" s="197">
        <v>0</v>
      </c>
      <c r="R2651" s="197">
        <f>Q2651*H2651</f>
        <v>0</v>
      </c>
      <c r="S2651" s="197">
        <v>0</v>
      </c>
      <c r="T2651" s="198">
        <f>S2651*H2651</f>
        <v>0</v>
      </c>
      <c r="U2651" s="36"/>
      <c r="V2651" s="36"/>
      <c r="W2651" s="36"/>
      <c r="X2651" s="36"/>
      <c r="Y2651" s="36"/>
      <c r="Z2651" s="36"/>
      <c r="AA2651" s="36"/>
      <c r="AB2651" s="36"/>
      <c r="AC2651" s="36"/>
      <c r="AD2651" s="36"/>
      <c r="AE2651" s="36"/>
      <c r="AR2651" s="199" t="s">
        <v>258</v>
      </c>
      <c r="AT2651" s="199" t="s">
        <v>146</v>
      </c>
      <c r="AU2651" s="199" t="s">
        <v>80</v>
      </c>
      <c r="AY2651" s="19" t="s">
        <v>144</v>
      </c>
      <c r="BE2651" s="200">
        <f>IF(N2651="základní",J2651,0)</f>
        <v>0</v>
      </c>
      <c r="BF2651" s="200">
        <f>IF(N2651="snížená",J2651,0)</f>
        <v>0</v>
      </c>
      <c r="BG2651" s="200">
        <f>IF(N2651="zákl. přenesená",J2651,0)</f>
        <v>0</v>
      </c>
      <c r="BH2651" s="200">
        <f>IF(N2651="sníž. přenesená",J2651,0)</f>
        <v>0</v>
      </c>
      <c r="BI2651" s="200">
        <f>IF(N2651="nulová",J2651,0)</f>
        <v>0</v>
      </c>
      <c r="BJ2651" s="19" t="s">
        <v>26</v>
      </c>
      <c r="BK2651" s="200">
        <f>ROUND(I2651*H2651,2)</f>
        <v>0</v>
      </c>
      <c r="BL2651" s="19" t="s">
        <v>258</v>
      </c>
      <c r="BM2651" s="199" t="s">
        <v>3945</v>
      </c>
    </row>
    <row r="2652" spans="1:65" s="2" customFormat="1" ht="10.199999999999999">
      <c r="A2652" s="36"/>
      <c r="B2652" s="37"/>
      <c r="C2652" s="38"/>
      <c r="D2652" s="201" t="s">
        <v>152</v>
      </c>
      <c r="E2652" s="38"/>
      <c r="F2652" s="202" t="s">
        <v>3946</v>
      </c>
      <c r="G2652" s="38"/>
      <c r="H2652" s="38"/>
      <c r="I2652" s="110"/>
      <c r="J2652" s="38"/>
      <c r="K2652" s="38"/>
      <c r="L2652" s="41"/>
      <c r="M2652" s="203"/>
      <c r="N2652" s="204"/>
      <c r="O2652" s="66"/>
      <c r="P2652" s="66"/>
      <c r="Q2652" s="66"/>
      <c r="R2652" s="66"/>
      <c r="S2652" s="66"/>
      <c r="T2652" s="67"/>
      <c r="U2652" s="36"/>
      <c r="V2652" s="36"/>
      <c r="W2652" s="36"/>
      <c r="X2652" s="36"/>
      <c r="Y2652" s="36"/>
      <c r="Z2652" s="36"/>
      <c r="AA2652" s="36"/>
      <c r="AB2652" s="36"/>
      <c r="AC2652" s="36"/>
      <c r="AD2652" s="36"/>
      <c r="AE2652" s="36"/>
      <c r="AT2652" s="19" t="s">
        <v>152</v>
      </c>
      <c r="AU2652" s="19" t="s">
        <v>80</v>
      </c>
    </row>
    <row r="2653" spans="1:65" s="13" customFormat="1" ht="10.199999999999999">
      <c r="B2653" s="206"/>
      <c r="C2653" s="207"/>
      <c r="D2653" s="201" t="s">
        <v>156</v>
      </c>
      <c r="E2653" s="208" t="s">
        <v>19</v>
      </c>
      <c r="F2653" s="209" t="s">
        <v>965</v>
      </c>
      <c r="G2653" s="207"/>
      <c r="H2653" s="210">
        <v>79.14</v>
      </c>
      <c r="I2653" s="211"/>
      <c r="J2653" s="207"/>
      <c r="K2653" s="207"/>
      <c r="L2653" s="212"/>
      <c r="M2653" s="213"/>
      <c r="N2653" s="214"/>
      <c r="O2653" s="214"/>
      <c r="P2653" s="214"/>
      <c r="Q2653" s="214"/>
      <c r="R2653" s="214"/>
      <c r="S2653" s="214"/>
      <c r="T2653" s="215"/>
      <c r="AT2653" s="216" t="s">
        <v>156</v>
      </c>
      <c r="AU2653" s="216" t="s">
        <v>80</v>
      </c>
      <c r="AV2653" s="13" t="s">
        <v>80</v>
      </c>
      <c r="AW2653" s="13" t="s">
        <v>32</v>
      </c>
      <c r="AX2653" s="13" t="s">
        <v>71</v>
      </c>
      <c r="AY2653" s="216" t="s">
        <v>144</v>
      </c>
    </row>
    <row r="2654" spans="1:65" s="13" customFormat="1" ht="10.199999999999999">
      <c r="B2654" s="206"/>
      <c r="C2654" s="207"/>
      <c r="D2654" s="201" t="s">
        <v>156</v>
      </c>
      <c r="E2654" s="208" t="s">
        <v>19</v>
      </c>
      <c r="F2654" s="209" t="s">
        <v>966</v>
      </c>
      <c r="G2654" s="207"/>
      <c r="H2654" s="210">
        <v>64.319999999999993</v>
      </c>
      <c r="I2654" s="211"/>
      <c r="J2654" s="207"/>
      <c r="K2654" s="207"/>
      <c r="L2654" s="212"/>
      <c r="M2654" s="213"/>
      <c r="N2654" s="214"/>
      <c r="O2654" s="214"/>
      <c r="P2654" s="214"/>
      <c r="Q2654" s="214"/>
      <c r="R2654" s="214"/>
      <c r="S2654" s="214"/>
      <c r="T2654" s="215"/>
      <c r="AT2654" s="216" t="s">
        <v>156</v>
      </c>
      <c r="AU2654" s="216" t="s">
        <v>80</v>
      </c>
      <c r="AV2654" s="13" t="s">
        <v>80</v>
      </c>
      <c r="AW2654" s="13" t="s">
        <v>32</v>
      </c>
      <c r="AX2654" s="13" t="s">
        <v>71</v>
      </c>
      <c r="AY2654" s="216" t="s">
        <v>144</v>
      </c>
    </row>
    <row r="2655" spans="1:65" s="13" customFormat="1" ht="10.199999999999999">
      <c r="B2655" s="206"/>
      <c r="C2655" s="207"/>
      <c r="D2655" s="201" t="s">
        <v>156</v>
      </c>
      <c r="E2655" s="208" t="s">
        <v>19</v>
      </c>
      <c r="F2655" s="209" t="s">
        <v>967</v>
      </c>
      <c r="G2655" s="207"/>
      <c r="H2655" s="210">
        <v>58.46</v>
      </c>
      <c r="I2655" s="211"/>
      <c r="J2655" s="207"/>
      <c r="K2655" s="207"/>
      <c r="L2655" s="212"/>
      <c r="M2655" s="213"/>
      <c r="N2655" s="214"/>
      <c r="O2655" s="214"/>
      <c r="P2655" s="214"/>
      <c r="Q2655" s="214"/>
      <c r="R2655" s="214"/>
      <c r="S2655" s="214"/>
      <c r="T2655" s="215"/>
      <c r="AT2655" s="216" t="s">
        <v>156</v>
      </c>
      <c r="AU2655" s="216" t="s">
        <v>80</v>
      </c>
      <c r="AV2655" s="13" t="s">
        <v>80</v>
      </c>
      <c r="AW2655" s="13" t="s">
        <v>32</v>
      </c>
      <c r="AX2655" s="13" t="s">
        <v>71</v>
      </c>
      <c r="AY2655" s="216" t="s">
        <v>144</v>
      </c>
    </row>
    <row r="2656" spans="1:65" s="13" customFormat="1" ht="10.199999999999999">
      <c r="B2656" s="206"/>
      <c r="C2656" s="207"/>
      <c r="D2656" s="201" t="s">
        <v>156</v>
      </c>
      <c r="E2656" s="208" t="s">
        <v>19</v>
      </c>
      <c r="F2656" s="209" t="s">
        <v>968</v>
      </c>
      <c r="G2656" s="207"/>
      <c r="H2656" s="210">
        <v>27.38</v>
      </c>
      <c r="I2656" s="211"/>
      <c r="J2656" s="207"/>
      <c r="K2656" s="207"/>
      <c r="L2656" s="212"/>
      <c r="M2656" s="213"/>
      <c r="N2656" s="214"/>
      <c r="O2656" s="214"/>
      <c r="P2656" s="214"/>
      <c r="Q2656" s="214"/>
      <c r="R2656" s="214"/>
      <c r="S2656" s="214"/>
      <c r="T2656" s="215"/>
      <c r="AT2656" s="216" t="s">
        <v>156</v>
      </c>
      <c r="AU2656" s="216" t="s">
        <v>80</v>
      </c>
      <c r="AV2656" s="13" t="s">
        <v>80</v>
      </c>
      <c r="AW2656" s="13" t="s">
        <v>32</v>
      </c>
      <c r="AX2656" s="13" t="s">
        <v>71</v>
      </c>
      <c r="AY2656" s="216" t="s">
        <v>144</v>
      </c>
    </row>
    <row r="2657" spans="1:65" s="15" customFormat="1" ht="10.199999999999999">
      <c r="B2657" s="227"/>
      <c r="C2657" s="228"/>
      <c r="D2657" s="201" t="s">
        <v>156</v>
      </c>
      <c r="E2657" s="229" t="s">
        <v>19</v>
      </c>
      <c r="F2657" s="230" t="s">
        <v>191</v>
      </c>
      <c r="G2657" s="228"/>
      <c r="H2657" s="231">
        <v>229.3</v>
      </c>
      <c r="I2657" s="232"/>
      <c r="J2657" s="228"/>
      <c r="K2657" s="228"/>
      <c r="L2657" s="233"/>
      <c r="M2657" s="234"/>
      <c r="N2657" s="235"/>
      <c r="O2657" s="235"/>
      <c r="P2657" s="235"/>
      <c r="Q2657" s="235"/>
      <c r="R2657" s="235"/>
      <c r="S2657" s="235"/>
      <c r="T2657" s="236"/>
      <c r="AT2657" s="237" t="s">
        <v>156</v>
      </c>
      <c r="AU2657" s="237" t="s">
        <v>80</v>
      </c>
      <c r="AV2657" s="15" t="s">
        <v>150</v>
      </c>
      <c r="AW2657" s="15" t="s">
        <v>32</v>
      </c>
      <c r="AX2657" s="15" t="s">
        <v>26</v>
      </c>
      <c r="AY2657" s="237" t="s">
        <v>144</v>
      </c>
    </row>
    <row r="2658" spans="1:65" s="2" customFormat="1" ht="16.5" customHeight="1">
      <c r="A2658" s="36"/>
      <c r="B2658" s="37"/>
      <c r="C2658" s="238" t="s">
        <v>3947</v>
      </c>
      <c r="D2658" s="238" t="s">
        <v>253</v>
      </c>
      <c r="E2658" s="239" t="s">
        <v>3948</v>
      </c>
      <c r="F2658" s="240" t="s">
        <v>3949</v>
      </c>
      <c r="G2658" s="241" t="s">
        <v>2793</v>
      </c>
      <c r="H2658" s="242">
        <v>22.2</v>
      </c>
      <c r="I2658" s="243"/>
      <c r="J2658" s="242">
        <f>ROUND(I2658*H2658,2)</f>
        <v>0</v>
      </c>
      <c r="K2658" s="240" t="s">
        <v>19</v>
      </c>
      <c r="L2658" s="244"/>
      <c r="M2658" s="245" t="s">
        <v>19</v>
      </c>
      <c r="N2658" s="246" t="s">
        <v>42</v>
      </c>
      <c r="O2658" s="66"/>
      <c r="P2658" s="197">
        <f>O2658*H2658</f>
        <v>0</v>
      </c>
      <c r="Q2658" s="197">
        <v>0</v>
      </c>
      <c r="R2658" s="197">
        <f>Q2658*H2658</f>
        <v>0</v>
      </c>
      <c r="S2658" s="197">
        <v>0</v>
      </c>
      <c r="T2658" s="198">
        <f>S2658*H2658</f>
        <v>0</v>
      </c>
      <c r="U2658" s="36"/>
      <c r="V2658" s="36"/>
      <c r="W2658" s="36"/>
      <c r="X2658" s="36"/>
      <c r="Y2658" s="36"/>
      <c r="Z2658" s="36"/>
      <c r="AA2658" s="36"/>
      <c r="AB2658" s="36"/>
      <c r="AC2658" s="36"/>
      <c r="AD2658" s="36"/>
      <c r="AE2658" s="36"/>
      <c r="AR2658" s="199" t="s">
        <v>366</v>
      </c>
      <c r="AT2658" s="199" t="s">
        <v>253</v>
      </c>
      <c r="AU2658" s="199" t="s">
        <v>80</v>
      </c>
      <c r="AY2658" s="19" t="s">
        <v>144</v>
      </c>
      <c r="BE2658" s="200">
        <f>IF(N2658="základní",J2658,0)</f>
        <v>0</v>
      </c>
      <c r="BF2658" s="200">
        <f>IF(N2658="snížená",J2658,0)</f>
        <v>0</v>
      </c>
      <c r="BG2658" s="200">
        <f>IF(N2658="zákl. přenesená",J2658,0)</f>
        <v>0</v>
      </c>
      <c r="BH2658" s="200">
        <f>IF(N2658="sníž. přenesená",J2658,0)</f>
        <v>0</v>
      </c>
      <c r="BI2658" s="200">
        <f>IF(N2658="nulová",J2658,0)</f>
        <v>0</v>
      </c>
      <c r="BJ2658" s="19" t="s">
        <v>26</v>
      </c>
      <c r="BK2658" s="200">
        <f>ROUND(I2658*H2658,2)</f>
        <v>0</v>
      </c>
      <c r="BL2658" s="19" t="s">
        <v>258</v>
      </c>
      <c r="BM2658" s="199" t="s">
        <v>3950</v>
      </c>
    </row>
    <row r="2659" spans="1:65" s="2" customFormat="1" ht="10.199999999999999">
      <c r="A2659" s="36"/>
      <c r="B2659" s="37"/>
      <c r="C2659" s="38"/>
      <c r="D2659" s="201" t="s">
        <v>152</v>
      </c>
      <c r="E2659" s="38"/>
      <c r="F2659" s="202" t="s">
        <v>3949</v>
      </c>
      <c r="G2659" s="38"/>
      <c r="H2659" s="38"/>
      <c r="I2659" s="110"/>
      <c r="J2659" s="38"/>
      <c r="K2659" s="38"/>
      <c r="L2659" s="41"/>
      <c r="M2659" s="203"/>
      <c r="N2659" s="204"/>
      <c r="O2659" s="66"/>
      <c r="P2659" s="66"/>
      <c r="Q2659" s="66"/>
      <c r="R2659" s="66"/>
      <c r="S2659" s="66"/>
      <c r="T2659" s="67"/>
      <c r="U2659" s="36"/>
      <c r="V2659" s="36"/>
      <c r="W2659" s="36"/>
      <c r="X2659" s="36"/>
      <c r="Y2659" s="36"/>
      <c r="Z2659" s="36"/>
      <c r="AA2659" s="36"/>
      <c r="AB2659" s="36"/>
      <c r="AC2659" s="36"/>
      <c r="AD2659" s="36"/>
      <c r="AE2659" s="36"/>
      <c r="AT2659" s="19" t="s">
        <v>152</v>
      </c>
      <c r="AU2659" s="19" t="s">
        <v>80</v>
      </c>
    </row>
    <row r="2660" spans="1:65" s="2" customFormat="1" ht="16.5" customHeight="1">
      <c r="A2660" s="36"/>
      <c r="B2660" s="37"/>
      <c r="C2660" s="238" t="s">
        <v>3951</v>
      </c>
      <c r="D2660" s="238" t="s">
        <v>253</v>
      </c>
      <c r="E2660" s="239" t="s">
        <v>3952</v>
      </c>
      <c r="F2660" s="240" t="s">
        <v>3953</v>
      </c>
      <c r="G2660" s="241" t="s">
        <v>2793</v>
      </c>
      <c r="H2660" s="242">
        <v>25.83</v>
      </c>
      <c r="I2660" s="243"/>
      <c r="J2660" s="242">
        <f>ROUND(I2660*H2660,2)</f>
        <v>0</v>
      </c>
      <c r="K2660" s="240" t="s">
        <v>19</v>
      </c>
      <c r="L2660" s="244"/>
      <c r="M2660" s="245" t="s">
        <v>19</v>
      </c>
      <c r="N2660" s="246" t="s">
        <v>42</v>
      </c>
      <c r="O2660" s="66"/>
      <c r="P2660" s="197">
        <f>O2660*H2660</f>
        <v>0</v>
      </c>
      <c r="Q2660" s="197">
        <v>0</v>
      </c>
      <c r="R2660" s="197">
        <f>Q2660*H2660</f>
        <v>0</v>
      </c>
      <c r="S2660" s="197">
        <v>0</v>
      </c>
      <c r="T2660" s="198">
        <f>S2660*H2660</f>
        <v>0</v>
      </c>
      <c r="U2660" s="36"/>
      <c r="V2660" s="36"/>
      <c r="W2660" s="36"/>
      <c r="X2660" s="36"/>
      <c r="Y2660" s="36"/>
      <c r="Z2660" s="36"/>
      <c r="AA2660" s="36"/>
      <c r="AB2660" s="36"/>
      <c r="AC2660" s="36"/>
      <c r="AD2660" s="36"/>
      <c r="AE2660" s="36"/>
      <c r="AR2660" s="199" t="s">
        <v>366</v>
      </c>
      <c r="AT2660" s="199" t="s">
        <v>253</v>
      </c>
      <c r="AU2660" s="199" t="s">
        <v>80</v>
      </c>
      <c r="AY2660" s="19" t="s">
        <v>144</v>
      </c>
      <c r="BE2660" s="200">
        <f>IF(N2660="základní",J2660,0)</f>
        <v>0</v>
      </c>
      <c r="BF2660" s="200">
        <f>IF(N2660="snížená",J2660,0)</f>
        <v>0</v>
      </c>
      <c r="BG2660" s="200">
        <f>IF(N2660="zákl. přenesená",J2660,0)</f>
        <v>0</v>
      </c>
      <c r="BH2660" s="200">
        <f>IF(N2660="sníž. přenesená",J2660,0)</f>
        <v>0</v>
      </c>
      <c r="BI2660" s="200">
        <f>IF(N2660="nulová",J2660,0)</f>
        <v>0</v>
      </c>
      <c r="BJ2660" s="19" t="s">
        <v>26</v>
      </c>
      <c r="BK2660" s="200">
        <f>ROUND(I2660*H2660,2)</f>
        <v>0</v>
      </c>
      <c r="BL2660" s="19" t="s">
        <v>258</v>
      </c>
      <c r="BM2660" s="199" t="s">
        <v>3954</v>
      </c>
    </row>
    <row r="2661" spans="1:65" s="2" customFormat="1" ht="10.199999999999999">
      <c r="A2661" s="36"/>
      <c r="B2661" s="37"/>
      <c r="C2661" s="38"/>
      <c r="D2661" s="201" t="s">
        <v>152</v>
      </c>
      <c r="E2661" s="38"/>
      <c r="F2661" s="202" t="s">
        <v>3953</v>
      </c>
      <c r="G2661" s="38"/>
      <c r="H2661" s="38"/>
      <c r="I2661" s="110"/>
      <c r="J2661" s="38"/>
      <c r="K2661" s="38"/>
      <c r="L2661" s="41"/>
      <c r="M2661" s="203"/>
      <c r="N2661" s="204"/>
      <c r="O2661" s="66"/>
      <c r="P2661" s="66"/>
      <c r="Q2661" s="66"/>
      <c r="R2661" s="66"/>
      <c r="S2661" s="66"/>
      <c r="T2661" s="67"/>
      <c r="U2661" s="36"/>
      <c r="V2661" s="36"/>
      <c r="W2661" s="36"/>
      <c r="X2661" s="36"/>
      <c r="Y2661" s="36"/>
      <c r="Z2661" s="36"/>
      <c r="AA2661" s="36"/>
      <c r="AB2661" s="36"/>
      <c r="AC2661" s="36"/>
      <c r="AD2661" s="36"/>
      <c r="AE2661" s="36"/>
      <c r="AT2661" s="19" t="s">
        <v>152</v>
      </c>
      <c r="AU2661" s="19" t="s">
        <v>80</v>
      </c>
    </row>
    <row r="2662" spans="1:65" s="2" customFormat="1" ht="16.5" customHeight="1">
      <c r="A2662" s="36"/>
      <c r="B2662" s="37"/>
      <c r="C2662" s="238" t="s">
        <v>3955</v>
      </c>
      <c r="D2662" s="238" t="s">
        <v>253</v>
      </c>
      <c r="E2662" s="239" t="s">
        <v>3956</v>
      </c>
      <c r="F2662" s="240" t="s">
        <v>3957</v>
      </c>
      <c r="G2662" s="241" t="s">
        <v>2793</v>
      </c>
      <c r="H2662" s="242">
        <v>165.7</v>
      </c>
      <c r="I2662" s="243"/>
      <c r="J2662" s="242">
        <f>ROUND(I2662*H2662,2)</f>
        <v>0</v>
      </c>
      <c r="K2662" s="240" t="s">
        <v>19</v>
      </c>
      <c r="L2662" s="244"/>
      <c r="M2662" s="245" t="s">
        <v>19</v>
      </c>
      <c r="N2662" s="246" t="s">
        <v>42</v>
      </c>
      <c r="O2662" s="66"/>
      <c r="P2662" s="197">
        <f>O2662*H2662</f>
        <v>0</v>
      </c>
      <c r="Q2662" s="197">
        <v>0</v>
      </c>
      <c r="R2662" s="197">
        <f>Q2662*H2662</f>
        <v>0</v>
      </c>
      <c r="S2662" s="197">
        <v>0</v>
      </c>
      <c r="T2662" s="198">
        <f>S2662*H2662</f>
        <v>0</v>
      </c>
      <c r="U2662" s="36"/>
      <c r="V2662" s="36"/>
      <c r="W2662" s="36"/>
      <c r="X2662" s="36"/>
      <c r="Y2662" s="36"/>
      <c r="Z2662" s="36"/>
      <c r="AA2662" s="36"/>
      <c r="AB2662" s="36"/>
      <c r="AC2662" s="36"/>
      <c r="AD2662" s="36"/>
      <c r="AE2662" s="36"/>
      <c r="AR2662" s="199" t="s">
        <v>366</v>
      </c>
      <c r="AT2662" s="199" t="s">
        <v>253</v>
      </c>
      <c r="AU2662" s="199" t="s">
        <v>80</v>
      </c>
      <c r="AY2662" s="19" t="s">
        <v>144</v>
      </c>
      <c r="BE2662" s="200">
        <f>IF(N2662="základní",J2662,0)</f>
        <v>0</v>
      </c>
      <c r="BF2662" s="200">
        <f>IF(N2662="snížená",J2662,0)</f>
        <v>0</v>
      </c>
      <c r="BG2662" s="200">
        <f>IF(N2662="zákl. přenesená",J2662,0)</f>
        <v>0</v>
      </c>
      <c r="BH2662" s="200">
        <f>IF(N2662="sníž. přenesená",J2662,0)</f>
        <v>0</v>
      </c>
      <c r="BI2662" s="200">
        <f>IF(N2662="nulová",J2662,0)</f>
        <v>0</v>
      </c>
      <c r="BJ2662" s="19" t="s">
        <v>26</v>
      </c>
      <c r="BK2662" s="200">
        <f>ROUND(I2662*H2662,2)</f>
        <v>0</v>
      </c>
      <c r="BL2662" s="19" t="s">
        <v>258</v>
      </c>
      <c r="BM2662" s="199" t="s">
        <v>3958</v>
      </c>
    </row>
    <row r="2663" spans="1:65" s="2" customFormat="1" ht="10.199999999999999">
      <c r="A2663" s="36"/>
      <c r="B2663" s="37"/>
      <c r="C2663" s="38"/>
      <c r="D2663" s="201" t="s">
        <v>152</v>
      </c>
      <c r="E2663" s="38"/>
      <c r="F2663" s="202" t="s">
        <v>3957</v>
      </c>
      <c r="G2663" s="38"/>
      <c r="H2663" s="38"/>
      <c r="I2663" s="110"/>
      <c r="J2663" s="38"/>
      <c r="K2663" s="38"/>
      <c r="L2663" s="41"/>
      <c r="M2663" s="203"/>
      <c r="N2663" s="204"/>
      <c r="O2663" s="66"/>
      <c r="P2663" s="66"/>
      <c r="Q2663" s="66"/>
      <c r="R2663" s="66"/>
      <c r="S2663" s="66"/>
      <c r="T2663" s="67"/>
      <c r="U2663" s="36"/>
      <c r="V2663" s="36"/>
      <c r="W2663" s="36"/>
      <c r="X2663" s="36"/>
      <c r="Y2663" s="36"/>
      <c r="Z2663" s="36"/>
      <c r="AA2663" s="36"/>
      <c r="AB2663" s="36"/>
      <c r="AC2663" s="36"/>
      <c r="AD2663" s="36"/>
      <c r="AE2663" s="36"/>
      <c r="AT2663" s="19" t="s">
        <v>152</v>
      </c>
      <c r="AU2663" s="19" t="s">
        <v>80</v>
      </c>
    </row>
    <row r="2664" spans="1:65" s="2" customFormat="1" ht="16.5" customHeight="1">
      <c r="A2664" s="36"/>
      <c r="B2664" s="37"/>
      <c r="C2664" s="238" t="s">
        <v>3959</v>
      </c>
      <c r="D2664" s="238" t="s">
        <v>253</v>
      </c>
      <c r="E2664" s="239" t="s">
        <v>3960</v>
      </c>
      <c r="F2664" s="240" t="s">
        <v>3961</v>
      </c>
      <c r="G2664" s="241" t="s">
        <v>2793</v>
      </c>
      <c r="H2664" s="242">
        <v>513.73</v>
      </c>
      <c r="I2664" s="243"/>
      <c r="J2664" s="242">
        <f>ROUND(I2664*H2664,2)</f>
        <v>0</v>
      </c>
      <c r="K2664" s="240" t="s">
        <v>19</v>
      </c>
      <c r="L2664" s="244"/>
      <c r="M2664" s="245" t="s">
        <v>19</v>
      </c>
      <c r="N2664" s="246" t="s">
        <v>42</v>
      </c>
      <c r="O2664" s="66"/>
      <c r="P2664" s="197">
        <f>O2664*H2664</f>
        <v>0</v>
      </c>
      <c r="Q2664" s="197">
        <v>0</v>
      </c>
      <c r="R2664" s="197">
        <f>Q2664*H2664</f>
        <v>0</v>
      </c>
      <c r="S2664" s="197">
        <v>0</v>
      </c>
      <c r="T2664" s="198">
        <f>S2664*H2664</f>
        <v>0</v>
      </c>
      <c r="U2664" s="36"/>
      <c r="V2664" s="36"/>
      <c r="W2664" s="36"/>
      <c r="X2664" s="36"/>
      <c r="Y2664" s="36"/>
      <c r="Z2664" s="36"/>
      <c r="AA2664" s="36"/>
      <c r="AB2664" s="36"/>
      <c r="AC2664" s="36"/>
      <c r="AD2664" s="36"/>
      <c r="AE2664" s="36"/>
      <c r="AR2664" s="199" t="s">
        <v>366</v>
      </c>
      <c r="AT2664" s="199" t="s">
        <v>253</v>
      </c>
      <c r="AU2664" s="199" t="s">
        <v>80</v>
      </c>
      <c r="AY2664" s="19" t="s">
        <v>144</v>
      </c>
      <c r="BE2664" s="200">
        <f>IF(N2664="základní",J2664,0)</f>
        <v>0</v>
      </c>
      <c r="BF2664" s="200">
        <f>IF(N2664="snížená",J2664,0)</f>
        <v>0</v>
      </c>
      <c r="BG2664" s="200">
        <f>IF(N2664="zákl. přenesená",J2664,0)</f>
        <v>0</v>
      </c>
      <c r="BH2664" s="200">
        <f>IF(N2664="sníž. přenesená",J2664,0)</f>
        <v>0</v>
      </c>
      <c r="BI2664" s="200">
        <f>IF(N2664="nulová",J2664,0)</f>
        <v>0</v>
      </c>
      <c r="BJ2664" s="19" t="s">
        <v>26</v>
      </c>
      <c r="BK2664" s="200">
        <f>ROUND(I2664*H2664,2)</f>
        <v>0</v>
      </c>
      <c r="BL2664" s="19" t="s">
        <v>258</v>
      </c>
      <c r="BM2664" s="199" t="s">
        <v>3962</v>
      </c>
    </row>
    <row r="2665" spans="1:65" s="2" customFormat="1" ht="10.199999999999999">
      <c r="A2665" s="36"/>
      <c r="B2665" s="37"/>
      <c r="C2665" s="38"/>
      <c r="D2665" s="201" t="s">
        <v>152</v>
      </c>
      <c r="E2665" s="38"/>
      <c r="F2665" s="202" t="s">
        <v>3961</v>
      </c>
      <c r="G2665" s="38"/>
      <c r="H2665" s="38"/>
      <c r="I2665" s="110"/>
      <c r="J2665" s="38"/>
      <c r="K2665" s="38"/>
      <c r="L2665" s="41"/>
      <c r="M2665" s="203"/>
      <c r="N2665" s="204"/>
      <c r="O2665" s="66"/>
      <c r="P2665" s="66"/>
      <c r="Q2665" s="66"/>
      <c r="R2665" s="66"/>
      <c r="S2665" s="66"/>
      <c r="T2665" s="67"/>
      <c r="U2665" s="36"/>
      <c r="V2665" s="36"/>
      <c r="W2665" s="36"/>
      <c r="X2665" s="36"/>
      <c r="Y2665" s="36"/>
      <c r="Z2665" s="36"/>
      <c r="AA2665" s="36"/>
      <c r="AB2665" s="36"/>
      <c r="AC2665" s="36"/>
      <c r="AD2665" s="36"/>
      <c r="AE2665" s="36"/>
      <c r="AT2665" s="19" t="s">
        <v>152</v>
      </c>
      <c r="AU2665" s="19" t="s">
        <v>80</v>
      </c>
    </row>
    <row r="2666" spans="1:65" s="2" customFormat="1" ht="16.5" customHeight="1">
      <c r="A2666" s="36"/>
      <c r="B2666" s="37"/>
      <c r="C2666" s="238" t="s">
        <v>3963</v>
      </c>
      <c r="D2666" s="238" t="s">
        <v>253</v>
      </c>
      <c r="E2666" s="239" t="s">
        <v>3964</v>
      </c>
      <c r="F2666" s="240" t="s">
        <v>3965</v>
      </c>
      <c r="G2666" s="241" t="s">
        <v>2793</v>
      </c>
      <c r="H2666" s="242">
        <v>743.5</v>
      </c>
      <c r="I2666" s="243"/>
      <c r="J2666" s="242">
        <f>ROUND(I2666*H2666,2)</f>
        <v>0</v>
      </c>
      <c r="K2666" s="240" t="s">
        <v>19</v>
      </c>
      <c r="L2666" s="244"/>
      <c r="M2666" s="245" t="s">
        <v>19</v>
      </c>
      <c r="N2666" s="246" t="s">
        <v>42</v>
      </c>
      <c r="O2666" s="66"/>
      <c r="P2666" s="197">
        <f>O2666*H2666</f>
        <v>0</v>
      </c>
      <c r="Q2666" s="197">
        <v>0</v>
      </c>
      <c r="R2666" s="197">
        <f>Q2666*H2666</f>
        <v>0</v>
      </c>
      <c r="S2666" s="197">
        <v>0</v>
      </c>
      <c r="T2666" s="198">
        <f>S2666*H2666</f>
        <v>0</v>
      </c>
      <c r="U2666" s="36"/>
      <c r="V2666" s="36"/>
      <c r="W2666" s="36"/>
      <c r="X2666" s="36"/>
      <c r="Y2666" s="36"/>
      <c r="Z2666" s="36"/>
      <c r="AA2666" s="36"/>
      <c r="AB2666" s="36"/>
      <c r="AC2666" s="36"/>
      <c r="AD2666" s="36"/>
      <c r="AE2666" s="36"/>
      <c r="AR2666" s="199" t="s">
        <v>366</v>
      </c>
      <c r="AT2666" s="199" t="s">
        <v>253</v>
      </c>
      <c r="AU2666" s="199" t="s">
        <v>80</v>
      </c>
      <c r="AY2666" s="19" t="s">
        <v>144</v>
      </c>
      <c r="BE2666" s="200">
        <f>IF(N2666="základní",J2666,0)</f>
        <v>0</v>
      </c>
      <c r="BF2666" s="200">
        <f>IF(N2666="snížená",J2666,0)</f>
        <v>0</v>
      </c>
      <c r="BG2666" s="200">
        <f>IF(N2666="zákl. přenesená",J2666,0)</f>
        <v>0</v>
      </c>
      <c r="BH2666" s="200">
        <f>IF(N2666="sníž. přenesená",J2666,0)</f>
        <v>0</v>
      </c>
      <c r="BI2666" s="200">
        <f>IF(N2666="nulová",J2666,0)</f>
        <v>0</v>
      </c>
      <c r="BJ2666" s="19" t="s">
        <v>26</v>
      </c>
      <c r="BK2666" s="200">
        <f>ROUND(I2666*H2666,2)</f>
        <v>0</v>
      </c>
      <c r="BL2666" s="19" t="s">
        <v>258</v>
      </c>
      <c r="BM2666" s="199" t="s">
        <v>3966</v>
      </c>
    </row>
    <row r="2667" spans="1:65" s="2" customFormat="1" ht="10.199999999999999">
      <c r="A2667" s="36"/>
      <c r="B2667" s="37"/>
      <c r="C2667" s="38"/>
      <c r="D2667" s="201" t="s">
        <v>152</v>
      </c>
      <c r="E2667" s="38"/>
      <c r="F2667" s="202" t="s">
        <v>3965</v>
      </c>
      <c r="G2667" s="38"/>
      <c r="H2667" s="38"/>
      <c r="I2667" s="110"/>
      <c r="J2667" s="38"/>
      <c r="K2667" s="38"/>
      <c r="L2667" s="41"/>
      <c r="M2667" s="203"/>
      <c r="N2667" s="204"/>
      <c r="O2667" s="66"/>
      <c r="P2667" s="66"/>
      <c r="Q2667" s="66"/>
      <c r="R2667" s="66"/>
      <c r="S2667" s="66"/>
      <c r="T2667" s="67"/>
      <c r="U2667" s="36"/>
      <c r="V2667" s="36"/>
      <c r="W2667" s="36"/>
      <c r="X2667" s="36"/>
      <c r="Y2667" s="36"/>
      <c r="Z2667" s="36"/>
      <c r="AA2667" s="36"/>
      <c r="AB2667" s="36"/>
      <c r="AC2667" s="36"/>
      <c r="AD2667" s="36"/>
      <c r="AE2667" s="36"/>
      <c r="AT2667" s="19" t="s">
        <v>152</v>
      </c>
      <c r="AU2667" s="19" t="s">
        <v>80</v>
      </c>
    </row>
    <row r="2668" spans="1:65" s="2" customFormat="1" ht="16.5" customHeight="1">
      <c r="A2668" s="36"/>
      <c r="B2668" s="37"/>
      <c r="C2668" s="238" t="s">
        <v>3967</v>
      </c>
      <c r="D2668" s="238" t="s">
        <v>253</v>
      </c>
      <c r="E2668" s="239" t="s">
        <v>3968</v>
      </c>
      <c r="F2668" s="240" t="s">
        <v>3969</v>
      </c>
      <c r="G2668" s="241" t="s">
        <v>1935</v>
      </c>
      <c r="H2668" s="242">
        <v>1</v>
      </c>
      <c r="I2668" s="243"/>
      <c r="J2668" s="242">
        <f>ROUND(I2668*H2668,2)</f>
        <v>0</v>
      </c>
      <c r="K2668" s="240" t="s">
        <v>19</v>
      </c>
      <c r="L2668" s="244"/>
      <c r="M2668" s="245" t="s">
        <v>19</v>
      </c>
      <c r="N2668" s="246" t="s">
        <v>42</v>
      </c>
      <c r="O2668" s="66"/>
      <c r="P2668" s="197">
        <f>O2668*H2668</f>
        <v>0</v>
      </c>
      <c r="Q2668" s="197">
        <v>0</v>
      </c>
      <c r="R2668" s="197">
        <f>Q2668*H2668</f>
        <v>0</v>
      </c>
      <c r="S2668" s="197">
        <v>0</v>
      </c>
      <c r="T2668" s="198">
        <f>S2668*H2668</f>
        <v>0</v>
      </c>
      <c r="U2668" s="36"/>
      <c r="V2668" s="36"/>
      <c r="W2668" s="36"/>
      <c r="X2668" s="36"/>
      <c r="Y2668" s="36"/>
      <c r="Z2668" s="36"/>
      <c r="AA2668" s="36"/>
      <c r="AB2668" s="36"/>
      <c r="AC2668" s="36"/>
      <c r="AD2668" s="36"/>
      <c r="AE2668" s="36"/>
      <c r="AR2668" s="199" t="s">
        <v>366</v>
      </c>
      <c r="AT2668" s="199" t="s">
        <v>253</v>
      </c>
      <c r="AU2668" s="199" t="s">
        <v>80</v>
      </c>
      <c r="AY2668" s="19" t="s">
        <v>144</v>
      </c>
      <c r="BE2668" s="200">
        <f>IF(N2668="základní",J2668,0)</f>
        <v>0</v>
      </c>
      <c r="BF2668" s="200">
        <f>IF(N2668="snížená",J2668,0)</f>
        <v>0</v>
      </c>
      <c r="BG2668" s="200">
        <f>IF(N2668="zákl. přenesená",J2668,0)</f>
        <v>0</v>
      </c>
      <c r="BH2668" s="200">
        <f>IF(N2668="sníž. přenesená",J2668,0)</f>
        <v>0</v>
      </c>
      <c r="BI2668" s="200">
        <f>IF(N2668="nulová",J2668,0)</f>
        <v>0</v>
      </c>
      <c r="BJ2668" s="19" t="s">
        <v>26</v>
      </c>
      <c r="BK2668" s="200">
        <f>ROUND(I2668*H2668,2)</f>
        <v>0</v>
      </c>
      <c r="BL2668" s="19" t="s">
        <v>258</v>
      </c>
      <c r="BM2668" s="199" t="s">
        <v>3970</v>
      </c>
    </row>
    <row r="2669" spans="1:65" s="2" customFormat="1" ht="10.199999999999999">
      <c r="A2669" s="36"/>
      <c r="B2669" s="37"/>
      <c r="C2669" s="38"/>
      <c r="D2669" s="201" t="s">
        <v>152</v>
      </c>
      <c r="E2669" s="38"/>
      <c r="F2669" s="202" t="s">
        <v>3969</v>
      </c>
      <c r="G2669" s="38"/>
      <c r="H2669" s="38"/>
      <c r="I2669" s="110"/>
      <c r="J2669" s="38"/>
      <c r="K2669" s="38"/>
      <c r="L2669" s="41"/>
      <c r="M2669" s="203"/>
      <c r="N2669" s="204"/>
      <c r="O2669" s="66"/>
      <c r="P2669" s="66"/>
      <c r="Q2669" s="66"/>
      <c r="R2669" s="66"/>
      <c r="S2669" s="66"/>
      <c r="T2669" s="67"/>
      <c r="U2669" s="36"/>
      <c r="V2669" s="36"/>
      <c r="W2669" s="36"/>
      <c r="X2669" s="36"/>
      <c r="Y2669" s="36"/>
      <c r="Z2669" s="36"/>
      <c r="AA2669" s="36"/>
      <c r="AB2669" s="36"/>
      <c r="AC2669" s="36"/>
      <c r="AD2669" s="36"/>
      <c r="AE2669" s="36"/>
      <c r="AT2669" s="19" t="s">
        <v>152</v>
      </c>
      <c r="AU2669" s="19" t="s">
        <v>80</v>
      </c>
    </row>
    <row r="2670" spans="1:65" s="2" customFormat="1" ht="16.5" customHeight="1">
      <c r="A2670" s="36"/>
      <c r="B2670" s="37"/>
      <c r="C2670" s="238" t="s">
        <v>3971</v>
      </c>
      <c r="D2670" s="238" t="s">
        <v>253</v>
      </c>
      <c r="E2670" s="239" t="s">
        <v>3972</v>
      </c>
      <c r="F2670" s="240" t="s">
        <v>3973</v>
      </c>
      <c r="G2670" s="241" t="s">
        <v>1935</v>
      </c>
      <c r="H2670" s="242">
        <v>7</v>
      </c>
      <c r="I2670" s="243"/>
      <c r="J2670" s="242">
        <f>ROUND(I2670*H2670,2)</f>
        <v>0</v>
      </c>
      <c r="K2670" s="240" t="s">
        <v>19</v>
      </c>
      <c r="L2670" s="244"/>
      <c r="M2670" s="245" t="s">
        <v>19</v>
      </c>
      <c r="N2670" s="246" t="s">
        <v>42</v>
      </c>
      <c r="O2670" s="66"/>
      <c r="P2670" s="197">
        <f>O2670*H2670</f>
        <v>0</v>
      </c>
      <c r="Q2670" s="197">
        <v>0</v>
      </c>
      <c r="R2670" s="197">
        <f>Q2670*H2670</f>
        <v>0</v>
      </c>
      <c r="S2670" s="197">
        <v>0</v>
      </c>
      <c r="T2670" s="198">
        <f>S2670*H2670</f>
        <v>0</v>
      </c>
      <c r="U2670" s="36"/>
      <c r="V2670" s="36"/>
      <c r="W2670" s="36"/>
      <c r="X2670" s="36"/>
      <c r="Y2670" s="36"/>
      <c r="Z2670" s="36"/>
      <c r="AA2670" s="36"/>
      <c r="AB2670" s="36"/>
      <c r="AC2670" s="36"/>
      <c r="AD2670" s="36"/>
      <c r="AE2670" s="36"/>
      <c r="AR2670" s="199" t="s">
        <v>366</v>
      </c>
      <c r="AT2670" s="199" t="s">
        <v>253</v>
      </c>
      <c r="AU2670" s="199" t="s">
        <v>80</v>
      </c>
      <c r="AY2670" s="19" t="s">
        <v>144</v>
      </c>
      <c r="BE2670" s="200">
        <f>IF(N2670="základní",J2670,0)</f>
        <v>0</v>
      </c>
      <c r="BF2670" s="200">
        <f>IF(N2670="snížená",J2670,0)</f>
        <v>0</v>
      </c>
      <c r="BG2670" s="200">
        <f>IF(N2670="zákl. přenesená",J2670,0)</f>
        <v>0</v>
      </c>
      <c r="BH2670" s="200">
        <f>IF(N2670="sníž. přenesená",J2670,0)</f>
        <v>0</v>
      </c>
      <c r="BI2670" s="200">
        <f>IF(N2670="nulová",J2670,0)</f>
        <v>0</v>
      </c>
      <c r="BJ2670" s="19" t="s">
        <v>26</v>
      </c>
      <c r="BK2670" s="200">
        <f>ROUND(I2670*H2670,2)</f>
        <v>0</v>
      </c>
      <c r="BL2670" s="19" t="s">
        <v>258</v>
      </c>
      <c r="BM2670" s="199" t="s">
        <v>3974</v>
      </c>
    </row>
    <row r="2671" spans="1:65" s="2" customFormat="1" ht="10.199999999999999">
      <c r="A2671" s="36"/>
      <c r="B2671" s="37"/>
      <c r="C2671" s="38"/>
      <c r="D2671" s="201" t="s">
        <v>152</v>
      </c>
      <c r="E2671" s="38"/>
      <c r="F2671" s="202" t="s">
        <v>3973</v>
      </c>
      <c r="G2671" s="38"/>
      <c r="H2671" s="38"/>
      <c r="I2671" s="110"/>
      <c r="J2671" s="38"/>
      <c r="K2671" s="38"/>
      <c r="L2671" s="41"/>
      <c r="M2671" s="203"/>
      <c r="N2671" s="204"/>
      <c r="O2671" s="66"/>
      <c r="P2671" s="66"/>
      <c r="Q2671" s="66"/>
      <c r="R2671" s="66"/>
      <c r="S2671" s="66"/>
      <c r="T2671" s="67"/>
      <c r="U2671" s="36"/>
      <c r="V2671" s="36"/>
      <c r="W2671" s="36"/>
      <c r="X2671" s="36"/>
      <c r="Y2671" s="36"/>
      <c r="Z2671" s="36"/>
      <c r="AA2671" s="36"/>
      <c r="AB2671" s="36"/>
      <c r="AC2671" s="36"/>
      <c r="AD2671" s="36"/>
      <c r="AE2671" s="36"/>
      <c r="AT2671" s="19" t="s">
        <v>152</v>
      </c>
      <c r="AU2671" s="19" t="s">
        <v>80</v>
      </c>
    </row>
    <row r="2672" spans="1:65" s="2" customFormat="1" ht="16.5" customHeight="1">
      <c r="A2672" s="36"/>
      <c r="B2672" s="37"/>
      <c r="C2672" s="238" t="s">
        <v>3975</v>
      </c>
      <c r="D2672" s="238" t="s">
        <v>253</v>
      </c>
      <c r="E2672" s="239" t="s">
        <v>3976</v>
      </c>
      <c r="F2672" s="240" t="s">
        <v>3977</v>
      </c>
      <c r="G2672" s="241" t="s">
        <v>1935</v>
      </c>
      <c r="H2672" s="242">
        <v>12</v>
      </c>
      <c r="I2672" s="243"/>
      <c r="J2672" s="242">
        <f>ROUND(I2672*H2672,2)</f>
        <v>0</v>
      </c>
      <c r="K2672" s="240" t="s">
        <v>19</v>
      </c>
      <c r="L2672" s="244"/>
      <c r="M2672" s="245" t="s">
        <v>19</v>
      </c>
      <c r="N2672" s="246" t="s">
        <v>42</v>
      </c>
      <c r="O2672" s="66"/>
      <c r="P2672" s="197">
        <f>O2672*H2672</f>
        <v>0</v>
      </c>
      <c r="Q2672" s="197">
        <v>0</v>
      </c>
      <c r="R2672" s="197">
        <f>Q2672*H2672</f>
        <v>0</v>
      </c>
      <c r="S2672" s="197">
        <v>0</v>
      </c>
      <c r="T2672" s="198">
        <f>S2672*H2672</f>
        <v>0</v>
      </c>
      <c r="U2672" s="36"/>
      <c r="V2672" s="36"/>
      <c r="W2672" s="36"/>
      <c r="X2672" s="36"/>
      <c r="Y2672" s="36"/>
      <c r="Z2672" s="36"/>
      <c r="AA2672" s="36"/>
      <c r="AB2672" s="36"/>
      <c r="AC2672" s="36"/>
      <c r="AD2672" s="36"/>
      <c r="AE2672" s="36"/>
      <c r="AR2672" s="199" t="s">
        <v>366</v>
      </c>
      <c r="AT2672" s="199" t="s">
        <v>253</v>
      </c>
      <c r="AU2672" s="199" t="s">
        <v>80</v>
      </c>
      <c r="AY2672" s="19" t="s">
        <v>144</v>
      </c>
      <c r="BE2672" s="200">
        <f>IF(N2672="základní",J2672,0)</f>
        <v>0</v>
      </c>
      <c r="BF2672" s="200">
        <f>IF(N2672="snížená",J2672,0)</f>
        <v>0</v>
      </c>
      <c r="BG2672" s="200">
        <f>IF(N2672="zákl. přenesená",J2672,0)</f>
        <v>0</v>
      </c>
      <c r="BH2672" s="200">
        <f>IF(N2672="sníž. přenesená",J2672,0)</f>
        <v>0</v>
      </c>
      <c r="BI2672" s="200">
        <f>IF(N2672="nulová",J2672,0)</f>
        <v>0</v>
      </c>
      <c r="BJ2672" s="19" t="s">
        <v>26</v>
      </c>
      <c r="BK2672" s="200">
        <f>ROUND(I2672*H2672,2)</f>
        <v>0</v>
      </c>
      <c r="BL2672" s="19" t="s">
        <v>258</v>
      </c>
      <c r="BM2672" s="199" t="s">
        <v>3978</v>
      </c>
    </row>
    <row r="2673" spans="1:65" s="2" customFormat="1" ht="10.199999999999999">
      <c r="A2673" s="36"/>
      <c r="B2673" s="37"/>
      <c r="C2673" s="38"/>
      <c r="D2673" s="201" t="s">
        <v>152</v>
      </c>
      <c r="E2673" s="38"/>
      <c r="F2673" s="202" t="s">
        <v>3977</v>
      </c>
      <c r="G2673" s="38"/>
      <c r="H2673" s="38"/>
      <c r="I2673" s="110"/>
      <c r="J2673" s="38"/>
      <c r="K2673" s="38"/>
      <c r="L2673" s="41"/>
      <c r="M2673" s="203"/>
      <c r="N2673" s="204"/>
      <c r="O2673" s="66"/>
      <c r="P2673" s="66"/>
      <c r="Q2673" s="66"/>
      <c r="R2673" s="66"/>
      <c r="S2673" s="66"/>
      <c r="T2673" s="67"/>
      <c r="U2673" s="36"/>
      <c r="V2673" s="36"/>
      <c r="W2673" s="36"/>
      <c r="X2673" s="36"/>
      <c r="Y2673" s="36"/>
      <c r="Z2673" s="36"/>
      <c r="AA2673" s="36"/>
      <c r="AB2673" s="36"/>
      <c r="AC2673" s="36"/>
      <c r="AD2673" s="36"/>
      <c r="AE2673" s="36"/>
      <c r="AT2673" s="19" t="s">
        <v>152</v>
      </c>
      <c r="AU2673" s="19" t="s">
        <v>80</v>
      </c>
    </row>
    <row r="2674" spans="1:65" s="2" customFormat="1" ht="16.5" customHeight="1">
      <c r="A2674" s="36"/>
      <c r="B2674" s="37"/>
      <c r="C2674" s="189" t="s">
        <v>3979</v>
      </c>
      <c r="D2674" s="189" t="s">
        <v>146</v>
      </c>
      <c r="E2674" s="190" t="s">
        <v>3980</v>
      </c>
      <c r="F2674" s="191" t="s">
        <v>19</v>
      </c>
      <c r="G2674" s="192" t="s">
        <v>3981</v>
      </c>
      <c r="H2674" s="193">
        <v>1</v>
      </c>
      <c r="I2674" s="194"/>
      <c r="J2674" s="193">
        <f>ROUND(I2674*H2674,2)</f>
        <v>0</v>
      </c>
      <c r="K2674" s="191" t="s">
        <v>19</v>
      </c>
      <c r="L2674" s="41"/>
      <c r="M2674" s="195" t="s">
        <v>19</v>
      </c>
      <c r="N2674" s="196" t="s">
        <v>42</v>
      </c>
      <c r="O2674" s="66"/>
      <c r="P2674" s="197">
        <f>O2674*H2674</f>
        <v>0</v>
      </c>
      <c r="Q2674" s="197">
        <v>0</v>
      </c>
      <c r="R2674" s="197">
        <f>Q2674*H2674</f>
        <v>0</v>
      </c>
      <c r="S2674" s="197">
        <v>0</v>
      </c>
      <c r="T2674" s="198">
        <f>S2674*H2674</f>
        <v>0</v>
      </c>
      <c r="U2674" s="36"/>
      <c r="V2674" s="36"/>
      <c r="W2674" s="36"/>
      <c r="X2674" s="36"/>
      <c r="Y2674" s="36"/>
      <c r="Z2674" s="36"/>
      <c r="AA2674" s="36"/>
      <c r="AB2674" s="36"/>
      <c r="AC2674" s="36"/>
      <c r="AD2674" s="36"/>
      <c r="AE2674" s="36"/>
      <c r="AR2674" s="199" t="s">
        <v>258</v>
      </c>
      <c r="AT2674" s="199" t="s">
        <v>146</v>
      </c>
      <c r="AU2674" s="199" t="s">
        <v>80</v>
      </c>
      <c r="AY2674" s="19" t="s">
        <v>144</v>
      </c>
      <c r="BE2674" s="200">
        <f>IF(N2674="základní",J2674,0)</f>
        <v>0</v>
      </c>
      <c r="BF2674" s="200">
        <f>IF(N2674="snížená",J2674,0)</f>
        <v>0</v>
      </c>
      <c r="BG2674" s="200">
        <f>IF(N2674="zákl. přenesená",J2674,0)</f>
        <v>0</v>
      </c>
      <c r="BH2674" s="200">
        <f>IF(N2674="sníž. přenesená",J2674,0)</f>
        <v>0</v>
      </c>
      <c r="BI2674" s="200">
        <f>IF(N2674="nulová",J2674,0)</f>
        <v>0</v>
      </c>
      <c r="BJ2674" s="19" t="s">
        <v>26</v>
      </c>
      <c r="BK2674" s="200">
        <f>ROUND(I2674*H2674,2)</f>
        <v>0</v>
      </c>
      <c r="BL2674" s="19" t="s">
        <v>258</v>
      </c>
      <c r="BM2674" s="199" t="s">
        <v>3982</v>
      </c>
    </row>
    <row r="2675" spans="1:65" s="2" customFormat="1" ht="10.199999999999999">
      <c r="A2675" s="36"/>
      <c r="B2675" s="37"/>
      <c r="C2675" s="38"/>
      <c r="D2675" s="201" t="s">
        <v>152</v>
      </c>
      <c r="E2675" s="38"/>
      <c r="F2675" s="202" t="s">
        <v>3983</v>
      </c>
      <c r="G2675" s="38"/>
      <c r="H2675" s="38"/>
      <c r="I2675" s="110"/>
      <c r="J2675" s="38"/>
      <c r="K2675" s="38"/>
      <c r="L2675" s="41"/>
      <c r="M2675" s="203"/>
      <c r="N2675" s="204"/>
      <c r="O2675" s="66"/>
      <c r="P2675" s="66"/>
      <c r="Q2675" s="66"/>
      <c r="R2675" s="66"/>
      <c r="S2675" s="66"/>
      <c r="T2675" s="67"/>
      <c r="U2675" s="36"/>
      <c r="V2675" s="36"/>
      <c r="W2675" s="36"/>
      <c r="X2675" s="36"/>
      <c r="Y2675" s="36"/>
      <c r="Z2675" s="36"/>
      <c r="AA2675" s="36"/>
      <c r="AB2675" s="36"/>
      <c r="AC2675" s="36"/>
      <c r="AD2675" s="36"/>
      <c r="AE2675" s="36"/>
      <c r="AT2675" s="19" t="s">
        <v>152</v>
      </c>
      <c r="AU2675" s="19" t="s">
        <v>80</v>
      </c>
    </row>
    <row r="2676" spans="1:65" s="2" customFormat="1" ht="16.5" customHeight="1">
      <c r="A2676" s="36"/>
      <c r="B2676" s="37"/>
      <c r="C2676" s="189" t="s">
        <v>3984</v>
      </c>
      <c r="D2676" s="189" t="s">
        <v>146</v>
      </c>
      <c r="E2676" s="190" t="s">
        <v>3985</v>
      </c>
      <c r="F2676" s="191" t="s">
        <v>3986</v>
      </c>
      <c r="G2676" s="192" t="s">
        <v>429</v>
      </c>
      <c r="H2676" s="193">
        <v>5.9</v>
      </c>
      <c r="I2676" s="194"/>
      <c r="J2676" s="193">
        <f>ROUND(I2676*H2676,2)</f>
        <v>0</v>
      </c>
      <c r="K2676" s="191" t="s">
        <v>160</v>
      </c>
      <c r="L2676" s="41"/>
      <c r="M2676" s="195" t="s">
        <v>19</v>
      </c>
      <c r="N2676" s="196" t="s">
        <v>42</v>
      </c>
      <c r="O2676" s="66"/>
      <c r="P2676" s="197">
        <f>O2676*H2676</f>
        <v>0</v>
      </c>
      <c r="Q2676" s="197">
        <v>6.0000000000000002E-5</v>
      </c>
      <c r="R2676" s="197">
        <f>Q2676*H2676</f>
        <v>3.5400000000000004E-4</v>
      </c>
      <c r="S2676" s="197">
        <v>0</v>
      </c>
      <c r="T2676" s="198">
        <f>S2676*H2676</f>
        <v>0</v>
      </c>
      <c r="U2676" s="36"/>
      <c r="V2676" s="36"/>
      <c r="W2676" s="36"/>
      <c r="X2676" s="36"/>
      <c r="Y2676" s="36"/>
      <c r="Z2676" s="36"/>
      <c r="AA2676" s="36"/>
      <c r="AB2676" s="36"/>
      <c r="AC2676" s="36"/>
      <c r="AD2676" s="36"/>
      <c r="AE2676" s="36"/>
      <c r="AR2676" s="199" t="s">
        <v>258</v>
      </c>
      <c r="AT2676" s="199" t="s">
        <v>146</v>
      </c>
      <c r="AU2676" s="199" t="s">
        <v>80</v>
      </c>
      <c r="AY2676" s="19" t="s">
        <v>144</v>
      </c>
      <c r="BE2676" s="200">
        <f>IF(N2676="základní",J2676,0)</f>
        <v>0</v>
      </c>
      <c r="BF2676" s="200">
        <f>IF(N2676="snížená",J2676,0)</f>
        <v>0</v>
      </c>
      <c r="BG2676" s="200">
        <f>IF(N2676="zákl. přenesená",J2676,0)</f>
        <v>0</v>
      </c>
      <c r="BH2676" s="200">
        <f>IF(N2676="sníž. přenesená",J2676,0)</f>
        <v>0</v>
      </c>
      <c r="BI2676" s="200">
        <f>IF(N2676="nulová",J2676,0)</f>
        <v>0</v>
      </c>
      <c r="BJ2676" s="19" t="s">
        <v>26</v>
      </c>
      <c r="BK2676" s="200">
        <f>ROUND(I2676*H2676,2)</f>
        <v>0</v>
      </c>
      <c r="BL2676" s="19" t="s">
        <v>258</v>
      </c>
      <c r="BM2676" s="199" t="s">
        <v>3987</v>
      </c>
    </row>
    <row r="2677" spans="1:65" s="2" customFormat="1" ht="10.199999999999999">
      <c r="A2677" s="36"/>
      <c r="B2677" s="37"/>
      <c r="C2677" s="38"/>
      <c r="D2677" s="201" t="s">
        <v>152</v>
      </c>
      <c r="E2677" s="38"/>
      <c r="F2677" s="202" t="s">
        <v>3988</v>
      </c>
      <c r="G2677" s="38"/>
      <c r="H2677" s="38"/>
      <c r="I2677" s="110"/>
      <c r="J2677" s="38"/>
      <c r="K2677" s="38"/>
      <c r="L2677" s="41"/>
      <c r="M2677" s="203"/>
      <c r="N2677" s="204"/>
      <c r="O2677" s="66"/>
      <c r="P2677" s="66"/>
      <c r="Q2677" s="66"/>
      <c r="R2677" s="66"/>
      <c r="S2677" s="66"/>
      <c r="T2677" s="67"/>
      <c r="U2677" s="36"/>
      <c r="V2677" s="36"/>
      <c r="W2677" s="36"/>
      <c r="X2677" s="36"/>
      <c r="Y2677" s="36"/>
      <c r="Z2677" s="36"/>
      <c r="AA2677" s="36"/>
      <c r="AB2677" s="36"/>
      <c r="AC2677" s="36"/>
      <c r="AD2677" s="36"/>
      <c r="AE2677" s="36"/>
      <c r="AT2677" s="19" t="s">
        <v>152</v>
      </c>
      <c r="AU2677" s="19" t="s">
        <v>80</v>
      </c>
    </row>
    <row r="2678" spans="1:65" s="2" customFormat="1" ht="105.6">
      <c r="A2678" s="36"/>
      <c r="B2678" s="37"/>
      <c r="C2678" s="38"/>
      <c r="D2678" s="201" t="s">
        <v>154</v>
      </c>
      <c r="E2678" s="38"/>
      <c r="F2678" s="205" t="s">
        <v>3989</v>
      </c>
      <c r="G2678" s="38"/>
      <c r="H2678" s="38"/>
      <c r="I2678" s="110"/>
      <c r="J2678" s="38"/>
      <c r="K2678" s="38"/>
      <c r="L2678" s="41"/>
      <c r="M2678" s="203"/>
      <c r="N2678" s="204"/>
      <c r="O2678" s="66"/>
      <c r="P2678" s="66"/>
      <c r="Q2678" s="66"/>
      <c r="R2678" s="66"/>
      <c r="S2678" s="66"/>
      <c r="T2678" s="67"/>
      <c r="U2678" s="36"/>
      <c r="V2678" s="36"/>
      <c r="W2678" s="36"/>
      <c r="X2678" s="36"/>
      <c r="Y2678" s="36"/>
      <c r="Z2678" s="36"/>
      <c r="AA2678" s="36"/>
      <c r="AB2678" s="36"/>
      <c r="AC2678" s="36"/>
      <c r="AD2678" s="36"/>
      <c r="AE2678" s="36"/>
      <c r="AT2678" s="19" t="s">
        <v>154</v>
      </c>
      <c r="AU2678" s="19" t="s">
        <v>80</v>
      </c>
    </row>
    <row r="2679" spans="1:65" s="13" customFormat="1" ht="10.199999999999999">
      <c r="B2679" s="206"/>
      <c r="C2679" s="207"/>
      <c r="D2679" s="201" t="s">
        <v>156</v>
      </c>
      <c r="E2679" s="208" t="s">
        <v>19</v>
      </c>
      <c r="F2679" s="209" t="s">
        <v>3990</v>
      </c>
      <c r="G2679" s="207"/>
      <c r="H2679" s="210">
        <v>5.9</v>
      </c>
      <c r="I2679" s="211"/>
      <c r="J2679" s="207"/>
      <c r="K2679" s="207"/>
      <c r="L2679" s="212"/>
      <c r="M2679" s="213"/>
      <c r="N2679" s="214"/>
      <c r="O2679" s="214"/>
      <c r="P2679" s="214"/>
      <c r="Q2679" s="214"/>
      <c r="R2679" s="214"/>
      <c r="S2679" s="214"/>
      <c r="T2679" s="215"/>
      <c r="AT2679" s="216" t="s">
        <v>156</v>
      </c>
      <c r="AU2679" s="216" t="s">
        <v>80</v>
      </c>
      <c r="AV2679" s="13" t="s">
        <v>80</v>
      </c>
      <c r="AW2679" s="13" t="s">
        <v>32</v>
      </c>
      <c r="AX2679" s="13" t="s">
        <v>26</v>
      </c>
      <c r="AY2679" s="216" t="s">
        <v>144</v>
      </c>
    </row>
    <row r="2680" spans="1:65" s="2" customFormat="1" ht="16.5" customHeight="1">
      <c r="A2680" s="36"/>
      <c r="B2680" s="37"/>
      <c r="C2680" s="189" t="s">
        <v>3991</v>
      </c>
      <c r="D2680" s="189" t="s">
        <v>146</v>
      </c>
      <c r="E2680" s="190" t="s">
        <v>3992</v>
      </c>
      <c r="F2680" s="191" t="s">
        <v>3993</v>
      </c>
      <c r="G2680" s="192" t="s">
        <v>429</v>
      </c>
      <c r="H2680" s="193">
        <v>22.45</v>
      </c>
      <c r="I2680" s="194"/>
      <c r="J2680" s="193">
        <f>ROUND(I2680*H2680,2)</f>
        <v>0</v>
      </c>
      <c r="K2680" s="191" t="s">
        <v>160</v>
      </c>
      <c r="L2680" s="41"/>
      <c r="M2680" s="195" t="s">
        <v>19</v>
      </c>
      <c r="N2680" s="196" t="s">
        <v>42</v>
      </c>
      <c r="O2680" s="66"/>
      <c r="P2680" s="197">
        <f>O2680*H2680</f>
        <v>0</v>
      </c>
      <c r="Q2680" s="197">
        <v>6.0000000000000002E-5</v>
      </c>
      <c r="R2680" s="197">
        <f>Q2680*H2680</f>
        <v>1.3469999999999999E-3</v>
      </c>
      <c r="S2680" s="197">
        <v>0</v>
      </c>
      <c r="T2680" s="198">
        <f>S2680*H2680</f>
        <v>0</v>
      </c>
      <c r="U2680" s="36"/>
      <c r="V2680" s="36"/>
      <c r="W2680" s="36"/>
      <c r="X2680" s="36"/>
      <c r="Y2680" s="36"/>
      <c r="Z2680" s="36"/>
      <c r="AA2680" s="36"/>
      <c r="AB2680" s="36"/>
      <c r="AC2680" s="36"/>
      <c r="AD2680" s="36"/>
      <c r="AE2680" s="36"/>
      <c r="AR2680" s="199" t="s">
        <v>258</v>
      </c>
      <c r="AT2680" s="199" t="s">
        <v>146</v>
      </c>
      <c r="AU2680" s="199" t="s">
        <v>80</v>
      </c>
      <c r="AY2680" s="19" t="s">
        <v>144</v>
      </c>
      <c r="BE2680" s="200">
        <f>IF(N2680="základní",J2680,0)</f>
        <v>0</v>
      </c>
      <c r="BF2680" s="200">
        <f>IF(N2680="snížená",J2680,0)</f>
        <v>0</v>
      </c>
      <c r="BG2680" s="200">
        <f>IF(N2680="zákl. přenesená",J2680,0)</f>
        <v>0</v>
      </c>
      <c r="BH2680" s="200">
        <f>IF(N2680="sníž. přenesená",J2680,0)</f>
        <v>0</v>
      </c>
      <c r="BI2680" s="200">
        <f>IF(N2680="nulová",J2680,0)</f>
        <v>0</v>
      </c>
      <c r="BJ2680" s="19" t="s">
        <v>26</v>
      </c>
      <c r="BK2680" s="200">
        <f>ROUND(I2680*H2680,2)</f>
        <v>0</v>
      </c>
      <c r="BL2680" s="19" t="s">
        <v>258</v>
      </c>
      <c r="BM2680" s="199" t="s">
        <v>3994</v>
      </c>
    </row>
    <row r="2681" spans="1:65" s="2" customFormat="1" ht="10.199999999999999">
      <c r="A2681" s="36"/>
      <c r="B2681" s="37"/>
      <c r="C2681" s="38"/>
      <c r="D2681" s="201" t="s">
        <v>152</v>
      </c>
      <c r="E2681" s="38"/>
      <c r="F2681" s="202" t="s">
        <v>3995</v>
      </c>
      <c r="G2681" s="38"/>
      <c r="H2681" s="38"/>
      <c r="I2681" s="110"/>
      <c r="J2681" s="38"/>
      <c r="K2681" s="38"/>
      <c r="L2681" s="41"/>
      <c r="M2681" s="203"/>
      <c r="N2681" s="204"/>
      <c r="O2681" s="66"/>
      <c r="P2681" s="66"/>
      <c r="Q2681" s="66"/>
      <c r="R2681" s="66"/>
      <c r="S2681" s="66"/>
      <c r="T2681" s="67"/>
      <c r="U2681" s="36"/>
      <c r="V2681" s="36"/>
      <c r="W2681" s="36"/>
      <c r="X2681" s="36"/>
      <c r="Y2681" s="36"/>
      <c r="Z2681" s="36"/>
      <c r="AA2681" s="36"/>
      <c r="AB2681" s="36"/>
      <c r="AC2681" s="36"/>
      <c r="AD2681" s="36"/>
      <c r="AE2681" s="36"/>
      <c r="AT2681" s="19" t="s">
        <v>152</v>
      </c>
      <c r="AU2681" s="19" t="s">
        <v>80</v>
      </c>
    </row>
    <row r="2682" spans="1:65" s="2" customFormat="1" ht="105.6">
      <c r="A2682" s="36"/>
      <c r="B2682" s="37"/>
      <c r="C2682" s="38"/>
      <c r="D2682" s="201" t="s">
        <v>154</v>
      </c>
      <c r="E2682" s="38"/>
      <c r="F2682" s="205" t="s">
        <v>3989</v>
      </c>
      <c r="G2682" s="38"/>
      <c r="H2682" s="38"/>
      <c r="I2682" s="110"/>
      <c r="J2682" s="38"/>
      <c r="K2682" s="38"/>
      <c r="L2682" s="41"/>
      <c r="M2682" s="203"/>
      <c r="N2682" s="204"/>
      <c r="O2682" s="66"/>
      <c r="P2682" s="66"/>
      <c r="Q2682" s="66"/>
      <c r="R2682" s="66"/>
      <c r="S2682" s="66"/>
      <c r="T2682" s="67"/>
      <c r="U2682" s="36"/>
      <c r="V2682" s="36"/>
      <c r="W2682" s="36"/>
      <c r="X2682" s="36"/>
      <c r="Y2682" s="36"/>
      <c r="Z2682" s="36"/>
      <c r="AA2682" s="36"/>
      <c r="AB2682" s="36"/>
      <c r="AC2682" s="36"/>
      <c r="AD2682" s="36"/>
      <c r="AE2682" s="36"/>
      <c r="AT2682" s="19" t="s">
        <v>154</v>
      </c>
      <c r="AU2682" s="19" t="s">
        <v>80</v>
      </c>
    </row>
    <row r="2683" spans="1:65" s="13" customFormat="1" ht="10.199999999999999">
      <c r="B2683" s="206"/>
      <c r="C2683" s="207"/>
      <c r="D2683" s="201" t="s">
        <v>156</v>
      </c>
      <c r="E2683" s="208" t="s">
        <v>19</v>
      </c>
      <c r="F2683" s="209" t="s">
        <v>3996</v>
      </c>
      <c r="G2683" s="207"/>
      <c r="H2683" s="210">
        <v>22.45</v>
      </c>
      <c r="I2683" s="211"/>
      <c r="J2683" s="207"/>
      <c r="K2683" s="207"/>
      <c r="L2683" s="212"/>
      <c r="M2683" s="213"/>
      <c r="N2683" s="214"/>
      <c r="O2683" s="214"/>
      <c r="P2683" s="214"/>
      <c r="Q2683" s="214"/>
      <c r="R2683" s="214"/>
      <c r="S2683" s="214"/>
      <c r="T2683" s="215"/>
      <c r="AT2683" s="216" t="s">
        <v>156</v>
      </c>
      <c r="AU2683" s="216" t="s">
        <v>80</v>
      </c>
      <c r="AV2683" s="13" t="s">
        <v>80</v>
      </c>
      <c r="AW2683" s="13" t="s">
        <v>32</v>
      </c>
      <c r="AX2683" s="13" t="s">
        <v>26</v>
      </c>
      <c r="AY2683" s="216" t="s">
        <v>144</v>
      </c>
    </row>
    <row r="2684" spans="1:65" s="2" customFormat="1" ht="16.5" customHeight="1">
      <c r="A2684" s="36"/>
      <c r="B2684" s="37"/>
      <c r="C2684" s="189" t="s">
        <v>3997</v>
      </c>
      <c r="D2684" s="189" t="s">
        <v>146</v>
      </c>
      <c r="E2684" s="190" t="s">
        <v>3998</v>
      </c>
      <c r="F2684" s="191" t="s">
        <v>3999</v>
      </c>
      <c r="G2684" s="192" t="s">
        <v>429</v>
      </c>
      <c r="H2684" s="193">
        <v>19.22</v>
      </c>
      <c r="I2684" s="194"/>
      <c r="J2684" s="193">
        <f>ROUND(I2684*H2684,2)</f>
        <v>0</v>
      </c>
      <c r="K2684" s="191" t="s">
        <v>160</v>
      </c>
      <c r="L2684" s="41"/>
      <c r="M2684" s="195" t="s">
        <v>19</v>
      </c>
      <c r="N2684" s="196" t="s">
        <v>42</v>
      </c>
      <c r="O2684" s="66"/>
      <c r="P2684" s="197">
        <f>O2684*H2684</f>
        <v>0</v>
      </c>
      <c r="Q2684" s="197">
        <v>6.0000000000000002E-5</v>
      </c>
      <c r="R2684" s="197">
        <f>Q2684*H2684</f>
        <v>1.1532000000000001E-3</v>
      </c>
      <c r="S2684" s="197">
        <v>0</v>
      </c>
      <c r="T2684" s="198">
        <f>S2684*H2684</f>
        <v>0</v>
      </c>
      <c r="U2684" s="36"/>
      <c r="V2684" s="36"/>
      <c r="W2684" s="36"/>
      <c r="X2684" s="36"/>
      <c r="Y2684" s="36"/>
      <c r="Z2684" s="36"/>
      <c r="AA2684" s="36"/>
      <c r="AB2684" s="36"/>
      <c r="AC2684" s="36"/>
      <c r="AD2684" s="36"/>
      <c r="AE2684" s="36"/>
      <c r="AR2684" s="199" t="s">
        <v>258</v>
      </c>
      <c r="AT2684" s="199" t="s">
        <v>146</v>
      </c>
      <c r="AU2684" s="199" t="s">
        <v>80</v>
      </c>
      <c r="AY2684" s="19" t="s">
        <v>144</v>
      </c>
      <c r="BE2684" s="200">
        <f>IF(N2684="základní",J2684,0)</f>
        <v>0</v>
      </c>
      <c r="BF2684" s="200">
        <f>IF(N2684="snížená",J2684,0)</f>
        <v>0</v>
      </c>
      <c r="BG2684" s="200">
        <f>IF(N2684="zákl. přenesená",J2684,0)</f>
        <v>0</v>
      </c>
      <c r="BH2684" s="200">
        <f>IF(N2684="sníž. přenesená",J2684,0)</f>
        <v>0</v>
      </c>
      <c r="BI2684" s="200">
        <f>IF(N2684="nulová",J2684,0)</f>
        <v>0</v>
      </c>
      <c r="BJ2684" s="19" t="s">
        <v>26</v>
      </c>
      <c r="BK2684" s="200">
        <f>ROUND(I2684*H2684,2)</f>
        <v>0</v>
      </c>
      <c r="BL2684" s="19" t="s">
        <v>258</v>
      </c>
      <c r="BM2684" s="199" t="s">
        <v>4000</v>
      </c>
    </row>
    <row r="2685" spans="1:65" s="2" customFormat="1" ht="10.199999999999999">
      <c r="A2685" s="36"/>
      <c r="B2685" s="37"/>
      <c r="C2685" s="38"/>
      <c r="D2685" s="201" t="s">
        <v>152</v>
      </c>
      <c r="E2685" s="38"/>
      <c r="F2685" s="202" t="s">
        <v>4001</v>
      </c>
      <c r="G2685" s="38"/>
      <c r="H2685" s="38"/>
      <c r="I2685" s="110"/>
      <c r="J2685" s="38"/>
      <c r="K2685" s="38"/>
      <c r="L2685" s="41"/>
      <c r="M2685" s="203"/>
      <c r="N2685" s="204"/>
      <c r="O2685" s="66"/>
      <c r="P2685" s="66"/>
      <c r="Q2685" s="66"/>
      <c r="R2685" s="66"/>
      <c r="S2685" s="66"/>
      <c r="T2685" s="67"/>
      <c r="U2685" s="36"/>
      <c r="V2685" s="36"/>
      <c r="W2685" s="36"/>
      <c r="X2685" s="36"/>
      <c r="Y2685" s="36"/>
      <c r="Z2685" s="36"/>
      <c r="AA2685" s="36"/>
      <c r="AB2685" s="36"/>
      <c r="AC2685" s="36"/>
      <c r="AD2685" s="36"/>
      <c r="AE2685" s="36"/>
      <c r="AT2685" s="19" t="s">
        <v>152</v>
      </c>
      <c r="AU2685" s="19" t="s">
        <v>80</v>
      </c>
    </row>
    <row r="2686" spans="1:65" s="2" customFormat="1" ht="105.6">
      <c r="A2686" s="36"/>
      <c r="B2686" s="37"/>
      <c r="C2686" s="38"/>
      <c r="D2686" s="201" t="s">
        <v>154</v>
      </c>
      <c r="E2686" s="38"/>
      <c r="F2686" s="205" t="s">
        <v>3989</v>
      </c>
      <c r="G2686" s="38"/>
      <c r="H2686" s="38"/>
      <c r="I2686" s="110"/>
      <c r="J2686" s="38"/>
      <c r="K2686" s="38"/>
      <c r="L2686" s="41"/>
      <c r="M2686" s="203"/>
      <c r="N2686" s="204"/>
      <c r="O2686" s="66"/>
      <c r="P2686" s="66"/>
      <c r="Q2686" s="66"/>
      <c r="R2686" s="66"/>
      <c r="S2686" s="66"/>
      <c r="T2686" s="67"/>
      <c r="U2686" s="36"/>
      <c r="V2686" s="36"/>
      <c r="W2686" s="36"/>
      <c r="X2686" s="36"/>
      <c r="Y2686" s="36"/>
      <c r="Z2686" s="36"/>
      <c r="AA2686" s="36"/>
      <c r="AB2686" s="36"/>
      <c r="AC2686" s="36"/>
      <c r="AD2686" s="36"/>
      <c r="AE2686" s="36"/>
      <c r="AT2686" s="19" t="s">
        <v>154</v>
      </c>
      <c r="AU2686" s="19" t="s">
        <v>80</v>
      </c>
    </row>
    <row r="2687" spans="1:65" s="13" customFormat="1" ht="10.199999999999999">
      <c r="B2687" s="206"/>
      <c r="C2687" s="207"/>
      <c r="D2687" s="201" t="s">
        <v>156</v>
      </c>
      <c r="E2687" s="208" t="s">
        <v>19</v>
      </c>
      <c r="F2687" s="209" t="s">
        <v>4002</v>
      </c>
      <c r="G2687" s="207"/>
      <c r="H2687" s="210">
        <v>19.22</v>
      </c>
      <c r="I2687" s="211"/>
      <c r="J2687" s="207"/>
      <c r="K2687" s="207"/>
      <c r="L2687" s="212"/>
      <c r="M2687" s="213"/>
      <c r="N2687" s="214"/>
      <c r="O2687" s="214"/>
      <c r="P2687" s="214"/>
      <c r="Q2687" s="214"/>
      <c r="R2687" s="214"/>
      <c r="S2687" s="214"/>
      <c r="T2687" s="215"/>
      <c r="AT2687" s="216" t="s">
        <v>156</v>
      </c>
      <c r="AU2687" s="216" t="s">
        <v>80</v>
      </c>
      <c r="AV2687" s="13" t="s">
        <v>80</v>
      </c>
      <c r="AW2687" s="13" t="s">
        <v>32</v>
      </c>
      <c r="AX2687" s="13" t="s">
        <v>26</v>
      </c>
      <c r="AY2687" s="216" t="s">
        <v>144</v>
      </c>
    </row>
    <row r="2688" spans="1:65" s="2" customFormat="1" ht="16.5" customHeight="1">
      <c r="A2688" s="36"/>
      <c r="B2688" s="37"/>
      <c r="C2688" s="189" t="s">
        <v>4003</v>
      </c>
      <c r="D2688" s="189" t="s">
        <v>146</v>
      </c>
      <c r="E2688" s="190" t="s">
        <v>4004</v>
      </c>
      <c r="F2688" s="191" t="s">
        <v>4005</v>
      </c>
      <c r="G2688" s="192" t="s">
        <v>429</v>
      </c>
      <c r="H2688" s="193">
        <v>7.4</v>
      </c>
      <c r="I2688" s="194"/>
      <c r="J2688" s="193">
        <f>ROUND(I2688*H2688,2)</f>
        <v>0</v>
      </c>
      <c r="K2688" s="191" t="s">
        <v>160</v>
      </c>
      <c r="L2688" s="41"/>
      <c r="M2688" s="195" t="s">
        <v>19</v>
      </c>
      <c r="N2688" s="196" t="s">
        <v>42</v>
      </c>
      <c r="O2688" s="66"/>
      <c r="P2688" s="197">
        <f>O2688*H2688</f>
        <v>0</v>
      </c>
      <c r="Q2688" s="197">
        <v>0</v>
      </c>
      <c r="R2688" s="197">
        <f>Q2688*H2688</f>
        <v>0</v>
      </c>
      <c r="S2688" s="197">
        <v>0</v>
      </c>
      <c r="T2688" s="198">
        <f>S2688*H2688</f>
        <v>0</v>
      </c>
      <c r="U2688" s="36"/>
      <c r="V2688" s="36"/>
      <c r="W2688" s="36"/>
      <c r="X2688" s="36"/>
      <c r="Y2688" s="36"/>
      <c r="Z2688" s="36"/>
      <c r="AA2688" s="36"/>
      <c r="AB2688" s="36"/>
      <c r="AC2688" s="36"/>
      <c r="AD2688" s="36"/>
      <c r="AE2688" s="36"/>
      <c r="AR2688" s="199" t="s">
        <v>258</v>
      </c>
      <c r="AT2688" s="199" t="s">
        <v>146</v>
      </c>
      <c r="AU2688" s="199" t="s">
        <v>80</v>
      </c>
      <c r="AY2688" s="19" t="s">
        <v>144</v>
      </c>
      <c r="BE2688" s="200">
        <f>IF(N2688="základní",J2688,0)</f>
        <v>0</v>
      </c>
      <c r="BF2688" s="200">
        <f>IF(N2688="snížená",J2688,0)</f>
        <v>0</v>
      </c>
      <c r="BG2688" s="200">
        <f>IF(N2688="zákl. přenesená",J2688,0)</f>
        <v>0</v>
      </c>
      <c r="BH2688" s="200">
        <f>IF(N2688="sníž. přenesená",J2688,0)</f>
        <v>0</v>
      </c>
      <c r="BI2688" s="200">
        <f>IF(N2688="nulová",J2688,0)</f>
        <v>0</v>
      </c>
      <c r="BJ2688" s="19" t="s">
        <v>26</v>
      </c>
      <c r="BK2688" s="200">
        <f>ROUND(I2688*H2688,2)</f>
        <v>0</v>
      </c>
      <c r="BL2688" s="19" t="s">
        <v>258</v>
      </c>
      <c r="BM2688" s="199" t="s">
        <v>4006</v>
      </c>
    </row>
    <row r="2689" spans="1:65" s="2" customFormat="1" ht="10.199999999999999">
      <c r="A2689" s="36"/>
      <c r="B2689" s="37"/>
      <c r="C2689" s="38"/>
      <c r="D2689" s="201" t="s">
        <v>152</v>
      </c>
      <c r="E2689" s="38"/>
      <c r="F2689" s="202" t="s">
        <v>4007</v>
      </c>
      <c r="G2689" s="38"/>
      <c r="H2689" s="38"/>
      <c r="I2689" s="110"/>
      <c r="J2689" s="38"/>
      <c r="K2689" s="38"/>
      <c r="L2689" s="41"/>
      <c r="M2689" s="203"/>
      <c r="N2689" s="204"/>
      <c r="O2689" s="66"/>
      <c r="P2689" s="66"/>
      <c r="Q2689" s="66"/>
      <c r="R2689" s="66"/>
      <c r="S2689" s="66"/>
      <c r="T2689" s="67"/>
      <c r="U2689" s="36"/>
      <c r="V2689" s="36"/>
      <c r="W2689" s="36"/>
      <c r="X2689" s="36"/>
      <c r="Y2689" s="36"/>
      <c r="Z2689" s="36"/>
      <c r="AA2689" s="36"/>
      <c r="AB2689" s="36"/>
      <c r="AC2689" s="36"/>
      <c r="AD2689" s="36"/>
      <c r="AE2689" s="36"/>
      <c r="AT2689" s="19" t="s">
        <v>152</v>
      </c>
      <c r="AU2689" s="19" t="s">
        <v>80</v>
      </c>
    </row>
    <row r="2690" spans="1:65" s="2" customFormat="1" ht="105.6">
      <c r="A2690" s="36"/>
      <c r="B2690" s="37"/>
      <c r="C2690" s="38"/>
      <c r="D2690" s="201" t="s">
        <v>154</v>
      </c>
      <c r="E2690" s="38"/>
      <c r="F2690" s="205" t="s">
        <v>3989</v>
      </c>
      <c r="G2690" s="38"/>
      <c r="H2690" s="38"/>
      <c r="I2690" s="110"/>
      <c r="J2690" s="38"/>
      <c r="K2690" s="38"/>
      <c r="L2690" s="41"/>
      <c r="M2690" s="203"/>
      <c r="N2690" s="204"/>
      <c r="O2690" s="66"/>
      <c r="P2690" s="66"/>
      <c r="Q2690" s="66"/>
      <c r="R2690" s="66"/>
      <c r="S2690" s="66"/>
      <c r="T2690" s="67"/>
      <c r="U2690" s="36"/>
      <c r="V2690" s="36"/>
      <c r="W2690" s="36"/>
      <c r="X2690" s="36"/>
      <c r="Y2690" s="36"/>
      <c r="Z2690" s="36"/>
      <c r="AA2690" s="36"/>
      <c r="AB2690" s="36"/>
      <c r="AC2690" s="36"/>
      <c r="AD2690" s="36"/>
      <c r="AE2690" s="36"/>
      <c r="AT2690" s="19" t="s">
        <v>154</v>
      </c>
      <c r="AU2690" s="19" t="s">
        <v>80</v>
      </c>
    </row>
    <row r="2691" spans="1:65" s="13" customFormat="1" ht="10.199999999999999">
      <c r="B2691" s="206"/>
      <c r="C2691" s="207"/>
      <c r="D2691" s="201" t="s">
        <v>156</v>
      </c>
      <c r="E2691" s="208" t="s">
        <v>19</v>
      </c>
      <c r="F2691" s="209" t="s">
        <v>4008</v>
      </c>
      <c r="G2691" s="207"/>
      <c r="H2691" s="210">
        <v>3.4</v>
      </c>
      <c r="I2691" s="211"/>
      <c r="J2691" s="207"/>
      <c r="K2691" s="207"/>
      <c r="L2691" s="212"/>
      <c r="M2691" s="213"/>
      <c r="N2691" s="214"/>
      <c r="O2691" s="214"/>
      <c r="P2691" s="214"/>
      <c r="Q2691" s="214"/>
      <c r="R2691" s="214"/>
      <c r="S2691" s="214"/>
      <c r="T2691" s="215"/>
      <c r="AT2691" s="216" t="s">
        <v>156</v>
      </c>
      <c r="AU2691" s="216" t="s">
        <v>80</v>
      </c>
      <c r="AV2691" s="13" t="s">
        <v>80</v>
      </c>
      <c r="AW2691" s="13" t="s">
        <v>32</v>
      </c>
      <c r="AX2691" s="13" t="s">
        <v>71</v>
      </c>
      <c r="AY2691" s="216" t="s">
        <v>144</v>
      </c>
    </row>
    <row r="2692" spans="1:65" s="13" customFormat="1" ht="10.199999999999999">
      <c r="B2692" s="206"/>
      <c r="C2692" s="207"/>
      <c r="D2692" s="201" t="s">
        <v>156</v>
      </c>
      <c r="E2692" s="208" t="s">
        <v>19</v>
      </c>
      <c r="F2692" s="209" t="s">
        <v>4009</v>
      </c>
      <c r="G2692" s="207"/>
      <c r="H2692" s="210">
        <v>4</v>
      </c>
      <c r="I2692" s="211"/>
      <c r="J2692" s="207"/>
      <c r="K2692" s="207"/>
      <c r="L2692" s="212"/>
      <c r="M2692" s="213"/>
      <c r="N2692" s="214"/>
      <c r="O2692" s="214"/>
      <c r="P2692" s="214"/>
      <c r="Q2692" s="214"/>
      <c r="R2692" s="214"/>
      <c r="S2692" s="214"/>
      <c r="T2692" s="215"/>
      <c r="AT2692" s="216" t="s">
        <v>156</v>
      </c>
      <c r="AU2692" s="216" t="s">
        <v>80</v>
      </c>
      <c r="AV2692" s="13" t="s">
        <v>80</v>
      </c>
      <c r="AW2692" s="13" t="s">
        <v>32</v>
      </c>
      <c r="AX2692" s="13" t="s">
        <v>71</v>
      </c>
      <c r="AY2692" s="216" t="s">
        <v>144</v>
      </c>
    </row>
    <row r="2693" spans="1:65" s="15" customFormat="1" ht="10.199999999999999">
      <c r="B2693" s="227"/>
      <c r="C2693" s="228"/>
      <c r="D2693" s="201" t="s">
        <v>156</v>
      </c>
      <c r="E2693" s="229" t="s">
        <v>19</v>
      </c>
      <c r="F2693" s="230" t="s">
        <v>191</v>
      </c>
      <c r="G2693" s="228"/>
      <c r="H2693" s="231">
        <v>7.4</v>
      </c>
      <c r="I2693" s="232"/>
      <c r="J2693" s="228"/>
      <c r="K2693" s="228"/>
      <c r="L2693" s="233"/>
      <c r="M2693" s="234"/>
      <c r="N2693" s="235"/>
      <c r="O2693" s="235"/>
      <c r="P2693" s="235"/>
      <c r="Q2693" s="235"/>
      <c r="R2693" s="235"/>
      <c r="S2693" s="235"/>
      <c r="T2693" s="236"/>
      <c r="AT2693" s="237" t="s">
        <v>156</v>
      </c>
      <c r="AU2693" s="237" t="s">
        <v>80</v>
      </c>
      <c r="AV2693" s="15" t="s">
        <v>150</v>
      </c>
      <c r="AW2693" s="15" t="s">
        <v>32</v>
      </c>
      <c r="AX2693" s="15" t="s">
        <v>26</v>
      </c>
      <c r="AY2693" s="237" t="s">
        <v>144</v>
      </c>
    </row>
    <row r="2694" spans="1:65" s="2" customFormat="1" ht="16.5" customHeight="1">
      <c r="A2694" s="36"/>
      <c r="B2694" s="37"/>
      <c r="C2694" s="189" t="s">
        <v>4010</v>
      </c>
      <c r="D2694" s="189" t="s">
        <v>146</v>
      </c>
      <c r="E2694" s="190" t="s">
        <v>4011</v>
      </c>
      <c r="F2694" s="191" t="s">
        <v>4012</v>
      </c>
      <c r="G2694" s="192" t="s">
        <v>149</v>
      </c>
      <c r="H2694" s="193">
        <v>10.56</v>
      </c>
      <c r="I2694" s="194"/>
      <c r="J2694" s="193">
        <f>ROUND(I2694*H2694,2)</f>
        <v>0</v>
      </c>
      <c r="K2694" s="191" t="s">
        <v>160</v>
      </c>
      <c r="L2694" s="41"/>
      <c r="M2694" s="195" t="s">
        <v>19</v>
      </c>
      <c r="N2694" s="196" t="s">
        <v>42</v>
      </c>
      <c r="O2694" s="66"/>
      <c r="P2694" s="197">
        <f>O2694*H2694</f>
        <v>0</v>
      </c>
      <c r="Q2694" s="197">
        <v>3.0000000000000001E-5</v>
      </c>
      <c r="R2694" s="197">
        <f>Q2694*H2694</f>
        <v>3.168E-4</v>
      </c>
      <c r="S2694" s="197">
        <v>0</v>
      </c>
      <c r="T2694" s="198">
        <f>S2694*H2694</f>
        <v>0</v>
      </c>
      <c r="U2694" s="36"/>
      <c r="V2694" s="36"/>
      <c r="W2694" s="36"/>
      <c r="X2694" s="36"/>
      <c r="Y2694" s="36"/>
      <c r="Z2694" s="36"/>
      <c r="AA2694" s="36"/>
      <c r="AB2694" s="36"/>
      <c r="AC2694" s="36"/>
      <c r="AD2694" s="36"/>
      <c r="AE2694" s="36"/>
      <c r="AR2694" s="199" t="s">
        <v>258</v>
      </c>
      <c r="AT2694" s="199" t="s">
        <v>146</v>
      </c>
      <c r="AU2694" s="199" t="s">
        <v>80</v>
      </c>
      <c r="AY2694" s="19" t="s">
        <v>144</v>
      </c>
      <c r="BE2694" s="200">
        <f>IF(N2694="základní",J2694,0)</f>
        <v>0</v>
      </c>
      <c r="BF2694" s="200">
        <f>IF(N2694="snížená",J2694,0)</f>
        <v>0</v>
      </c>
      <c r="BG2694" s="200">
        <f>IF(N2694="zákl. přenesená",J2694,0)</f>
        <v>0</v>
      </c>
      <c r="BH2694" s="200">
        <f>IF(N2694="sníž. přenesená",J2694,0)</f>
        <v>0</v>
      </c>
      <c r="BI2694" s="200">
        <f>IF(N2694="nulová",J2694,0)</f>
        <v>0</v>
      </c>
      <c r="BJ2694" s="19" t="s">
        <v>26</v>
      </c>
      <c r="BK2694" s="200">
        <f>ROUND(I2694*H2694,2)</f>
        <v>0</v>
      </c>
      <c r="BL2694" s="19" t="s">
        <v>258</v>
      </c>
      <c r="BM2694" s="199" t="s">
        <v>4013</v>
      </c>
    </row>
    <row r="2695" spans="1:65" s="2" customFormat="1" ht="10.199999999999999">
      <c r="A2695" s="36"/>
      <c r="B2695" s="37"/>
      <c r="C2695" s="38"/>
      <c r="D2695" s="201" t="s">
        <v>152</v>
      </c>
      <c r="E2695" s="38"/>
      <c r="F2695" s="202" t="s">
        <v>4014</v>
      </c>
      <c r="G2695" s="38"/>
      <c r="H2695" s="38"/>
      <c r="I2695" s="110"/>
      <c r="J2695" s="38"/>
      <c r="K2695" s="38"/>
      <c r="L2695" s="41"/>
      <c r="M2695" s="203"/>
      <c r="N2695" s="204"/>
      <c r="O2695" s="66"/>
      <c r="P2695" s="66"/>
      <c r="Q2695" s="66"/>
      <c r="R2695" s="66"/>
      <c r="S2695" s="66"/>
      <c r="T2695" s="67"/>
      <c r="U2695" s="36"/>
      <c r="V2695" s="36"/>
      <c r="W2695" s="36"/>
      <c r="X2695" s="36"/>
      <c r="Y2695" s="36"/>
      <c r="Z2695" s="36"/>
      <c r="AA2695" s="36"/>
      <c r="AB2695" s="36"/>
      <c r="AC2695" s="36"/>
      <c r="AD2695" s="36"/>
      <c r="AE2695" s="36"/>
      <c r="AT2695" s="19" t="s">
        <v>152</v>
      </c>
      <c r="AU2695" s="19" t="s">
        <v>80</v>
      </c>
    </row>
    <row r="2696" spans="1:65" s="2" customFormat="1" ht="76.8">
      <c r="A2696" s="36"/>
      <c r="B2696" s="37"/>
      <c r="C2696" s="38"/>
      <c r="D2696" s="201" t="s">
        <v>154</v>
      </c>
      <c r="E2696" s="38"/>
      <c r="F2696" s="205" t="s">
        <v>4015</v>
      </c>
      <c r="G2696" s="38"/>
      <c r="H2696" s="38"/>
      <c r="I2696" s="110"/>
      <c r="J2696" s="38"/>
      <c r="K2696" s="38"/>
      <c r="L2696" s="41"/>
      <c r="M2696" s="203"/>
      <c r="N2696" s="204"/>
      <c r="O2696" s="66"/>
      <c r="P2696" s="66"/>
      <c r="Q2696" s="66"/>
      <c r="R2696" s="66"/>
      <c r="S2696" s="66"/>
      <c r="T2696" s="67"/>
      <c r="U2696" s="36"/>
      <c r="V2696" s="36"/>
      <c r="W2696" s="36"/>
      <c r="X2696" s="36"/>
      <c r="Y2696" s="36"/>
      <c r="Z2696" s="36"/>
      <c r="AA2696" s="36"/>
      <c r="AB2696" s="36"/>
      <c r="AC2696" s="36"/>
      <c r="AD2696" s="36"/>
      <c r="AE2696" s="36"/>
      <c r="AT2696" s="19" t="s">
        <v>154</v>
      </c>
      <c r="AU2696" s="19" t="s">
        <v>80</v>
      </c>
    </row>
    <row r="2697" spans="1:65" s="14" customFormat="1" ht="10.199999999999999">
      <c r="B2697" s="217"/>
      <c r="C2697" s="218"/>
      <c r="D2697" s="201" t="s">
        <v>156</v>
      </c>
      <c r="E2697" s="219" t="s">
        <v>19</v>
      </c>
      <c r="F2697" s="220" t="s">
        <v>3691</v>
      </c>
      <c r="G2697" s="218"/>
      <c r="H2697" s="219" t="s">
        <v>19</v>
      </c>
      <c r="I2697" s="221"/>
      <c r="J2697" s="218"/>
      <c r="K2697" s="218"/>
      <c r="L2697" s="222"/>
      <c r="M2697" s="223"/>
      <c r="N2697" s="224"/>
      <c r="O2697" s="224"/>
      <c r="P2697" s="224"/>
      <c r="Q2697" s="224"/>
      <c r="R2697" s="224"/>
      <c r="S2697" s="224"/>
      <c r="T2697" s="225"/>
      <c r="AT2697" s="226" t="s">
        <v>156</v>
      </c>
      <c r="AU2697" s="226" t="s">
        <v>80</v>
      </c>
      <c r="AV2697" s="14" t="s">
        <v>26</v>
      </c>
      <c r="AW2697" s="14" t="s">
        <v>32</v>
      </c>
      <c r="AX2697" s="14" t="s">
        <v>71</v>
      </c>
      <c r="AY2697" s="226" t="s">
        <v>144</v>
      </c>
    </row>
    <row r="2698" spans="1:65" s="13" customFormat="1" ht="10.199999999999999">
      <c r="B2698" s="206"/>
      <c r="C2698" s="207"/>
      <c r="D2698" s="201" t="s">
        <v>156</v>
      </c>
      <c r="E2698" s="208" t="s">
        <v>19</v>
      </c>
      <c r="F2698" s="209" t="s">
        <v>4016</v>
      </c>
      <c r="G2698" s="207"/>
      <c r="H2698" s="210">
        <v>10.56</v>
      </c>
      <c r="I2698" s="211"/>
      <c r="J2698" s="207"/>
      <c r="K2698" s="207"/>
      <c r="L2698" s="212"/>
      <c r="M2698" s="213"/>
      <c r="N2698" s="214"/>
      <c r="O2698" s="214"/>
      <c r="P2698" s="214"/>
      <c r="Q2698" s="214"/>
      <c r="R2698" s="214"/>
      <c r="S2698" s="214"/>
      <c r="T2698" s="215"/>
      <c r="AT2698" s="216" t="s">
        <v>156</v>
      </c>
      <c r="AU2698" s="216" t="s">
        <v>80</v>
      </c>
      <c r="AV2698" s="13" t="s">
        <v>80</v>
      </c>
      <c r="AW2698" s="13" t="s">
        <v>32</v>
      </c>
      <c r="AX2698" s="13" t="s">
        <v>26</v>
      </c>
      <c r="AY2698" s="216" t="s">
        <v>144</v>
      </c>
    </row>
    <row r="2699" spans="1:65" s="2" customFormat="1" ht="16.5" customHeight="1">
      <c r="A2699" s="36"/>
      <c r="B2699" s="37"/>
      <c r="C2699" s="238" t="s">
        <v>4017</v>
      </c>
      <c r="D2699" s="238" t="s">
        <v>253</v>
      </c>
      <c r="E2699" s="239" t="s">
        <v>4018</v>
      </c>
      <c r="F2699" s="240" t="s">
        <v>19</v>
      </c>
      <c r="G2699" s="241" t="s">
        <v>149</v>
      </c>
      <c r="H2699" s="242">
        <v>10.56</v>
      </c>
      <c r="I2699" s="243"/>
      <c r="J2699" s="242">
        <f>ROUND(I2699*H2699,2)</f>
        <v>0</v>
      </c>
      <c r="K2699" s="240" t="s">
        <v>19</v>
      </c>
      <c r="L2699" s="244"/>
      <c r="M2699" s="245" t="s">
        <v>19</v>
      </c>
      <c r="N2699" s="246" t="s">
        <v>42</v>
      </c>
      <c r="O2699" s="66"/>
      <c r="P2699" s="197">
        <f>O2699*H2699</f>
        <v>0</v>
      </c>
      <c r="Q2699" s="197">
        <v>0</v>
      </c>
      <c r="R2699" s="197">
        <f>Q2699*H2699</f>
        <v>0</v>
      </c>
      <c r="S2699" s="197">
        <v>0</v>
      </c>
      <c r="T2699" s="198">
        <f>S2699*H2699</f>
        <v>0</v>
      </c>
      <c r="U2699" s="36"/>
      <c r="V2699" s="36"/>
      <c r="W2699" s="36"/>
      <c r="X2699" s="36"/>
      <c r="Y2699" s="36"/>
      <c r="Z2699" s="36"/>
      <c r="AA2699" s="36"/>
      <c r="AB2699" s="36"/>
      <c r="AC2699" s="36"/>
      <c r="AD2699" s="36"/>
      <c r="AE2699" s="36"/>
      <c r="AR2699" s="199" t="s">
        <v>366</v>
      </c>
      <c r="AT2699" s="199" t="s">
        <v>253</v>
      </c>
      <c r="AU2699" s="199" t="s">
        <v>80</v>
      </c>
      <c r="AY2699" s="19" t="s">
        <v>144</v>
      </c>
      <c r="BE2699" s="200">
        <f>IF(N2699="základní",J2699,0)</f>
        <v>0</v>
      </c>
      <c r="BF2699" s="200">
        <f>IF(N2699="snížená",J2699,0)</f>
        <v>0</v>
      </c>
      <c r="BG2699" s="200">
        <f>IF(N2699="zákl. přenesená",J2699,0)</f>
        <v>0</v>
      </c>
      <c r="BH2699" s="200">
        <f>IF(N2699="sníž. přenesená",J2699,0)</f>
        <v>0</v>
      </c>
      <c r="BI2699" s="200">
        <f>IF(N2699="nulová",J2699,0)</f>
        <v>0</v>
      </c>
      <c r="BJ2699" s="19" t="s">
        <v>26</v>
      </c>
      <c r="BK2699" s="200">
        <f>ROUND(I2699*H2699,2)</f>
        <v>0</v>
      </c>
      <c r="BL2699" s="19" t="s">
        <v>258</v>
      </c>
      <c r="BM2699" s="199" t="s">
        <v>4019</v>
      </c>
    </row>
    <row r="2700" spans="1:65" s="2" customFormat="1" ht="10.199999999999999">
      <c r="A2700" s="36"/>
      <c r="B2700" s="37"/>
      <c r="C2700" s="38"/>
      <c r="D2700" s="201" t="s">
        <v>152</v>
      </c>
      <c r="E2700" s="38"/>
      <c r="F2700" s="202" t="s">
        <v>4020</v>
      </c>
      <c r="G2700" s="38"/>
      <c r="H2700" s="38"/>
      <c r="I2700" s="110"/>
      <c r="J2700" s="38"/>
      <c r="K2700" s="38"/>
      <c r="L2700" s="41"/>
      <c r="M2700" s="203"/>
      <c r="N2700" s="204"/>
      <c r="O2700" s="66"/>
      <c r="P2700" s="66"/>
      <c r="Q2700" s="66"/>
      <c r="R2700" s="66"/>
      <c r="S2700" s="66"/>
      <c r="T2700" s="67"/>
      <c r="U2700" s="36"/>
      <c r="V2700" s="36"/>
      <c r="W2700" s="36"/>
      <c r="X2700" s="36"/>
      <c r="Y2700" s="36"/>
      <c r="Z2700" s="36"/>
      <c r="AA2700" s="36"/>
      <c r="AB2700" s="36"/>
      <c r="AC2700" s="36"/>
      <c r="AD2700" s="36"/>
      <c r="AE2700" s="36"/>
      <c r="AT2700" s="19" t="s">
        <v>152</v>
      </c>
      <c r="AU2700" s="19" t="s">
        <v>80</v>
      </c>
    </row>
    <row r="2701" spans="1:65" s="14" customFormat="1" ht="10.199999999999999">
      <c r="B2701" s="217"/>
      <c r="C2701" s="218"/>
      <c r="D2701" s="201" t="s">
        <v>156</v>
      </c>
      <c r="E2701" s="219" t="s">
        <v>19</v>
      </c>
      <c r="F2701" s="220" t="s">
        <v>4021</v>
      </c>
      <c r="G2701" s="218"/>
      <c r="H2701" s="219" t="s">
        <v>19</v>
      </c>
      <c r="I2701" s="221"/>
      <c r="J2701" s="218"/>
      <c r="K2701" s="218"/>
      <c r="L2701" s="222"/>
      <c r="M2701" s="223"/>
      <c r="N2701" s="224"/>
      <c r="O2701" s="224"/>
      <c r="P2701" s="224"/>
      <c r="Q2701" s="224"/>
      <c r="R2701" s="224"/>
      <c r="S2701" s="224"/>
      <c r="T2701" s="225"/>
      <c r="AT2701" s="226" t="s">
        <v>156</v>
      </c>
      <c r="AU2701" s="226" t="s">
        <v>80</v>
      </c>
      <c r="AV2701" s="14" t="s">
        <v>26</v>
      </c>
      <c r="AW2701" s="14" t="s">
        <v>32</v>
      </c>
      <c r="AX2701" s="14" t="s">
        <v>71</v>
      </c>
      <c r="AY2701" s="226" t="s">
        <v>144</v>
      </c>
    </row>
    <row r="2702" spans="1:65" s="13" customFormat="1" ht="10.199999999999999">
      <c r="B2702" s="206"/>
      <c r="C2702" s="207"/>
      <c r="D2702" s="201" t="s">
        <v>156</v>
      </c>
      <c r="E2702" s="208" t="s">
        <v>19</v>
      </c>
      <c r="F2702" s="209" t="s">
        <v>4016</v>
      </c>
      <c r="G2702" s="207"/>
      <c r="H2702" s="210">
        <v>10.56</v>
      </c>
      <c r="I2702" s="211"/>
      <c r="J2702" s="207"/>
      <c r="K2702" s="207"/>
      <c r="L2702" s="212"/>
      <c r="M2702" s="213"/>
      <c r="N2702" s="214"/>
      <c r="O2702" s="214"/>
      <c r="P2702" s="214"/>
      <c r="Q2702" s="214"/>
      <c r="R2702" s="214"/>
      <c r="S2702" s="214"/>
      <c r="T2702" s="215"/>
      <c r="AT2702" s="216" t="s">
        <v>156</v>
      </c>
      <c r="AU2702" s="216" t="s">
        <v>80</v>
      </c>
      <c r="AV2702" s="13" t="s">
        <v>80</v>
      </c>
      <c r="AW2702" s="13" t="s">
        <v>32</v>
      </c>
      <c r="AX2702" s="13" t="s">
        <v>26</v>
      </c>
      <c r="AY2702" s="216" t="s">
        <v>144</v>
      </c>
    </row>
    <row r="2703" spans="1:65" s="2" customFormat="1" ht="16.5" customHeight="1">
      <c r="A2703" s="36"/>
      <c r="B2703" s="37"/>
      <c r="C2703" s="189" t="s">
        <v>4022</v>
      </c>
      <c r="D2703" s="189" t="s">
        <v>146</v>
      </c>
      <c r="E2703" s="190" t="s">
        <v>4023</v>
      </c>
      <c r="F2703" s="191" t="s">
        <v>4024</v>
      </c>
      <c r="G2703" s="192" t="s">
        <v>149</v>
      </c>
      <c r="H2703" s="193">
        <v>1.8</v>
      </c>
      <c r="I2703" s="194"/>
      <c r="J2703" s="193">
        <f>ROUND(I2703*H2703,2)</f>
        <v>0</v>
      </c>
      <c r="K2703" s="191" t="s">
        <v>160</v>
      </c>
      <c r="L2703" s="41"/>
      <c r="M2703" s="195" t="s">
        <v>19</v>
      </c>
      <c r="N2703" s="196" t="s">
        <v>42</v>
      </c>
      <c r="O2703" s="66"/>
      <c r="P2703" s="197">
        <f>O2703*H2703</f>
        <v>0</v>
      </c>
      <c r="Q2703" s="197">
        <v>3.3E-4</v>
      </c>
      <c r="R2703" s="197">
        <f>Q2703*H2703</f>
        <v>5.9400000000000002E-4</v>
      </c>
      <c r="S2703" s="197">
        <v>0</v>
      </c>
      <c r="T2703" s="198">
        <f>S2703*H2703</f>
        <v>0</v>
      </c>
      <c r="U2703" s="36"/>
      <c r="V2703" s="36"/>
      <c r="W2703" s="36"/>
      <c r="X2703" s="36"/>
      <c r="Y2703" s="36"/>
      <c r="Z2703" s="36"/>
      <c r="AA2703" s="36"/>
      <c r="AB2703" s="36"/>
      <c r="AC2703" s="36"/>
      <c r="AD2703" s="36"/>
      <c r="AE2703" s="36"/>
      <c r="AR2703" s="199" t="s">
        <v>258</v>
      </c>
      <c r="AT2703" s="199" t="s">
        <v>146</v>
      </c>
      <c r="AU2703" s="199" t="s">
        <v>80</v>
      </c>
      <c r="AY2703" s="19" t="s">
        <v>144</v>
      </c>
      <c r="BE2703" s="200">
        <f>IF(N2703="základní",J2703,0)</f>
        <v>0</v>
      </c>
      <c r="BF2703" s="200">
        <f>IF(N2703="snížená",J2703,0)</f>
        <v>0</v>
      </c>
      <c r="BG2703" s="200">
        <f>IF(N2703="zákl. přenesená",J2703,0)</f>
        <v>0</v>
      </c>
      <c r="BH2703" s="200">
        <f>IF(N2703="sníž. přenesená",J2703,0)</f>
        <v>0</v>
      </c>
      <c r="BI2703" s="200">
        <f>IF(N2703="nulová",J2703,0)</f>
        <v>0</v>
      </c>
      <c r="BJ2703" s="19" t="s">
        <v>26</v>
      </c>
      <c r="BK2703" s="200">
        <f>ROUND(I2703*H2703,2)</f>
        <v>0</v>
      </c>
      <c r="BL2703" s="19" t="s">
        <v>258</v>
      </c>
      <c r="BM2703" s="199" t="s">
        <v>4025</v>
      </c>
    </row>
    <row r="2704" spans="1:65" s="2" customFormat="1" ht="19.2">
      <c r="A2704" s="36"/>
      <c r="B2704" s="37"/>
      <c r="C2704" s="38"/>
      <c r="D2704" s="201" t="s">
        <v>152</v>
      </c>
      <c r="E2704" s="38"/>
      <c r="F2704" s="202" t="s">
        <v>4026</v>
      </c>
      <c r="G2704" s="38"/>
      <c r="H2704" s="38"/>
      <c r="I2704" s="110"/>
      <c r="J2704" s="38"/>
      <c r="K2704" s="38"/>
      <c r="L2704" s="41"/>
      <c r="M2704" s="203"/>
      <c r="N2704" s="204"/>
      <c r="O2704" s="66"/>
      <c r="P2704" s="66"/>
      <c r="Q2704" s="66"/>
      <c r="R2704" s="66"/>
      <c r="S2704" s="66"/>
      <c r="T2704" s="67"/>
      <c r="U2704" s="36"/>
      <c r="V2704" s="36"/>
      <c r="W2704" s="36"/>
      <c r="X2704" s="36"/>
      <c r="Y2704" s="36"/>
      <c r="Z2704" s="36"/>
      <c r="AA2704" s="36"/>
      <c r="AB2704" s="36"/>
      <c r="AC2704" s="36"/>
      <c r="AD2704" s="36"/>
      <c r="AE2704" s="36"/>
      <c r="AT2704" s="19" t="s">
        <v>152</v>
      </c>
      <c r="AU2704" s="19" t="s">
        <v>80</v>
      </c>
    </row>
    <row r="2705" spans="1:65" s="2" customFormat="1" ht="115.2">
      <c r="A2705" s="36"/>
      <c r="B2705" s="37"/>
      <c r="C2705" s="38"/>
      <c r="D2705" s="201" t="s">
        <v>154</v>
      </c>
      <c r="E2705" s="38"/>
      <c r="F2705" s="205" t="s">
        <v>4027</v>
      </c>
      <c r="G2705" s="38"/>
      <c r="H2705" s="38"/>
      <c r="I2705" s="110"/>
      <c r="J2705" s="38"/>
      <c r="K2705" s="38"/>
      <c r="L2705" s="41"/>
      <c r="M2705" s="203"/>
      <c r="N2705" s="204"/>
      <c r="O2705" s="66"/>
      <c r="P2705" s="66"/>
      <c r="Q2705" s="66"/>
      <c r="R2705" s="66"/>
      <c r="S2705" s="66"/>
      <c r="T2705" s="67"/>
      <c r="U2705" s="36"/>
      <c r="V2705" s="36"/>
      <c r="W2705" s="36"/>
      <c r="X2705" s="36"/>
      <c r="Y2705" s="36"/>
      <c r="Z2705" s="36"/>
      <c r="AA2705" s="36"/>
      <c r="AB2705" s="36"/>
      <c r="AC2705" s="36"/>
      <c r="AD2705" s="36"/>
      <c r="AE2705" s="36"/>
      <c r="AT2705" s="19" t="s">
        <v>154</v>
      </c>
      <c r="AU2705" s="19" t="s">
        <v>80</v>
      </c>
    </row>
    <row r="2706" spans="1:65" s="13" customFormat="1" ht="10.199999999999999">
      <c r="B2706" s="206"/>
      <c r="C2706" s="207"/>
      <c r="D2706" s="201" t="s">
        <v>156</v>
      </c>
      <c r="E2706" s="208" t="s">
        <v>19</v>
      </c>
      <c r="F2706" s="209" t="s">
        <v>4028</v>
      </c>
      <c r="G2706" s="207"/>
      <c r="H2706" s="210">
        <v>1.8</v>
      </c>
      <c r="I2706" s="211"/>
      <c r="J2706" s="207"/>
      <c r="K2706" s="207"/>
      <c r="L2706" s="212"/>
      <c r="M2706" s="213"/>
      <c r="N2706" s="214"/>
      <c r="O2706" s="214"/>
      <c r="P2706" s="214"/>
      <c r="Q2706" s="214"/>
      <c r="R2706" s="214"/>
      <c r="S2706" s="214"/>
      <c r="T2706" s="215"/>
      <c r="AT2706" s="216" t="s">
        <v>156</v>
      </c>
      <c r="AU2706" s="216" t="s">
        <v>80</v>
      </c>
      <c r="AV2706" s="13" t="s">
        <v>80</v>
      </c>
      <c r="AW2706" s="13" t="s">
        <v>32</v>
      </c>
      <c r="AX2706" s="13" t="s">
        <v>26</v>
      </c>
      <c r="AY2706" s="216" t="s">
        <v>144</v>
      </c>
    </row>
    <row r="2707" spans="1:65" s="2" customFormat="1" ht="16.5" customHeight="1">
      <c r="A2707" s="36"/>
      <c r="B2707" s="37"/>
      <c r="C2707" s="238" t="s">
        <v>4029</v>
      </c>
      <c r="D2707" s="238" t="s">
        <v>253</v>
      </c>
      <c r="E2707" s="239" t="s">
        <v>4030</v>
      </c>
      <c r="F2707" s="240" t="s">
        <v>4031</v>
      </c>
      <c r="G2707" s="241" t="s">
        <v>149</v>
      </c>
      <c r="H2707" s="242">
        <v>1.8</v>
      </c>
      <c r="I2707" s="243"/>
      <c r="J2707" s="242">
        <f>ROUND(I2707*H2707,2)</f>
        <v>0</v>
      </c>
      <c r="K2707" s="240" t="s">
        <v>160</v>
      </c>
      <c r="L2707" s="244"/>
      <c r="M2707" s="245" t="s">
        <v>19</v>
      </c>
      <c r="N2707" s="246" t="s">
        <v>42</v>
      </c>
      <c r="O2707" s="66"/>
      <c r="P2707" s="197">
        <f>O2707*H2707</f>
        <v>0</v>
      </c>
      <c r="Q2707" s="197">
        <v>2.741E-2</v>
      </c>
      <c r="R2707" s="197">
        <f>Q2707*H2707</f>
        <v>4.9338E-2</v>
      </c>
      <c r="S2707" s="197">
        <v>0</v>
      </c>
      <c r="T2707" s="198">
        <f>S2707*H2707</f>
        <v>0</v>
      </c>
      <c r="U2707" s="36"/>
      <c r="V2707" s="36"/>
      <c r="W2707" s="36"/>
      <c r="X2707" s="36"/>
      <c r="Y2707" s="36"/>
      <c r="Z2707" s="36"/>
      <c r="AA2707" s="36"/>
      <c r="AB2707" s="36"/>
      <c r="AC2707" s="36"/>
      <c r="AD2707" s="36"/>
      <c r="AE2707" s="36"/>
      <c r="AR2707" s="199" t="s">
        <v>366</v>
      </c>
      <c r="AT2707" s="199" t="s">
        <v>253</v>
      </c>
      <c r="AU2707" s="199" t="s">
        <v>80</v>
      </c>
      <c r="AY2707" s="19" t="s">
        <v>144</v>
      </c>
      <c r="BE2707" s="200">
        <f>IF(N2707="základní",J2707,0)</f>
        <v>0</v>
      </c>
      <c r="BF2707" s="200">
        <f>IF(N2707="snížená",J2707,0)</f>
        <v>0</v>
      </c>
      <c r="BG2707" s="200">
        <f>IF(N2707="zákl. přenesená",J2707,0)</f>
        <v>0</v>
      </c>
      <c r="BH2707" s="200">
        <f>IF(N2707="sníž. přenesená",J2707,0)</f>
        <v>0</v>
      </c>
      <c r="BI2707" s="200">
        <f>IF(N2707="nulová",J2707,0)</f>
        <v>0</v>
      </c>
      <c r="BJ2707" s="19" t="s">
        <v>26</v>
      </c>
      <c r="BK2707" s="200">
        <f>ROUND(I2707*H2707,2)</f>
        <v>0</v>
      </c>
      <c r="BL2707" s="19" t="s">
        <v>258</v>
      </c>
      <c r="BM2707" s="199" t="s">
        <v>4032</v>
      </c>
    </row>
    <row r="2708" spans="1:65" s="2" customFormat="1" ht="10.199999999999999">
      <c r="A2708" s="36"/>
      <c r="B2708" s="37"/>
      <c r="C2708" s="38"/>
      <c r="D2708" s="201" t="s">
        <v>152</v>
      </c>
      <c r="E2708" s="38"/>
      <c r="F2708" s="202" t="s">
        <v>4031</v>
      </c>
      <c r="G2708" s="38"/>
      <c r="H2708" s="38"/>
      <c r="I2708" s="110"/>
      <c r="J2708" s="38"/>
      <c r="K2708" s="38"/>
      <c r="L2708" s="41"/>
      <c r="M2708" s="203"/>
      <c r="N2708" s="204"/>
      <c r="O2708" s="66"/>
      <c r="P2708" s="66"/>
      <c r="Q2708" s="66"/>
      <c r="R2708" s="66"/>
      <c r="S2708" s="66"/>
      <c r="T2708" s="67"/>
      <c r="U2708" s="36"/>
      <c r="V2708" s="36"/>
      <c r="W2708" s="36"/>
      <c r="X2708" s="36"/>
      <c r="Y2708" s="36"/>
      <c r="Z2708" s="36"/>
      <c r="AA2708" s="36"/>
      <c r="AB2708" s="36"/>
      <c r="AC2708" s="36"/>
      <c r="AD2708" s="36"/>
      <c r="AE2708" s="36"/>
      <c r="AT2708" s="19" t="s">
        <v>152</v>
      </c>
      <c r="AU2708" s="19" t="s">
        <v>80</v>
      </c>
    </row>
    <row r="2709" spans="1:65" s="2" customFormat="1" ht="16.5" customHeight="1">
      <c r="A2709" s="36"/>
      <c r="B2709" s="37"/>
      <c r="C2709" s="238" t="s">
        <v>4033</v>
      </c>
      <c r="D2709" s="238" t="s">
        <v>253</v>
      </c>
      <c r="E2709" s="239" t="s">
        <v>4034</v>
      </c>
      <c r="F2709" s="240" t="s">
        <v>4035</v>
      </c>
      <c r="G2709" s="241" t="s">
        <v>149</v>
      </c>
      <c r="H2709" s="242">
        <v>6.15</v>
      </c>
      <c r="I2709" s="243"/>
      <c r="J2709" s="242">
        <f>ROUND(I2709*H2709,2)</f>
        <v>0</v>
      </c>
      <c r="K2709" s="240" t="s">
        <v>160</v>
      </c>
      <c r="L2709" s="244"/>
      <c r="M2709" s="245" t="s">
        <v>19</v>
      </c>
      <c r="N2709" s="246" t="s">
        <v>42</v>
      </c>
      <c r="O2709" s="66"/>
      <c r="P2709" s="197">
        <f>O2709*H2709</f>
        <v>0</v>
      </c>
      <c r="Q2709" s="197">
        <v>2.741E-2</v>
      </c>
      <c r="R2709" s="197">
        <f>Q2709*H2709</f>
        <v>0.16857150000000001</v>
      </c>
      <c r="S2709" s="197">
        <v>0</v>
      </c>
      <c r="T2709" s="198">
        <f>S2709*H2709</f>
        <v>0</v>
      </c>
      <c r="U2709" s="36"/>
      <c r="V2709" s="36"/>
      <c r="W2709" s="36"/>
      <c r="X2709" s="36"/>
      <c r="Y2709" s="36"/>
      <c r="Z2709" s="36"/>
      <c r="AA2709" s="36"/>
      <c r="AB2709" s="36"/>
      <c r="AC2709" s="36"/>
      <c r="AD2709" s="36"/>
      <c r="AE2709" s="36"/>
      <c r="AR2709" s="199" t="s">
        <v>366</v>
      </c>
      <c r="AT2709" s="199" t="s">
        <v>253</v>
      </c>
      <c r="AU2709" s="199" t="s">
        <v>80</v>
      </c>
      <c r="AY2709" s="19" t="s">
        <v>144</v>
      </c>
      <c r="BE2709" s="200">
        <f>IF(N2709="základní",J2709,0)</f>
        <v>0</v>
      </c>
      <c r="BF2709" s="200">
        <f>IF(N2709="snížená",J2709,0)</f>
        <v>0</v>
      </c>
      <c r="BG2709" s="200">
        <f>IF(N2709="zákl. přenesená",J2709,0)</f>
        <v>0</v>
      </c>
      <c r="BH2709" s="200">
        <f>IF(N2709="sníž. přenesená",J2709,0)</f>
        <v>0</v>
      </c>
      <c r="BI2709" s="200">
        <f>IF(N2709="nulová",J2709,0)</f>
        <v>0</v>
      </c>
      <c r="BJ2709" s="19" t="s">
        <v>26</v>
      </c>
      <c r="BK2709" s="200">
        <f>ROUND(I2709*H2709,2)</f>
        <v>0</v>
      </c>
      <c r="BL2709" s="19" t="s">
        <v>258</v>
      </c>
      <c r="BM2709" s="199" t="s">
        <v>4036</v>
      </c>
    </row>
    <row r="2710" spans="1:65" s="2" customFormat="1" ht="10.199999999999999">
      <c r="A2710" s="36"/>
      <c r="B2710" s="37"/>
      <c r="C2710" s="38"/>
      <c r="D2710" s="201" t="s">
        <v>152</v>
      </c>
      <c r="E2710" s="38"/>
      <c r="F2710" s="202" t="s">
        <v>4037</v>
      </c>
      <c r="G2710" s="38"/>
      <c r="H2710" s="38"/>
      <c r="I2710" s="110"/>
      <c r="J2710" s="38"/>
      <c r="K2710" s="38"/>
      <c r="L2710" s="41"/>
      <c r="M2710" s="203"/>
      <c r="N2710" s="204"/>
      <c r="O2710" s="66"/>
      <c r="P2710" s="66"/>
      <c r="Q2710" s="66"/>
      <c r="R2710" s="66"/>
      <c r="S2710" s="66"/>
      <c r="T2710" s="67"/>
      <c r="U2710" s="36"/>
      <c r="V2710" s="36"/>
      <c r="W2710" s="36"/>
      <c r="X2710" s="36"/>
      <c r="Y2710" s="36"/>
      <c r="Z2710" s="36"/>
      <c r="AA2710" s="36"/>
      <c r="AB2710" s="36"/>
      <c r="AC2710" s="36"/>
      <c r="AD2710" s="36"/>
      <c r="AE2710" s="36"/>
      <c r="AT2710" s="19" t="s">
        <v>152</v>
      </c>
      <c r="AU2710" s="19" t="s">
        <v>80</v>
      </c>
    </row>
    <row r="2711" spans="1:65" s="13" customFormat="1" ht="10.199999999999999">
      <c r="B2711" s="206"/>
      <c r="C2711" s="207"/>
      <c r="D2711" s="201" t="s">
        <v>156</v>
      </c>
      <c r="E2711" s="208" t="s">
        <v>19</v>
      </c>
      <c r="F2711" s="209" t="s">
        <v>4038</v>
      </c>
      <c r="G2711" s="207"/>
      <c r="H2711" s="210">
        <v>6.15</v>
      </c>
      <c r="I2711" s="211"/>
      <c r="J2711" s="207"/>
      <c r="K2711" s="207"/>
      <c r="L2711" s="212"/>
      <c r="M2711" s="213"/>
      <c r="N2711" s="214"/>
      <c r="O2711" s="214"/>
      <c r="P2711" s="214"/>
      <c r="Q2711" s="214"/>
      <c r="R2711" s="214"/>
      <c r="S2711" s="214"/>
      <c r="T2711" s="215"/>
      <c r="AT2711" s="216" t="s">
        <v>156</v>
      </c>
      <c r="AU2711" s="216" t="s">
        <v>80</v>
      </c>
      <c r="AV2711" s="13" t="s">
        <v>80</v>
      </c>
      <c r="AW2711" s="13" t="s">
        <v>32</v>
      </c>
      <c r="AX2711" s="13" t="s">
        <v>26</v>
      </c>
      <c r="AY2711" s="216" t="s">
        <v>144</v>
      </c>
    </row>
    <row r="2712" spans="1:65" s="2" customFormat="1" ht="16.5" customHeight="1">
      <c r="A2712" s="36"/>
      <c r="B2712" s="37"/>
      <c r="C2712" s="189" t="s">
        <v>4039</v>
      </c>
      <c r="D2712" s="189" t="s">
        <v>146</v>
      </c>
      <c r="E2712" s="190" t="s">
        <v>4040</v>
      </c>
      <c r="F2712" s="191" t="s">
        <v>4041</v>
      </c>
      <c r="G2712" s="192" t="s">
        <v>149</v>
      </c>
      <c r="H2712" s="193">
        <v>6.15</v>
      </c>
      <c r="I2712" s="194"/>
      <c r="J2712" s="193">
        <f>ROUND(I2712*H2712,2)</f>
        <v>0</v>
      </c>
      <c r="K2712" s="191" t="s">
        <v>160</v>
      </c>
      <c r="L2712" s="41"/>
      <c r="M2712" s="195" t="s">
        <v>19</v>
      </c>
      <c r="N2712" s="196" t="s">
        <v>42</v>
      </c>
      <c r="O2712" s="66"/>
      <c r="P2712" s="197">
        <f>O2712*H2712</f>
        <v>0</v>
      </c>
      <c r="Q2712" s="197">
        <v>2.7E-4</v>
      </c>
      <c r="R2712" s="197">
        <f>Q2712*H2712</f>
        <v>1.6605000000000001E-3</v>
      </c>
      <c r="S2712" s="197">
        <v>0</v>
      </c>
      <c r="T2712" s="198">
        <f>S2712*H2712</f>
        <v>0</v>
      </c>
      <c r="U2712" s="36"/>
      <c r="V2712" s="36"/>
      <c r="W2712" s="36"/>
      <c r="X2712" s="36"/>
      <c r="Y2712" s="36"/>
      <c r="Z2712" s="36"/>
      <c r="AA2712" s="36"/>
      <c r="AB2712" s="36"/>
      <c r="AC2712" s="36"/>
      <c r="AD2712" s="36"/>
      <c r="AE2712" s="36"/>
      <c r="AR2712" s="199" t="s">
        <v>258</v>
      </c>
      <c r="AT2712" s="199" t="s">
        <v>146</v>
      </c>
      <c r="AU2712" s="199" t="s">
        <v>80</v>
      </c>
      <c r="AY2712" s="19" t="s">
        <v>144</v>
      </c>
      <c r="BE2712" s="200">
        <f>IF(N2712="základní",J2712,0)</f>
        <v>0</v>
      </c>
      <c r="BF2712" s="200">
        <f>IF(N2712="snížená",J2712,0)</f>
        <v>0</v>
      </c>
      <c r="BG2712" s="200">
        <f>IF(N2712="zákl. přenesená",J2712,0)</f>
        <v>0</v>
      </c>
      <c r="BH2712" s="200">
        <f>IF(N2712="sníž. přenesená",J2712,0)</f>
        <v>0</v>
      </c>
      <c r="BI2712" s="200">
        <f>IF(N2712="nulová",J2712,0)</f>
        <v>0</v>
      </c>
      <c r="BJ2712" s="19" t="s">
        <v>26</v>
      </c>
      <c r="BK2712" s="200">
        <f>ROUND(I2712*H2712,2)</f>
        <v>0</v>
      </c>
      <c r="BL2712" s="19" t="s">
        <v>258</v>
      </c>
      <c r="BM2712" s="199" t="s">
        <v>4042</v>
      </c>
    </row>
    <row r="2713" spans="1:65" s="2" customFormat="1" ht="10.199999999999999">
      <c r="A2713" s="36"/>
      <c r="B2713" s="37"/>
      <c r="C2713" s="38"/>
      <c r="D2713" s="201" t="s">
        <v>152</v>
      </c>
      <c r="E2713" s="38"/>
      <c r="F2713" s="202" t="s">
        <v>4043</v>
      </c>
      <c r="G2713" s="38"/>
      <c r="H2713" s="38"/>
      <c r="I2713" s="110"/>
      <c r="J2713" s="38"/>
      <c r="K2713" s="38"/>
      <c r="L2713" s="41"/>
      <c r="M2713" s="203"/>
      <c r="N2713" s="204"/>
      <c r="O2713" s="66"/>
      <c r="P2713" s="66"/>
      <c r="Q2713" s="66"/>
      <c r="R2713" s="66"/>
      <c r="S2713" s="66"/>
      <c r="T2713" s="67"/>
      <c r="U2713" s="36"/>
      <c r="V2713" s="36"/>
      <c r="W2713" s="36"/>
      <c r="X2713" s="36"/>
      <c r="Y2713" s="36"/>
      <c r="Z2713" s="36"/>
      <c r="AA2713" s="36"/>
      <c r="AB2713" s="36"/>
      <c r="AC2713" s="36"/>
      <c r="AD2713" s="36"/>
      <c r="AE2713" s="36"/>
      <c r="AT2713" s="19" t="s">
        <v>152</v>
      </c>
      <c r="AU2713" s="19" t="s">
        <v>80</v>
      </c>
    </row>
    <row r="2714" spans="1:65" s="2" customFormat="1" ht="115.2">
      <c r="A2714" s="36"/>
      <c r="B2714" s="37"/>
      <c r="C2714" s="38"/>
      <c r="D2714" s="201" t="s">
        <v>154</v>
      </c>
      <c r="E2714" s="38"/>
      <c r="F2714" s="205" t="s">
        <v>4027</v>
      </c>
      <c r="G2714" s="38"/>
      <c r="H2714" s="38"/>
      <c r="I2714" s="110"/>
      <c r="J2714" s="38"/>
      <c r="K2714" s="38"/>
      <c r="L2714" s="41"/>
      <c r="M2714" s="203"/>
      <c r="N2714" s="204"/>
      <c r="O2714" s="66"/>
      <c r="P2714" s="66"/>
      <c r="Q2714" s="66"/>
      <c r="R2714" s="66"/>
      <c r="S2714" s="66"/>
      <c r="T2714" s="67"/>
      <c r="U2714" s="36"/>
      <c r="V2714" s="36"/>
      <c r="W2714" s="36"/>
      <c r="X2714" s="36"/>
      <c r="Y2714" s="36"/>
      <c r="Z2714" s="36"/>
      <c r="AA2714" s="36"/>
      <c r="AB2714" s="36"/>
      <c r="AC2714" s="36"/>
      <c r="AD2714" s="36"/>
      <c r="AE2714" s="36"/>
      <c r="AT2714" s="19" t="s">
        <v>154</v>
      </c>
      <c r="AU2714" s="19" t="s">
        <v>80</v>
      </c>
    </row>
    <row r="2715" spans="1:65" s="13" customFormat="1" ht="10.199999999999999">
      <c r="B2715" s="206"/>
      <c r="C2715" s="207"/>
      <c r="D2715" s="201" t="s">
        <v>156</v>
      </c>
      <c r="E2715" s="208" t="s">
        <v>19</v>
      </c>
      <c r="F2715" s="209" t="s">
        <v>4044</v>
      </c>
      <c r="G2715" s="207"/>
      <c r="H2715" s="210">
        <v>6.15</v>
      </c>
      <c r="I2715" s="211"/>
      <c r="J2715" s="207"/>
      <c r="K2715" s="207"/>
      <c r="L2715" s="212"/>
      <c r="M2715" s="213"/>
      <c r="N2715" s="214"/>
      <c r="O2715" s="214"/>
      <c r="P2715" s="214"/>
      <c r="Q2715" s="214"/>
      <c r="R2715" s="214"/>
      <c r="S2715" s="214"/>
      <c r="T2715" s="215"/>
      <c r="AT2715" s="216" t="s">
        <v>156</v>
      </c>
      <c r="AU2715" s="216" t="s">
        <v>80</v>
      </c>
      <c r="AV2715" s="13" t="s">
        <v>80</v>
      </c>
      <c r="AW2715" s="13" t="s">
        <v>32</v>
      </c>
      <c r="AX2715" s="13" t="s">
        <v>26</v>
      </c>
      <c r="AY2715" s="216" t="s">
        <v>144</v>
      </c>
    </row>
    <row r="2716" spans="1:65" s="2" customFormat="1" ht="16.5" customHeight="1">
      <c r="A2716" s="36"/>
      <c r="B2716" s="37"/>
      <c r="C2716" s="189" t="s">
        <v>4045</v>
      </c>
      <c r="D2716" s="189" t="s">
        <v>146</v>
      </c>
      <c r="E2716" s="190" t="s">
        <v>4046</v>
      </c>
      <c r="F2716" s="191" t="s">
        <v>4047</v>
      </c>
      <c r="G2716" s="192" t="s">
        <v>443</v>
      </c>
      <c r="H2716" s="193">
        <v>3</v>
      </c>
      <c r="I2716" s="194"/>
      <c r="J2716" s="193">
        <f>ROUND(I2716*H2716,2)</f>
        <v>0</v>
      </c>
      <c r="K2716" s="191" t="s">
        <v>160</v>
      </c>
      <c r="L2716" s="41"/>
      <c r="M2716" s="195" t="s">
        <v>19</v>
      </c>
      <c r="N2716" s="196" t="s">
        <v>42</v>
      </c>
      <c r="O2716" s="66"/>
      <c r="P2716" s="197">
        <f>O2716*H2716</f>
        <v>0</v>
      </c>
      <c r="Q2716" s="197">
        <v>0</v>
      </c>
      <c r="R2716" s="197">
        <f>Q2716*H2716</f>
        <v>0</v>
      </c>
      <c r="S2716" s="197">
        <v>0</v>
      </c>
      <c r="T2716" s="198">
        <f>S2716*H2716</f>
        <v>0</v>
      </c>
      <c r="U2716" s="36"/>
      <c r="V2716" s="36"/>
      <c r="W2716" s="36"/>
      <c r="X2716" s="36"/>
      <c r="Y2716" s="36"/>
      <c r="Z2716" s="36"/>
      <c r="AA2716" s="36"/>
      <c r="AB2716" s="36"/>
      <c r="AC2716" s="36"/>
      <c r="AD2716" s="36"/>
      <c r="AE2716" s="36"/>
      <c r="AR2716" s="199" t="s">
        <v>258</v>
      </c>
      <c r="AT2716" s="199" t="s">
        <v>146</v>
      </c>
      <c r="AU2716" s="199" t="s">
        <v>80</v>
      </c>
      <c r="AY2716" s="19" t="s">
        <v>144</v>
      </c>
      <c r="BE2716" s="200">
        <f>IF(N2716="základní",J2716,0)</f>
        <v>0</v>
      </c>
      <c r="BF2716" s="200">
        <f>IF(N2716="snížená",J2716,0)</f>
        <v>0</v>
      </c>
      <c r="BG2716" s="200">
        <f>IF(N2716="zákl. přenesená",J2716,0)</f>
        <v>0</v>
      </c>
      <c r="BH2716" s="200">
        <f>IF(N2716="sníž. přenesená",J2716,0)</f>
        <v>0</v>
      </c>
      <c r="BI2716" s="200">
        <f>IF(N2716="nulová",J2716,0)</f>
        <v>0</v>
      </c>
      <c r="BJ2716" s="19" t="s">
        <v>26</v>
      </c>
      <c r="BK2716" s="200">
        <f>ROUND(I2716*H2716,2)</f>
        <v>0</v>
      </c>
      <c r="BL2716" s="19" t="s">
        <v>258</v>
      </c>
      <c r="BM2716" s="199" t="s">
        <v>4048</v>
      </c>
    </row>
    <row r="2717" spans="1:65" s="2" customFormat="1" ht="10.199999999999999">
      <c r="A2717" s="36"/>
      <c r="B2717" s="37"/>
      <c r="C2717" s="38"/>
      <c r="D2717" s="201" t="s">
        <v>152</v>
      </c>
      <c r="E2717" s="38"/>
      <c r="F2717" s="202" t="s">
        <v>4049</v>
      </c>
      <c r="G2717" s="38"/>
      <c r="H2717" s="38"/>
      <c r="I2717" s="110"/>
      <c r="J2717" s="38"/>
      <c r="K2717" s="38"/>
      <c r="L2717" s="41"/>
      <c r="M2717" s="203"/>
      <c r="N2717" s="204"/>
      <c r="O2717" s="66"/>
      <c r="P2717" s="66"/>
      <c r="Q2717" s="66"/>
      <c r="R2717" s="66"/>
      <c r="S2717" s="66"/>
      <c r="T2717" s="67"/>
      <c r="U2717" s="36"/>
      <c r="V2717" s="36"/>
      <c r="W2717" s="36"/>
      <c r="X2717" s="36"/>
      <c r="Y2717" s="36"/>
      <c r="Z2717" s="36"/>
      <c r="AA2717" s="36"/>
      <c r="AB2717" s="36"/>
      <c r="AC2717" s="36"/>
      <c r="AD2717" s="36"/>
      <c r="AE2717" s="36"/>
      <c r="AT2717" s="19" t="s">
        <v>152</v>
      </c>
      <c r="AU2717" s="19" t="s">
        <v>80</v>
      </c>
    </row>
    <row r="2718" spans="1:65" s="2" customFormat="1" ht="124.8">
      <c r="A2718" s="36"/>
      <c r="B2718" s="37"/>
      <c r="C2718" s="38"/>
      <c r="D2718" s="201" t="s">
        <v>154</v>
      </c>
      <c r="E2718" s="38"/>
      <c r="F2718" s="205" t="s">
        <v>4050</v>
      </c>
      <c r="G2718" s="38"/>
      <c r="H2718" s="38"/>
      <c r="I2718" s="110"/>
      <c r="J2718" s="38"/>
      <c r="K2718" s="38"/>
      <c r="L2718" s="41"/>
      <c r="M2718" s="203"/>
      <c r="N2718" s="204"/>
      <c r="O2718" s="66"/>
      <c r="P2718" s="66"/>
      <c r="Q2718" s="66"/>
      <c r="R2718" s="66"/>
      <c r="S2718" s="66"/>
      <c r="T2718" s="67"/>
      <c r="U2718" s="36"/>
      <c r="V2718" s="36"/>
      <c r="W2718" s="36"/>
      <c r="X2718" s="36"/>
      <c r="Y2718" s="36"/>
      <c r="Z2718" s="36"/>
      <c r="AA2718" s="36"/>
      <c r="AB2718" s="36"/>
      <c r="AC2718" s="36"/>
      <c r="AD2718" s="36"/>
      <c r="AE2718" s="36"/>
      <c r="AT2718" s="19" t="s">
        <v>154</v>
      </c>
      <c r="AU2718" s="19" t="s">
        <v>80</v>
      </c>
    </row>
    <row r="2719" spans="1:65" s="13" customFormat="1" ht="10.199999999999999">
      <c r="B2719" s="206"/>
      <c r="C2719" s="207"/>
      <c r="D2719" s="201" t="s">
        <v>156</v>
      </c>
      <c r="E2719" s="208" t="s">
        <v>19</v>
      </c>
      <c r="F2719" s="209" t="s">
        <v>4051</v>
      </c>
      <c r="G2719" s="207"/>
      <c r="H2719" s="210">
        <v>1</v>
      </c>
      <c r="I2719" s="211"/>
      <c r="J2719" s="207"/>
      <c r="K2719" s="207"/>
      <c r="L2719" s="212"/>
      <c r="M2719" s="213"/>
      <c r="N2719" s="214"/>
      <c r="O2719" s="214"/>
      <c r="P2719" s="214"/>
      <c r="Q2719" s="214"/>
      <c r="R2719" s="214"/>
      <c r="S2719" s="214"/>
      <c r="T2719" s="215"/>
      <c r="AT2719" s="216" t="s">
        <v>156</v>
      </c>
      <c r="AU2719" s="216" t="s">
        <v>80</v>
      </c>
      <c r="AV2719" s="13" t="s">
        <v>80</v>
      </c>
      <c r="AW2719" s="13" t="s">
        <v>32</v>
      </c>
      <c r="AX2719" s="13" t="s">
        <v>71</v>
      </c>
      <c r="AY2719" s="216" t="s">
        <v>144</v>
      </c>
    </row>
    <row r="2720" spans="1:65" s="13" customFormat="1" ht="10.199999999999999">
      <c r="B2720" s="206"/>
      <c r="C2720" s="207"/>
      <c r="D2720" s="201" t="s">
        <v>156</v>
      </c>
      <c r="E2720" s="208" t="s">
        <v>19</v>
      </c>
      <c r="F2720" s="209" t="s">
        <v>4052</v>
      </c>
      <c r="G2720" s="207"/>
      <c r="H2720" s="210">
        <v>1</v>
      </c>
      <c r="I2720" s="211"/>
      <c r="J2720" s="207"/>
      <c r="K2720" s="207"/>
      <c r="L2720" s="212"/>
      <c r="M2720" s="213"/>
      <c r="N2720" s="214"/>
      <c r="O2720" s="214"/>
      <c r="P2720" s="214"/>
      <c r="Q2720" s="214"/>
      <c r="R2720" s="214"/>
      <c r="S2720" s="214"/>
      <c r="T2720" s="215"/>
      <c r="AT2720" s="216" t="s">
        <v>156</v>
      </c>
      <c r="AU2720" s="216" t="s">
        <v>80</v>
      </c>
      <c r="AV2720" s="13" t="s">
        <v>80</v>
      </c>
      <c r="AW2720" s="13" t="s">
        <v>32</v>
      </c>
      <c r="AX2720" s="13" t="s">
        <v>71</v>
      </c>
      <c r="AY2720" s="216" t="s">
        <v>144</v>
      </c>
    </row>
    <row r="2721" spans="1:65" s="13" customFormat="1" ht="10.199999999999999">
      <c r="B2721" s="206"/>
      <c r="C2721" s="207"/>
      <c r="D2721" s="201" t="s">
        <v>156</v>
      </c>
      <c r="E2721" s="208" t="s">
        <v>19</v>
      </c>
      <c r="F2721" s="209" t="s">
        <v>4053</v>
      </c>
      <c r="G2721" s="207"/>
      <c r="H2721" s="210">
        <v>1</v>
      </c>
      <c r="I2721" s="211"/>
      <c r="J2721" s="207"/>
      <c r="K2721" s="207"/>
      <c r="L2721" s="212"/>
      <c r="M2721" s="213"/>
      <c r="N2721" s="214"/>
      <c r="O2721" s="214"/>
      <c r="P2721" s="214"/>
      <c r="Q2721" s="214"/>
      <c r="R2721" s="214"/>
      <c r="S2721" s="214"/>
      <c r="T2721" s="215"/>
      <c r="AT2721" s="216" t="s">
        <v>156</v>
      </c>
      <c r="AU2721" s="216" t="s">
        <v>80</v>
      </c>
      <c r="AV2721" s="13" t="s">
        <v>80</v>
      </c>
      <c r="AW2721" s="13" t="s">
        <v>32</v>
      </c>
      <c r="AX2721" s="13" t="s">
        <v>71</v>
      </c>
      <c r="AY2721" s="216" t="s">
        <v>144</v>
      </c>
    </row>
    <row r="2722" spans="1:65" s="15" customFormat="1" ht="10.199999999999999">
      <c r="B2722" s="227"/>
      <c r="C2722" s="228"/>
      <c r="D2722" s="201" t="s">
        <v>156</v>
      </c>
      <c r="E2722" s="229" t="s">
        <v>19</v>
      </c>
      <c r="F2722" s="230" t="s">
        <v>191</v>
      </c>
      <c r="G2722" s="228"/>
      <c r="H2722" s="231">
        <v>3</v>
      </c>
      <c r="I2722" s="232"/>
      <c r="J2722" s="228"/>
      <c r="K2722" s="228"/>
      <c r="L2722" s="233"/>
      <c r="M2722" s="234"/>
      <c r="N2722" s="235"/>
      <c r="O2722" s="235"/>
      <c r="P2722" s="235"/>
      <c r="Q2722" s="235"/>
      <c r="R2722" s="235"/>
      <c r="S2722" s="235"/>
      <c r="T2722" s="236"/>
      <c r="AT2722" s="237" t="s">
        <v>156</v>
      </c>
      <c r="AU2722" s="237" t="s">
        <v>80</v>
      </c>
      <c r="AV2722" s="15" t="s">
        <v>150</v>
      </c>
      <c r="AW2722" s="15" t="s">
        <v>32</v>
      </c>
      <c r="AX2722" s="15" t="s">
        <v>26</v>
      </c>
      <c r="AY2722" s="237" t="s">
        <v>144</v>
      </c>
    </row>
    <row r="2723" spans="1:65" s="2" customFormat="1" ht="16.5" customHeight="1">
      <c r="A2723" s="36"/>
      <c r="B2723" s="37"/>
      <c r="C2723" s="238" t="s">
        <v>4054</v>
      </c>
      <c r="D2723" s="238" t="s">
        <v>253</v>
      </c>
      <c r="E2723" s="239" t="s">
        <v>4055</v>
      </c>
      <c r="F2723" s="240" t="s">
        <v>4056</v>
      </c>
      <c r="G2723" s="241" t="s">
        <v>1935</v>
      </c>
      <c r="H2723" s="242">
        <v>1</v>
      </c>
      <c r="I2723" s="243"/>
      <c r="J2723" s="242">
        <f>ROUND(I2723*H2723,2)</f>
        <v>0</v>
      </c>
      <c r="K2723" s="240" t="s">
        <v>19</v>
      </c>
      <c r="L2723" s="244"/>
      <c r="M2723" s="245" t="s">
        <v>19</v>
      </c>
      <c r="N2723" s="246" t="s">
        <v>42</v>
      </c>
      <c r="O2723" s="66"/>
      <c r="P2723" s="197">
        <f>O2723*H2723</f>
        <v>0</v>
      </c>
      <c r="Q2723" s="197">
        <v>0</v>
      </c>
      <c r="R2723" s="197">
        <f>Q2723*H2723</f>
        <v>0</v>
      </c>
      <c r="S2723" s="197">
        <v>0</v>
      </c>
      <c r="T2723" s="198">
        <f>S2723*H2723</f>
        <v>0</v>
      </c>
      <c r="U2723" s="36"/>
      <c r="V2723" s="36"/>
      <c r="W2723" s="36"/>
      <c r="X2723" s="36"/>
      <c r="Y2723" s="36"/>
      <c r="Z2723" s="36"/>
      <c r="AA2723" s="36"/>
      <c r="AB2723" s="36"/>
      <c r="AC2723" s="36"/>
      <c r="AD2723" s="36"/>
      <c r="AE2723" s="36"/>
      <c r="AR2723" s="199" t="s">
        <v>366</v>
      </c>
      <c r="AT2723" s="199" t="s">
        <v>253</v>
      </c>
      <c r="AU2723" s="199" t="s">
        <v>80</v>
      </c>
      <c r="AY2723" s="19" t="s">
        <v>144</v>
      </c>
      <c r="BE2723" s="200">
        <f>IF(N2723="základní",J2723,0)</f>
        <v>0</v>
      </c>
      <c r="BF2723" s="200">
        <f>IF(N2723="snížená",J2723,0)</f>
        <v>0</v>
      </c>
      <c r="BG2723" s="200">
        <f>IF(N2723="zákl. přenesená",J2723,0)</f>
        <v>0</v>
      </c>
      <c r="BH2723" s="200">
        <f>IF(N2723="sníž. přenesená",J2723,0)</f>
        <v>0</v>
      </c>
      <c r="BI2723" s="200">
        <f>IF(N2723="nulová",J2723,0)</f>
        <v>0</v>
      </c>
      <c r="BJ2723" s="19" t="s">
        <v>26</v>
      </c>
      <c r="BK2723" s="200">
        <f>ROUND(I2723*H2723,2)</f>
        <v>0</v>
      </c>
      <c r="BL2723" s="19" t="s">
        <v>258</v>
      </c>
      <c r="BM2723" s="199" t="s">
        <v>4057</v>
      </c>
    </row>
    <row r="2724" spans="1:65" s="2" customFormat="1" ht="10.199999999999999">
      <c r="A2724" s="36"/>
      <c r="B2724" s="37"/>
      <c r="C2724" s="38"/>
      <c r="D2724" s="201" t="s">
        <v>152</v>
      </c>
      <c r="E2724" s="38"/>
      <c r="F2724" s="202" t="s">
        <v>4056</v>
      </c>
      <c r="G2724" s="38"/>
      <c r="H2724" s="38"/>
      <c r="I2724" s="110"/>
      <c r="J2724" s="38"/>
      <c r="K2724" s="38"/>
      <c r="L2724" s="41"/>
      <c r="M2724" s="203"/>
      <c r="N2724" s="204"/>
      <c r="O2724" s="66"/>
      <c r="P2724" s="66"/>
      <c r="Q2724" s="66"/>
      <c r="R2724" s="66"/>
      <c r="S2724" s="66"/>
      <c r="T2724" s="67"/>
      <c r="U2724" s="36"/>
      <c r="V2724" s="36"/>
      <c r="W2724" s="36"/>
      <c r="X2724" s="36"/>
      <c r="Y2724" s="36"/>
      <c r="Z2724" s="36"/>
      <c r="AA2724" s="36"/>
      <c r="AB2724" s="36"/>
      <c r="AC2724" s="36"/>
      <c r="AD2724" s="36"/>
      <c r="AE2724" s="36"/>
      <c r="AT2724" s="19" t="s">
        <v>152</v>
      </c>
      <c r="AU2724" s="19" t="s">
        <v>80</v>
      </c>
    </row>
    <row r="2725" spans="1:65" s="2" customFormat="1" ht="16.5" customHeight="1">
      <c r="A2725" s="36"/>
      <c r="B2725" s="37"/>
      <c r="C2725" s="238" t="s">
        <v>4058</v>
      </c>
      <c r="D2725" s="238" t="s">
        <v>253</v>
      </c>
      <c r="E2725" s="239" t="s">
        <v>4059</v>
      </c>
      <c r="F2725" s="240" t="s">
        <v>4060</v>
      </c>
      <c r="G2725" s="241" t="s">
        <v>1935</v>
      </c>
      <c r="H2725" s="242">
        <v>1</v>
      </c>
      <c r="I2725" s="243"/>
      <c r="J2725" s="242">
        <f>ROUND(I2725*H2725,2)</f>
        <v>0</v>
      </c>
      <c r="K2725" s="240" t="s">
        <v>19</v>
      </c>
      <c r="L2725" s="244"/>
      <c r="M2725" s="245" t="s">
        <v>19</v>
      </c>
      <c r="N2725" s="246" t="s">
        <v>42</v>
      </c>
      <c r="O2725" s="66"/>
      <c r="P2725" s="197">
        <f>O2725*H2725</f>
        <v>0</v>
      </c>
      <c r="Q2725" s="197">
        <v>0</v>
      </c>
      <c r="R2725" s="197">
        <f>Q2725*H2725</f>
        <v>0</v>
      </c>
      <c r="S2725" s="197">
        <v>0</v>
      </c>
      <c r="T2725" s="198">
        <f>S2725*H2725</f>
        <v>0</v>
      </c>
      <c r="U2725" s="36"/>
      <c r="V2725" s="36"/>
      <c r="W2725" s="36"/>
      <c r="X2725" s="36"/>
      <c r="Y2725" s="36"/>
      <c r="Z2725" s="36"/>
      <c r="AA2725" s="36"/>
      <c r="AB2725" s="36"/>
      <c r="AC2725" s="36"/>
      <c r="AD2725" s="36"/>
      <c r="AE2725" s="36"/>
      <c r="AR2725" s="199" t="s">
        <v>366</v>
      </c>
      <c r="AT2725" s="199" t="s">
        <v>253</v>
      </c>
      <c r="AU2725" s="199" t="s">
        <v>80</v>
      </c>
      <c r="AY2725" s="19" t="s">
        <v>144</v>
      </c>
      <c r="BE2725" s="200">
        <f>IF(N2725="základní",J2725,0)</f>
        <v>0</v>
      </c>
      <c r="BF2725" s="200">
        <f>IF(N2725="snížená",J2725,0)</f>
        <v>0</v>
      </c>
      <c r="BG2725" s="200">
        <f>IF(N2725="zákl. přenesená",J2725,0)</f>
        <v>0</v>
      </c>
      <c r="BH2725" s="200">
        <f>IF(N2725="sníž. přenesená",J2725,0)</f>
        <v>0</v>
      </c>
      <c r="BI2725" s="200">
        <f>IF(N2725="nulová",J2725,0)</f>
        <v>0</v>
      </c>
      <c r="BJ2725" s="19" t="s">
        <v>26</v>
      </c>
      <c r="BK2725" s="200">
        <f>ROUND(I2725*H2725,2)</f>
        <v>0</v>
      </c>
      <c r="BL2725" s="19" t="s">
        <v>258</v>
      </c>
      <c r="BM2725" s="199" t="s">
        <v>4061</v>
      </c>
    </row>
    <row r="2726" spans="1:65" s="2" customFormat="1" ht="10.199999999999999">
      <c r="A2726" s="36"/>
      <c r="B2726" s="37"/>
      <c r="C2726" s="38"/>
      <c r="D2726" s="201" t="s">
        <v>152</v>
      </c>
      <c r="E2726" s="38"/>
      <c r="F2726" s="202" t="s">
        <v>4060</v>
      </c>
      <c r="G2726" s="38"/>
      <c r="H2726" s="38"/>
      <c r="I2726" s="110"/>
      <c r="J2726" s="38"/>
      <c r="K2726" s="38"/>
      <c r="L2726" s="41"/>
      <c r="M2726" s="203"/>
      <c r="N2726" s="204"/>
      <c r="O2726" s="66"/>
      <c r="P2726" s="66"/>
      <c r="Q2726" s="66"/>
      <c r="R2726" s="66"/>
      <c r="S2726" s="66"/>
      <c r="T2726" s="67"/>
      <c r="U2726" s="36"/>
      <c r="V2726" s="36"/>
      <c r="W2726" s="36"/>
      <c r="X2726" s="36"/>
      <c r="Y2726" s="36"/>
      <c r="Z2726" s="36"/>
      <c r="AA2726" s="36"/>
      <c r="AB2726" s="36"/>
      <c r="AC2726" s="36"/>
      <c r="AD2726" s="36"/>
      <c r="AE2726" s="36"/>
      <c r="AT2726" s="19" t="s">
        <v>152</v>
      </c>
      <c r="AU2726" s="19" t="s">
        <v>80</v>
      </c>
    </row>
    <row r="2727" spans="1:65" s="2" customFormat="1" ht="21.75" customHeight="1">
      <c r="A2727" s="36"/>
      <c r="B2727" s="37"/>
      <c r="C2727" s="238" t="s">
        <v>4062</v>
      </c>
      <c r="D2727" s="238" t="s">
        <v>253</v>
      </c>
      <c r="E2727" s="239" t="s">
        <v>4063</v>
      </c>
      <c r="F2727" s="240" t="s">
        <v>4064</v>
      </c>
      <c r="G2727" s="241" t="s">
        <v>1935</v>
      </c>
      <c r="H2727" s="242">
        <v>1</v>
      </c>
      <c r="I2727" s="243"/>
      <c r="J2727" s="242">
        <f>ROUND(I2727*H2727,2)</f>
        <v>0</v>
      </c>
      <c r="K2727" s="240" t="s">
        <v>19</v>
      </c>
      <c r="L2727" s="244"/>
      <c r="M2727" s="245" t="s">
        <v>19</v>
      </c>
      <c r="N2727" s="246" t="s">
        <v>42</v>
      </c>
      <c r="O2727" s="66"/>
      <c r="P2727" s="197">
        <f>O2727*H2727</f>
        <v>0</v>
      </c>
      <c r="Q2727" s="197">
        <v>0</v>
      </c>
      <c r="R2727" s="197">
        <f>Q2727*H2727</f>
        <v>0</v>
      </c>
      <c r="S2727" s="197">
        <v>0</v>
      </c>
      <c r="T2727" s="198">
        <f>S2727*H2727</f>
        <v>0</v>
      </c>
      <c r="U2727" s="36"/>
      <c r="V2727" s="36"/>
      <c r="W2727" s="36"/>
      <c r="X2727" s="36"/>
      <c r="Y2727" s="36"/>
      <c r="Z2727" s="36"/>
      <c r="AA2727" s="36"/>
      <c r="AB2727" s="36"/>
      <c r="AC2727" s="36"/>
      <c r="AD2727" s="36"/>
      <c r="AE2727" s="36"/>
      <c r="AR2727" s="199" t="s">
        <v>366</v>
      </c>
      <c r="AT2727" s="199" t="s">
        <v>253</v>
      </c>
      <c r="AU2727" s="199" t="s">
        <v>80</v>
      </c>
      <c r="AY2727" s="19" t="s">
        <v>144</v>
      </c>
      <c r="BE2727" s="200">
        <f>IF(N2727="základní",J2727,0)</f>
        <v>0</v>
      </c>
      <c r="BF2727" s="200">
        <f>IF(N2727="snížená",J2727,0)</f>
        <v>0</v>
      </c>
      <c r="BG2727" s="200">
        <f>IF(N2727="zákl. přenesená",J2727,0)</f>
        <v>0</v>
      </c>
      <c r="BH2727" s="200">
        <f>IF(N2727="sníž. přenesená",J2727,0)</f>
        <v>0</v>
      </c>
      <c r="BI2727" s="200">
        <f>IF(N2727="nulová",J2727,0)</f>
        <v>0</v>
      </c>
      <c r="BJ2727" s="19" t="s">
        <v>26</v>
      </c>
      <c r="BK2727" s="200">
        <f>ROUND(I2727*H2727,2)</f>
        <v>0</v>
      </c>
      <c r="BL2727" s="19" t="s">
        <v>258</v>
      </c>
      <c r="BM2727" s="199" t="s">
        <v>4065</v>
      </c>
    </row>
    <row r="2728" spans="1:65" s="2" customFormat="1" ht="19.2">
      <c r="A2728" s="36"/>
      <c r="B2728" s="37"/>
      <c r="C2728" s="38"/>
      <c r="D2728" s="201" t="s">
        <v>152</v>
      </c>
      <c r="E2728" s="38"/>
      <c r="F2728" s="202" t="s">
        <v>4064</v>
      </c>
      <c r="G2728" s="38"/>
      <c r="H2728" s="38"/>
      <c r="I2728" s="110"/>
      <c r="J2728" s="38"/>
      <c r="K2728" s="38"/>
      <c r="L2728" s="41"/>
      <c r="M2728" s="203"/>
      <c r="N2728" s="204"/>
      <c r="O2728" s="66"/>
      <c r="P2728" s="66"/>
      <c r="Q2728" s="66"/>
      <c r="R2728" s="66"/>
      <c r="S2728" s="66"/>
      <c r="T2728" s="67"/>
      <c r="U2728" s="36"/>
      <c r="V2728" s="36"/>
      <c r="W2728" s="36"/>
      <c r="X2728" s="36"/>
      <c r="Y2728" s="36"/>
      <c r="Z2728" s="36"/>
      <c r="AA2728" s="36"/>
      <c r="AB2728" s="36"/>
      <c r="AC2728" s="36"/>
      <c r="AD2728" s="36"/>
      <c r="AE2728" s="36"/>
      <c r="AT2728" s="19" t="s">
        <v>152</v>
      </c>
      <c r="AU2728" s="19" t="s">
        <v>80</v>
      </c>
    </row>
    <row r="2729" spans="1:65" s="2" customFormat="1" ht="16.5" customHeight="1">
      <c r="A2729" s="36"/>
      <c r="B2729" s="37"/>
      <c r="C2729" s="238" t="s">
        <v>4066</v>
      </c>
      <c r="D2729" s="238" t="s">
        <v>253</v>
      </c>
      <c r="E2729" s="239" t="s">
        <v>4067</v>
      </c>
      <c r="F2729" s="240" t="s">
        <v>4068</v>
      </c>
      <c r="G2729" s="241" t="s">
        <v>1935</v>
      </c>
      <c r="H2729" s="242">
        <v>1</v>
      </c>
      <c r="I2729" s="243"/>
      <c r="J2729" s="242">
        <f>ROUND(I2729*H2729,2)</f>
        <v>0</v>
      </c>
      <c r="K2729" s="240" t="s">
        <v>19</v>
      </c>
      <c r="L2729" s="244"/>
      <c r="M2729" s="245" t="s">
        <v>19</v>
      </c>
      <c r="N2729" s="246" t="s">
        <v>42</v>
      </c>
      <c r="O2729" s="66"/>
      <c r="P2729" s="197">
        <f>O2729*H2729</f>
        <v>0</v>
      </c>
      <c r="Q2729" s="197">
        <v>0</v>
      </c>
      <c r="R2729" s="197">
        <f>Q2729*H2729</f>
        <v>0</v>
      </c>
      <c r="S2729" s="197">
        <v>0</v>
      </c>
      <c r="T2729" s="198">
        <f>S2729*H2729</f>
        <v>0</v>
      </c>
      <c r="U2729" s="36"/>
      <c r="V2729" s="36"/>
      <c r="W2729" s="36"/>
      <c r="X2729" s="36"/>
      <c r="Y2729" s="36"/>
      <c r="Z2729" s="36"/>
      <c r="AA2729" s="36"/>
      <c r="AB2729" s="36"/>
      <c r="AC2729" s="36"/>
      <c r="AD2729" s="36"/>
      <c r="AE2729" s="36"/>
      <c r="AR2729" s="199" t="s">
        <v>366</v>
      </c>
      <c r="AT2729" s="199" t="s">
        <v>253</v>
      </c>
      <c r="AU2729" s="199" t="s">
        <v>80</v>
      </c>
      <c r="AY2729" s="19" t="s">
        <v>144</v>
      </c>
      <c r="BE2729" s="200">
        <f>IF(N2729="základní",J2729,0)</f>
        <v>0</v>
      </c>
      <c r="BF2729" s="200">
        <f>IF(N2729="snížená",J2729,0)</f>
        <v>0</v>
      </c>
      <c r="BG2729" s="200">
        <f>IF(N2729="zákl. přenesená",J2729,0)</f>
        <v>0</v>
      </c>
      <c r="BH2729" s="200">
        <f>IF(N2729="sníž. přenesená",J2729,0)</f>
        <v>0</v>
      </c>
      <c r="BI2729" s="200">
        <f>IF(N2729="nulová",J2729,0)</f>
        <v>0</v>
      </c>
      <c r="BJ2729" s="19" t="s">
        <v>26</v>
      </c>
      <c r="BK2729" s="200">
        <f>ROUND(I2729*H2729,2)</f>
        <v>0</v>
      </c>
      <c r="BL2729" s="19" t="s">
        <v>258</v>
      </c>
      <c r="BM2729" s="199" t="s">
        <v>4069</v>
      </c>
    </row>
    <row r="2730" spans="1:65" s="2" customFormat="1" ht="10.199999999999999">
      <c r="A2730" s="36"/>
      <c r="B2730" s="37"/>
      <c r="C2730" s="38"/>
      <c r="D2730" s="201" t="s">
        <v>152</v>
      </c>
      <c r="E2730" s="38"/>
      <c r="F2730" s="202" t="s">
        <v>4068</v>
      </c>
      <c r="G2730" s="38"/>
      <c r="H2730" s="38"/>
      <c r="I2730" s="110"/>
      <c r="J2730" s="38"/>
      <c r="K2730" s="38"/>
      <c r="L2730" s="41"/>
      <c r="M2730" s="203"/>
      <c r="N2730" s="204"/>
      <c r="O2730" s="66"/>
      <c r="P2730" s="66"/>
      <c r="Q2730" s="66"/>
      <c r="R2730" s="66"/>
      <c r="S2730" s="66"/>
      <c r="T2730" s="67"/>
      <c r="U2730" s="36"/>
      <c r="V2730" s="36"/>
      <c r="W2730" s="36"/>
      <c r="X2730" s="36"/>
      <c r="Y2730" s="36"/>
      <c r="Z2730" s="36"/>
      <c r="AA2730" s="36"/>
      <c r="AB2730" s="36"/>
      <c r="AC2730" s="36"/>
      <c r="AD2730" s="36"/>
      <c r="AE2730" s="36"/>
      <c r="AT2730" s="19" t="s">
        <v>152</v>
      </c>
      <c r="AU2730" s="19" t="s">
        <v>80</v>
      </c>
    </row>
    <row r="2731" spans="1:65" s="2" customFormat="1" ht="21.75" customHeight="1">
      <c r="A2731" s="36"/>
      <c r="B2731" s="37"/>
      <c r="C2731" s="238" t="s">
        <v>4070</v>
      </c>
      <c r="D2731" s="238" t="s">
        <v>253</v>
      </c>
      <c r="E2731" s="239" t="s">
        <v>4071</v>
      </c>
      <c r="F2731" s="240" t="s">
        <v>4072</v>
      </c>
      <c r="G2731" s="241" t="s">
        <v>1935</v>
      </c>
      <c r="H2731" s="242">
        <v>1</v>
      </c>
      <c r="I2731" s="243"/>
      <c r="J2731" s="242">
        <f>ROUND(I2731*H2731,2)</f>
        <v>0</v>
      </c>
      <c r="K2731" s="240" t="s">
        <v>19</v>
      </c>
      <c r="L2731" s="244"/>
      <c r="M2731" s="245" t="s">
        <v>19</v>
      </c>
      <c r="N2731" s="246" t="s">
        <v>42</v>
      </c>
      <c r="O2731" s="66"/>
      <c r="P2731" s="197">
        <f>O2731*H2731</f>
        <v>0</v>
      </c>
      <c r="Q2731" s="197">
        <v>0</v>
      </c>
      <c r="R2731" s="197">
        <f>Q2731*H2731</f>
        <v>0</v>
      </c>
      <c r="S2731" s="197">
        <v>0</v>
      </c>
      <c r="T2731" s="198">
        <f>S2731*H2731</f>
        <v>0</v>
      </c>
      <c r="U2731" s="36"/>
      <c r="V2731" s="36"/>
      <c r="W2731" s="36"/>
      <c r="X2731" s="36"/>
      <c r="Y2731" s="36"/>
      <c r="Z2731" s="36"/>
      <c r="AA2731" s="36"/>
      <c r="AB2731" s="36"/>
      <c r="AC2731" s="36"/>
      <c r="AD2731" s="36"/>
      <c r="AE2731" s="36"/>
      <c r="AR2731" s="199" t="s">
        <v>366</v>
      </c>
      <c r="AT2731" s="199" t="s">
        <v>253</v>
      </c>
      <c r="AU2731" s="199" t="s">
        <v>80</v>
      </c>
      <c r="AY2731" s="19" t="s">
        <v>144</v>
      </c>
      <c r="BE2731" s="200">
        <f>IF(N2731="základní",J2731,0)</f>
        <v>0</v>
      </c>
      <c r="BF2731" s="200">
        <f>IF(N2731="snížená",J2731,0)</f>
        <v>0</v>
      </c>
      <c r="BG2731" s="200">
        <f>IF(N2731="zákl. přenesená",J2731,0)</f>
        <v>0</v>
      </c>
      <c r="BH2731" s="200">
        <f>IF(N2731="sníž. přenesená",J2731,0)</f>
        <v>0</v>
      </c>
      <c r="BI2731" s="200">
        <f>IF(N2731="nulová",J2731,0)</f>
        <v>0</v>
      </c>
      <c r="BJ2731" s="19" t="s">
        <v>26</v>
      </c>
      <c r="BK2731" s="200">
        <f>ROUND(I2731*H2731,2)</f>
        <v>0</v>
      </c>
      <c r="BL2731" s="19" t="s">
        <v>258</v>
      </c>
      <c r="BM2731" s="199" t="s">
        <v>4073</v>
      </c>
    </row>
    <row r="2732" spans="1:65" s="2" customFormat="1" ht="10.199999999999999">
      <c r="A2732" s="36"/>
      <c r="B2732" s="37"/>
      <c r="C2732" s="38"/>
      <c r="D2732" s="201" t="s">
        <v>152</v>
      </c>
      <c r="E2732" s="38"/>
      <c r="F2732" s="202" t="s">
        <v>4072</v>
      </c>
      <c r="G2732" s="38"/>
      <c r="H2732" s="38"/>
      <c r="I2732" s="110"/>
      <c r="J2732" s="38"/>
      <c r="K2732" s="38"/>
      <c r="L2732" s="41"/>
      <c r="M2732" s="203"/>
      <c r="N2732" s="204"/>
      <c r="O2732" s="66"/>
      <c r="P2732" s="66"/>
      <c r="Q2732" s="66"/>
      <c r="R2732" s="66"/>
      <c r="S2732" s="66"/>
      <c r="T2732" s="67"/>
      <c r="U2732" s="36"/>
      <c r="V2732" s="36"/>
      <c r="W2732" s="36"/>
      <c r="X2732" s="36"/>
      <c r="Y2732" s="36"/>
      <c r="Z2732" s="36"/>
      <c r="AA2732" s="36"/>
      <c r="AB2732" s="36"/>
      <c r="AC2732" s="36"/>
      <c r="AD2732" s="36"/>
      <c r="AE2732" s="36"/>
      <c r="AT2732" s="19" t="s">
        <v>152</v>
      </c>
      <c r="AU2732" s="19" t="s">
        <v>80</v>
      </c>
    </row>
    <row r="2733" spans="1:65" s="2" customFormat="1" ht="21.75" customHeight="1">
      <c r="A2733" s="36"/>
      <c r="B2733" s="37"/>
      <c r="C2733" s="238" t="s">
        <v>4074</v>
      </c>
      <c r="D2733" s="238" t="s">
        <v>253</v>
      </c>
      <c r="E2733" s="239" t="s">
        <v>4075</v>
      </c>
      <c r="F2733" s="240" t="s">
        <v>4076</v>
      </c>
      <c r="G2733" s="241" t="s">
        <v>1935</v>
      </c>
      <c r="H2733" s="242">
        <v>1</v>
      </c>
      <c r="I2733" s="243"/>
      <c r="J2733" s="242">
        <f>ROUND(I2733*H2733,2)</f>
        <v>0</v>
      </c>
      <c r="K2733" s="240" t="s">
        <v>19</v>
      </c>
      <c r="L2733" s="244"/>
      <c r="M2733" s="245" t="s">
        <v>19</v>
      </c>
      <c r="N2733" s="246" t="s">
        <v>42</v>
      </c>
      <c r="O2733" s="66"/>
      <c r="P2733" s="197">
        <f>O2733*H2733</f>
        <v>0</v>
      </c>
      <c r="Q2733" s="197">
        <v>0</v>
      </c>
      <c r="R2733" s="197">
        <f>Q2733*H2733</f>
        <v>0</v>
      </c>
      <c r="S2733" s="197">
        <v>0</v>
      </c>
      <c r="T2733" s="198">
        <f>S2733*H2733</f>
        <v>0</v>
      </c>
      <c r="U2733" s="36"/>
      <c r="V2733" s="36"/>
      <c r="W2733" s="36"/>
      <c r="X2733" s="36"/>
      <c r="Y2733" s="36"/>
      <c r="Z2733" s="36"/>
      <c r="AA2733" s="36"/>
      <c r="AB2733" s="36"/>
      <c r="AC2733" s="36"/>
      <c r="AD2733" s="36"/>
      <c r="AE2733" s="36"/>
      <c r="AR2733" s="199" t="s">
        <v>366</v>
      </c>
      <c r="AT2733" s="199" t="s">
        <v>253</v>
      </c>
      <c r="AU2733" s="199" t="s">
        <v>80</v>
      </c>
      <c r="AY2733" s="19" t="s">
        <v>144</v>
      </c>
      <c r="BE2733" s="200">
        <f>IF(N2733="základní",J2733,0)</f>
        <v>0</v>
      </c>
      <c r="BF2733" s="200">
        <f>IF(N2733="snížená",J2733,0)</f>
        <v>0</v>
      </c>
      <c r="BG2733" s="200">
        <f>IF(N2733="zákl. přenesená",J2733,0)</f>
        <v>0</v>
      </c>
      <c r="BH2733" s="200">
        <f>IF(N2733="sníž. přenesená",J2733,0)</f>
        <v>0</v>
      </c>
      <c r="BI2733" s="200">
        <f>IF(N2733="nulová",J2733,0)</f>
        <v>0</v>
      </c>
      <c r="BJ2733" s="19" t="s">
        <v>26</v>
      </c>
      <c r="BK2733" s="200">
        <f>ROUND(I2733*H2733,2)</f>
        <v>0</v>
      </c>
      <c r="BL2733" s="19" t="s">
        <v>258</v>
      </c>
      <c r="BM2733" s="199" t="s">
        <v>4077</v>
      </c>
    </row>
    <row r="2734" spans="1:65" s="2" customFormat="1" ht="19.2">
      <c r="A2734" s="36"/>
      <c r="B2734" s="37"/>
      <c r="C2734" s="38"/>
      <c r="D2734" s="201" t="s">
        <v>152</v>
      </c>
      <c r="E2734" s="38"/>
      <c r="F2734" s="202" t="s">
        <v>4076</v>
      </c>
      <c r="G2734" s="38"/>
      <c r="H2734" s="38"/>
      <c r="I2734" s="110"/>
      <c r="J2734" s="38"/>
      <c r="K2734" s="38"/>
      <c r="L2734" s="41"/>
      <c r="M2734" s="203"/>
      <c r="N2734" s="204"/>
      <c r="O2734" s="66"/>
      <c r="P2734" s="66"/>
      <c r="Q2734" s="66"/>
      <c r="R2734" s="66"/>
      <c r="S2734" s="66"/>
      <c r="T2734" s="67"/>
      <c r="U2734" s="36"/>
      <c r="V2734" s="36"/>
      <c r="W2734" s="36"/>
      <c r="X2734" s="36"/>
      <c r="Y2734" s="36"/>
      <c r="Z2734" s="36"/>
      <c r="AA2734" s="36"/>
      <c r="AB2734" s="36"/>
      <c r="AC2734" s="36"/>
      <c r="AD2734" s="36"/>
      <c r="AE2734" s="36"/>
      <c r="AT2734" s="19" t="s">
        <v>152</v>
      </c>
      <c r="AU2734" s="19" t="s">
        <v>80</v>
      </c>
    </row>
    <row r="2735" spans="1:65" s="2" customFormat="1" ht="16.5" customHeight="1">
      <c r="A2735" s="36"/>
      <c r="B2735" s="37"/>
      <c r="C2735" s="189" t="s">
        <v>4078</v>
      </c>
      <c r="D2735" s="189" t="s">
        <v>146</v>
      </c>
      <c r="E2735" s="190" t="s">
        <v>4079</v>
      </c>
      <c r="F2735" s="191" t="s">
        <v>4080</v>
      </c>
      <c r="G2735" s="192" t="s">
        <v>443</v>
      </c>
      <c r="H2735" s="193">
        <v>1</v>
      </c>
      <c r="I2735" s="194"/>
      <c r="J2735" s="193">
        <f>ROUND(I2735*H2735,2)</f>
        <v>0</v>
      </c>
      <c r="K2735" s="191" t="s">
        <v>160</v>
      </c>
      <c r="L2735" s="41"/>
      <c r="M2735" s="195" t="s">
        <v>19</v>
      </c>
      <c r="N2735" s="196" t="s">
        <v>42</v>
      </c>
      <c r="O2735" s="66"/>
      <c r="P2735" s="197">
        <f>O2735*H2735</f>
        <v>0</v>
      </c>
      <c r="Q2735" s="197">
        <v>0</v>
      </c>
      <c r="R2735" s="197">
        <f>Q2735*H2735</f>
        <v>0</v>
      </c>
      <c r="S2735" s="197">
        <v>0</v>
      </c>
      <c r="T2735" s="198">
        <f>S2735*H2735</f>
        <v>0</v>
      </c>
      <c r="U2735" s="36"/>
      <c r="V2735" s="36"/>
      <c r="W2735" s="36"/>
      <c r="X2735" s="36"/>
      <c r="Y2735" s="36"/>
      <c r="Z2735" s="36"/>
      <c r="AA2735" s="36"/>
      <c r="AB2735" s="36"/>
      <c r="AC2735" s="36"/>
      <c r="AD2735" s="36"/>
      <c r="AE2735" s="36"/>
      <c r="AR2735" s="199" t="s">
        <v>258</v>
      </c>
      <c r="AT2735" s="199" t="s">
        <v>146</v>
      </c>
      <c r="AU2735" s="199" t="s">
        <v>80</v>
      </c>
      <c r="AY2735" s="19" t="s">
        <v>144</v>
      </c>
      <c r="BE2735" s="200">
        <f>IF(N2735="základní",J2735,0)</f>
        <v>0</v>
      </c>
      <c r="BF2735" s="200">
        <f>IF(N2735="snížená",J2735,0)</f>
        <v>0</v>
      </c>
      <c r="BG2735" s="200">
        <f>IF(N2735="zákl. přenesená",J2735,0)</f>
        <v>0</v>
      </c>
      <c r="BH2735" s="200">
        <f>IF(N2735="sníž. přenesená",J2735,0)</f>
        <v>0</v>
      </c>
      <c r="BI2735" s="200">
        <f>IF(N2735="nulová",J2735,0)</f>
        <v>0</v>
      </c>
      <c r="BJ2735" s="19" t="s">
        <v>26</v>
      </c>
      <c r="BK2735" s="200">
        <f>ROUND(I2735*H2735,2)</f>
        <v>0</v>
      </c>
      <c r="BL2735" s="19" t="s">
        <v>258</v>
      </c>
      <c r="BM2735" s="199" t="s">
        <v>4081</v>
      </c>
    </row>
    <row r="2736" spans="1:65" s="2" customFormat="1" ht="10.199999999999999">
      <c r="A2736" s="36"/>
      <c r="B2736" s="37"/>
      <c r="C2736" s="38"/>
      <c r="D2736" s="201" t="s">
        <v>152</v>
      </c>
      <c r="E2736" s="38"/>
      <c r="F2736" s="202" t="s">
        <v>4082</v>
      </c>
      <c r="G2736" s="38"/>
      <c r="H2736" s="38"/>
      <c r="I2736" s="110"/>
      <c r="J2736" s="38"/>
      <c r="K2736" s="38"/>
      <c r="L2736" s="41"/>
      <c r="M2736" s="203"/>
      <c r="N2736" s="204"/>
      <c r="O2736" s="66"/>
      <c r="P2736" s="66"/>
      <c r="Q2736" s="66"/>
      <c r="R2736" s="66"/>
      <c r="S2736" s="66"/>
      <c r="T2736" s="67"/>
      <c r="U2736" s="36"/>
      <c r="V2736" s="36"/>
      <c r="W2736" s="36"/>
      <c r="X2736" s="36"/>
      <c r="Y2736" s="36"/>
      <c r="Z2736" s="36"/>
      <c r="AA2736" s="36"/>
      <c r="AB2736" s="36"/>
      <c r="AC2736" s="36"/>
      <c r="AD2736" s="36"/>
      <c r="AE2736" s="36"/>
      <c r="AT2736" s="19" t="s">
        <v>152</v>
      </c>
      <c r="AU2736" s="19" t="s">
        <v>80</v>
      </c>
    </row>
    <row r="2737" spans="1:65" s="2" customFormat="1" ht="124.8">
      <c r="A2737" s="36"/>
      <c r="B2737" s="37"/>
      <c r="C2737" s="38"/>
      <c r="D2737" s="201" t="s">
        <v>154</v>
      </c>
      <c r="E2737" s="38"/>
      <c r="F2737" s="205" t="s">
        <v>4050</v>
      </c>
      <c r="G2737" s="38"/>
      <c r="H2737" s="38"/>
      <c r="I2737" s="110"/>
      <c r="J2737" s="38"/>
      <c r="K2737" s="38"/>
      <c r="L2737" s="41"/>
      <c r="M2737" s="203"/>
      <c r="N2737" s="204"/>
      <c r="O2737" s="66"/>
      <c r="P2737" s="66"/>
      <c r="Q2737" s="66"/>
      <c r="R2737" s="66"/>
      <c r="S2737" s="66"/>
      <c r="T2737" s="67"/>
      <c r="U2737" s="36"/>
      <c r="V2737" s="36"/>
      <c r="W2737" s="36"/>
      <c r="X2737" s="36"/>
      <c r="Y2737" s="36"/>
      <c r="Z2737" s="36"/>
      <c r="AA2737" s="36"/>
      <c r="AB2737" s="36"/>
      <c r="AC2737" s="36"/>
      <c r="AD2737" s="36"/>
      <c r="AE2737" s="36"/>
      <c r="AT2737" s="19" t="s">
        <v>154</v>
      </c>
      <c r="AU2737" s="19" t="s">
        <v>80</v>
      </c>
    </row>
    <row r="2738" spans="1:65" s="13" customFormat="1" ht="10.199999999999999">
      <c r="B2738" s="206"/>
      <c r="C2738" s="207"/>
      <c r="D2738" s="201" t="s">
        <v>156</v>
      </c>
      <c r="E2738" s="208" t="s">
        <v>19</v>
      </c>
      <c r="F2738" s="209" t="s">
        <v>4083</v>
      </c>
      <c r="G2738" s="207"/>
      <c r="H2738" s="210">
        <v>1</v>
      </c>
      <c r="I2738" s="211"/>
      <c r="J2738" s="207"/>
      <c r="K2738" s="207"/>
      <c r="L2738" s="212"/>
      <c r="M2738" s="213"/>
      <c r="N2738" s="214"/>
      <c r="O2738" s="214"/>
      <c r="P2738" s="214"/>
      <c r="Q2738" s="214"/>
      <c r="R2738" s="214"/>
      <c r="S2738" s="214"/>
      <c r="T2738" s="215"/>
      <c r="AT2738" s="216" t="s">
        <v>156</v>
      </c>
      <c r="AU2738" s="216" t="s">
        <v>80</v>
      </c>
      <c r="AV2738" s="13" t="s">
        <v>80</v>
      </c>
      <c r="AW2738" s="13" t="s">
        <v>32</v>
      </c>
      <c r="AX2738" s="13" t="s">
        <v>26</v>
      </c>
      <c r="AY2738" s="216" t="s">
        <v>144</v>
      </c>
    </row>
    <row r="2739" spans="1:65" s="2" customFormat="1" ht="16.5" customHeight="1">
      <c r="A2739" s="36"/>
      <c r="B2739" s="37"/>
      <c r="C2739" s="189" t="s">
        <v>4084</v>
      </c>
      <c r="D2739" s="189" t="s">
        <v>146</v>
      </c>
      <c r="E2739" s="190" t="s">
        <v>4085</v>
      </c>
      <c r="F2739" s="191" t="s">
        <v>4086</v>
      </c>
      <c r="G2739" s="192" t="s">
        <v>443</v>
      </c>
      <c r="H2739" s="193">
        <v>2</v>
      </c>
      <c r="I2739" s="194"/>
      <c r="J2739" s="193">
        <f>ROUND(I2739*H2739,2)</f>
        <v>0</v>
      </c>
      <c r="K2739" s="191" t="s">
        <v>160</v>
      </c>
      <c r="L2739" s="41"/>
      <c r="M2739" s="195" t="s">
        <v>19</v>
      </c>
      <c r="N2739" s="196" t="s">
        <v>42</v>
      </c>
      <c r="O2739" s="66"/>
      <c r="P2739" s="197">
        <f>O2739*H2739</f>
        <v>0</v>
      </c>
      <c r="Q2739" s="197">
        <v>0</v>
      </c>
      <c r="R2739" s="197">
        <f>Q2739*H2739</f>
        <v>0</v>
      </c>
      <c r="S2739" s="197">
        <v>0</v>
      </c>
      <c r="T2739" s="198">
        <f>S2739*H2739</f>
        <v>0</v>
      </c>
      <c r="U2739" s="36"/>
      <c r="V2739" s="36"/>
      <c r="W2739" s="36"/>
      <c r="X2739" s="36"/>
      <c r="Y2739" s="36"/>
      <c r="Z2739" s="36"/>
      <c r="AA2739" s="36"/>
      <c r="AB2739" s="36"/>
      <c r="AC2739" s="36"/>
      <c r="AD2739" s="36"/>
      <c r="AE2739" s="36"/>
      <c r="AR2739" s="199" t="s">
        <v>258</v>
      </c>
      <c r="AT2739" s="199" t="s">
        <v>146</v>
      </c>
      <c r="AU2739" s="199" t="s">
        <v>80</v>
      </c>
      <c r="AY2739" s="19" t="s">
        <v>144</v>
      </c>
      <c r="BE2739" s="200">
        <f>IF(N2739="základní",J2739,0)</f>
        <v>0</v>
      </c>
      <c r="BF2739" s="200">
        <f>IF(N2739="snížená",J2739,0)</f>
        <v>0</v>
      </c>
      <c r="BG2739" s="200">
        <f>IF(N2739="zákl. přenesená",J2739,0)</f>
        <v>0</v>
      </c>
      <c r="BH2739" s="200">
        <f>IF(N2739="sníž. přenesená",J2739,0)</f>
        <v>0</v>
      </c>
      <c r="BI2739" s="200">
        <f>IF(N2739="nulová",J2739,0)</f>
        <v>0</v>
      </c>
      <c r="BJ2739" s="19" t="s">
        <v>26</v>
      </c>
      <c r="BK2739" s="200">
        <f>ROUND(I2739*H2739,2)</f>
        <v>0</v>
      </c>
      <c r="BL2739" s="19" t="s">
        <v>258</v>
      </c>
      <c r="BM2739" s="199" t="s">
        <v>4087</v>
      </c>
    </row>
    <row r="2740" spans="1:65" s="2" customFormat="1" ht="10.199999999999999">
      <c r="A2740" s="36"/>
      <c r="B2740" s="37"/>
      <c r="C2740" s="38"/>
      <c r="D2740" s="201" t="s">
        <v>152</v>
      </c>
      <c r="E2740" s="38"/>
      <c r="F2740" s="202" t="s">
        <v>4088</v>
      </c>
      <c r="G2740" s="38"/>
      <c r="H2740" s="38"/>
      <c r="I2740" s="110"/>
      <c r="J2740" s="38"/>
      <c r="K2740" s="38"/>
      <c r="L2740" s="41"/>
      <c r="M2740" s="203"/>
      <c r="N2740" s="204"/>
      <c r="O2740" s="66"/>
      <c r="P2740" s="66"/>
      <c r="Q2740" s="66"/>
      <c r="R2740" s="66"/>
      <c r="S2740" s="66"/>
      <c r="T2740" s="67"/>
      <c r="U2740" s="36"/>
      <c r="V2740" s="36"/>
      <c r="W2740" s="36"/>
      <c r="X2740" s="36"/>
      <c r="Y2740" s="36"/>
      <c r="Z2740" s="36"/>
      <c r="AA2740" s="36"/>
      <c r="AB2740" s="36"/>
      <c r="AC2740" s="36"/>
      <c r="AD2740" s="36"/>
      <c r="AE2740" s="36"/>
      <c r="AT2740" s="19" t="s">
        <v>152</v>
      </c>
      <c r="AU2740" s="19" t="s">
        <v>80</v>
      </c>
    </row>
    <row r="2741" spans="1:65" s="2" customFormat="1" ht="124.8">
      <c r="A2741" s="36"/>
      <c r="B2741" s="37"/>
      <c r="C2741" s="38"/>
      <c r="D2741" s="201" t="s">
        <v>154</v>
      </c>
      <c r="E2741" s="38"/>
      <c r="F2741" s="205" t="s">
        <v>4050</v>
      </c>
      <c r="G2741" s="38"/>
      <c r="H2741" s="38"/>
      <c r="I2741" s="110"/>
      <c r="J2741" s="38"/>
      <c r="K2741" s="38"/>
      <c r="L2741" s="41"/>
      <c r="M2741" s="203"/>
      <c r="N2741" s="204"/>
      <c r="O2741" s="66"/>
      <c r="P2741" s="66"/>
      <c r="Q2741" s="66"/>
      <c r="R2741" s="66"/>
      <c r="S2741" s="66"/>
      <c r="T2741" s="67"/>
      <c r="U2741" s="36"/>
      <c r="V2741" s="36"/>
      <c r="W2741" s="36"/>
      <c r="X2741" s="36"/>
      <c r="Y2741" s="36"/>
      <c r="Z2741" s="36"/>
      <c r="AA2741" s="36"/>
      <c r="AB2741" s="36"/>
      <c r="AC2741" s="36"/>
      <c r="AD2741" s="36"/>
      <c r="AE2741" s="36"/>
      <c r="AT2741" s="19" t="s">
        <v>154</v>
      </c>
      <c r="AU2741" s="19" t="s">
        <v>80</v>
      </c>
    </row>
    <row r="2742" spans="1:65" s="13" customFormat="1" ht="10.199999999999999">
      <c r="B2742" s="206"/>
      <c r="C2742" s="207"/>
      <c r="D2742" s="201" t="s">
        <v>156</v>
      </c>
      <c r="E2742" s="208" t="s">
        <v>19</v>
      </c>
      <c r="F2742" s="209" t="s">
        <v>4089</v>
      </c>
      <c r="G2742" s="207"/>
      <c r="H2742" s="210">
        <v>1</v>
      </c>
      <c r="I2742" s="211"/>
      <c r="J2742" s="207"/>
      <c r="K2742" s="207"/>
      <c r="L2742" s="212"/>
      <c r="M2742" s="213"/>
      <c r="N2742" s="214"/>
      <c r="O2742" s="214"/>
      <c r="P2742" s="214"/>
      <c r="Q2742" s="214"/>
      <c r="R2742" s="214"/>
      <c r="S2742" s="214"/>
      <c r="T2742" s="215"/>
      <c r="AT2742" s="216" t="s">
        <v>156</v>
      </c>
      <c r="AU2742" s="216" t="s">
        <v>80</v>
      </c>
      <c r="AV2742" s="13" t="s">
        <v>80</v>
      </c>
      <c r="AW2742" s="13" t="s">
        <v>32</v>
      </c>
      <c r="AX2742" s="13" t="s">
        <v>71</v>
      </c>
      <c r="AY2742" s="216" t="s">
        <v>144</v>
      </c>
    </row>
    <row r="2743" spans="1:65" s="13" customFormat="1" ht="10.199999999999999">
      <c r="B2743" s="206"/>
      <c r="C2743" s="207"/>
      <c r="D2743" s="201" t="s">
        <v>156</v>
      </c>
      <c r="E2743" s="208" t="s">
        <v>19</v>
      </c>
      <c r="F2743" s="209" t="s">
        <v>4090</v>
      </c>
      <c r="G2743" s="207"/>
      <c r="H2743" s="210">
        <v>1</v>
      </c>
      <c r="I2743" s="211"/>
      <c r="J2743" s="207"/>
      <c r="K2743" s="207"/>
      <c r="L2743" s="212"/>
      <c r="M2743" s="213"/>
      <c r="N2743" s="214"/>
      <c r="O2743" s="214"/>
      <c r="P2743" s="214"/>
      <c r="Q2743" s="214"/>
      <c r="R2743" s="214"/>
      <c r="S2743" s="214"/>
      <c r="T2743" s="215"/>
      <c r="AT2743" s="216" t="s">
        <v>156</v>
      </c>
      <c r="AU2743" s="216" t="s">
        <v>80</v>
      </c>
      <c r="AV2743" s="13" t="s">
        <v>80</v>
      </c>
      <c r="AW2743" s="13" t="s">
        <v>32</v>
      </c>
      <c r="AX2743" s="13" t="s">
        <v>71</v>
      </c>
      <c r="AY2743" s="216" t="s">
        <v>144</v>
      </c>
    </row>
    <row r="2744" spans="1:65" s="15" customFormat="1" ht="10.199999999999999">
      <c r="B2744" s="227"/>
      <c r="C2744" s="228"/>
      <c r="D2744" s="201" t="s">
        <v>156</v>
      </c>
      <c r="E2744" s="229" t="s">
        <v>19</v>
      </c>
      <c r="F2744" s="230" t="s">
        <v>191</v>
      </c>
      <c r="G2744" s="228"/>
      <c r="H2744" s="231">
        <v>2</v>
      </c>
      <c r="I2744" s="232"/>
      <c r="J2744" s="228"/>
      <c r="K2744" s="228"/>
      <c r="L2744" s="233"/>
      <c r="M2744" s="234"/>
      <c r="N2744" s="235"/>
      <c r="O2744" s="235"/>
      <c r="P2744" s="235"/>
      <c r="Q2744" s="235"/>
      <c r="R2744" s="235"/>
      <c r="S2744" s="235"/>
      <c r="T2744" s="236"/>
      <c r="AT2744" s="237" t="s">
        <v>156</v>
      </c>
      <c r="AU2744" s="237" t="s">
        <v>80</v>
      </c>
      <c r="AV2744" s="15" t="s">
        <v>150</v>
      </c>
      <c r="AW2744" s="15" t="s">
        <v>32</v>
      </c>
      <c r="AX2744" s="15" t="s">
        <v>26</v>
      </c>
      <c r="AY2744" s="237" t="s">
        <v>144</v>
      </c>
    </row>
    <row r="2745" spans="1:65" s="2" customFormat="1" ht="16.5" customHeight="1">
      <c r="A2745" s="36"/>
      <c r="B2745" s="37"/>
      <c r="C2745" s="189" t="s">
        <v>4091</v>
      </c>
      <c r="D2745" s="189" t="s">
        <v>146</v>
      </c>
      <c r="E2745" s="190" t="s">
        <v>4092</v>
      </c>
      <c r="F2745" s="191" t="s">
        <v>4093</v>
      </c>
      <c r="G2745" s="192" t="s">
        <v>443</v>
      </c>
      <c r="H2745" s="193">
        <v>1</v>
      </c>
      <c r="I2745" s="194"/>
      <c r="J2745" s="193">
        <f>ROUND(I2745*H2745,2)</f>
        <v>0</v>
      </c>
      <c r="K2745" s="191" t="s">
        <v>160</v>
      </c>
      <c r="L2745" s="41"/>
      <c r="M2745" s="195" t="s">
        <v>19</v>
      </c>
      <c r="N2745" s="196" t="s">
        <v>42</v>
      </c>
      <c r="O2745" s="66"/>
      <c r="P2745" s="197">
        <f>O2745*H2745</f>
        <v>0</v>
      </c>
      <c r="Q2745" s="197">
        <v>3.3E-4</v>
      </c>
      <c r="R2745" s="197">
        <f>Q2745*H2745</f>
        <v>3.3E-4</v>
      </c>
      <c r="S2745" s="197">
        <v>0</v>
      </c>
      <c r="T2745" s="198">
        <f>S2745*H2745</f>
        <v>0</v>
      </c>
      <c r="U2745" s="36"/>
      <c r="V2745" s="36"/>
      <c r="W2745" s="36"/>
      <c r="X2745" s="36"/>
      <c r="Y2745" s="36"/>
      <c r="Z2745" s="36"/>
      <c r="AA2745" s="36"/>
      <c r="AB2745" s="36"/>
      <c r="AC2745" s="36"/>
      <c r="AD2745" s="36"/>
      <c r="AE2745" s="36"/>
      <c r="AR2745" s="199" t="s">
        <v>258</v>
      </c>
      <c r="AT2745" s="199" t="s">
        <v>146</v>
      </c>
      <c r="AU2745" s="199" t="s">
        <v>80</v>
      </c>
      <c r="AY2745" s="19" t="s">
        <v>144</v>
      </c>
      <c r="BE2745" s="200">
        <f>IF(N2745="základní",J2745,0)</f>
        <v>0</v>
      </c>
      <c r="BF2745" s="200">
        <f>IF(N2745="snížená",J2745,0)</f>
        <v>0</v>
      </c>
      <c r="BG2745" s="200">
        <f>IF(N2745="zákl. přenesená",J2745,0)</f>
        <v>0</v>
      </c>
      <c r="BH2745" s="200">
        <f>IF(N2745="sníž. přenesená",J2745,0)</f>
        <v>0</v>
      </c>
      <c r="BI2745" s="200">
        <f>IF(N2745="nulová",J2745,0)</f>
        <v>0</v>
      </c>
      <c r="BJ2745" s="19" t="s">
        <v>26</v>
      </c>
      <c r="BK2745" s="200">
        <f>ROUND(I2745*H2745,2)</f>
        <v>0</v>
      </c>
      <c r="BL2745" s="19" t="s">
        <v>258</v>
      </c>
      <c r="BM2745" s="199" t="s">
        <v>4094</v>
      </c>
    </row>
    <row r="2746" spans="1:65" s="2" customFormat="1" ht="10.199999999999999">
      <c r="A2746" s="36"/>
      <c r="B2746" s="37"/>
      <c r="C2746" s="38"/>
      <c r="D2746" s="201" t="s">
        <v>152</v>
      </c>
      <c r="E2746" s="38"/>
      <c r="F2746" s="202" t="s">
        <v>4095</v>
      </c>
      <c r="G2746" s="38"/>
      <c r="H2746" s="38"/>
      <c r="I2746" s="110"/>
      <c r="J2746" s="38"/>
      <c r="K2746" s="38"/>
      <c r="L2746" s="41"/>
      <c r="M2746" s="203"/>
      <c r="N2746" s="204"/>
      <c r="O2746" s="66"/>
      <c r="P2746" s="66"/>
      <c r="Q2746" s="66"/>
      <c r="R2746" s="66"/>
      <c r="S2746" s="66"/>
      <c r="T2746" s="67"/>
      <c r="U2746" s="36"/>
      <c r="V2746" s="36"/>
      <c r="W2746" s="36"/>
      <c r="X2746" s="36"/>
      <c r="Y2746" s="36"/>
      <c r="Z2746" s="36"/>
      <c r="AA2746" s="36"/>
      <c r="AB2746" s="36"/>
      <c r="AC2746" s="36"/>
      <c r="AD2746" s="36"/>
      <c r="AE2746" s="36"/>
      <c r="AT2746" s="19" t="s">
        <v>152</v>
      </c>
      <c r="AU2746" s="19" t="s">
        <v>80</v>
      </c>
    </row>
    <row r="2747" spans="1:65" s="2" customFormat="1" ht="76.8">
      <c r="A2747" s="36"/>
      <c r="B2747" s="37"/>
      <c r="C2747" s="38"/>
      <c r="D2747" s="201" t="s">
        <v>154</v>
      </c>
      <c r="E2747" s="38"/>
      <c r="F2747" s="205" t="s">
        <v>4096</v>
      </c>
      <c r="G2747" s="38"/>
      <c r="H2747" s="38"/>
      <c r="I2747" s="110"/>
      <c r="J2747" s="38"/>
      <c r="K2747" s="38"/>
      <c r="L2747" s="41"/>
      <c r="M2747" s="203"/>
      <c r="N2747" s="204"/>
      <c r="O2747" s="66"/>
      <c r="P2747" s="66"/>
      <c r="Q2747" s="66"/>
      <c r="R2747" s="66"/>
      <c r="S2747" s="66"/>
      <c r="T2747" s="67"/>
      <c r="U2747" s="36"/>
      <c r="V2747" s="36"/>
      <c r="W2747" s="36"/>
      <c r="X2747" s="36"/>
      <c r="Y2747" s="36"/>
      <c r="Z2747" s="36"/>
      <c r="AA2747" s="36"/>
      <c r="AB2747" s="36"/>
      <c r="AC2747" s="36"/>
      <c r="AD2747" s="36"/>
      <c r="AE2747" s="36"/>
      <c r="AT2747" s="19" t="s">
        <v>154</v>
      </c>
      <c r="AU2747" s="19" t="s">
        <v>80</v>
      </c>
    </row>
    <row r="2748" spans="1:65" s="13" customFormat="1" ht="10.199999999999999">
      <c r="B2748" s="206"/>
      <c r="C2748" s="207"/>
      <c r="D2748" s="201" t="s">
        <v>156</v>
      </c>
      <c r="E2748" s="208" t="s">
        <v>19</v>
      </c>
      <c r="F2748" s="209" t="s">
        <v>4097</v>
      </c>
      <c r="G2748" s="207"/>
      <c r="H2748" s="210">
        <v>1</v>
      </c>
      <c r="I2748" s="211"/>
      <c r="J2748" s="207"/>
      <c r="K2748" s="207"/>
      <c r="L2748" s="212"/>
      <c r="M2748" s="213"/>
      <c r="N2748" s="214"/>
      <c r="O2748" s="214"/>
      <c r="P2748" s="214"/>
      <c r="Q2748" s="214"/>
      <c r="R2748" s="214"/>
      <c r="S2748" s="214"/>
      <c r="T2748" s="215"/>
      <c r="AT2748" s="216" t="s">
        <v>156</v>
      </c>
      <c r="AU2748" s="216" t="s">
        <v>80</v>
      </c>
      <c r="AV2748" s="13" t="s">
        <v>80</v>
      </c>
      <c r="AW2748" s="13" t="s">
        <v>32</v>
      </c>
      <c r="AX2748" s="13" t="s">
        <v>26</v>
      </c>
      <c r="AY2748" s="216" t="s">
        <v>144</v>
      </c>
    </row>
    <row r="2749" spans="1:65" s="2" customFormat="1" ht="16.5" customHeight="1">
      <c r="A2749" s="36"/>
      <c r="B2749" s="37"/>
      <c r="C2749" s="189" t="s">
        <v>4098</v>
      </c>
      <c r="D2749" s="189" t="s">
        <v>146</v>
      </c>
      <c r="E2749" s="190" t="s">
        <v>4099</v>
      </c>
      <c r="F2749" s="191" t="s">
        <v>4100</v>
      </c>
      <c r="G2749" s="192" t="s">
        <v>2793</v>
      </c>
      <c r="H2749" s="193">
        <v>123.25</v>
      </c>
      <c r="I2749" s="194"/>
      <c r="J2749" s="193">
        <f>ROUND(I2749*H2749,2)</f>
        <v>0</v>
      </c>
      <c r="K2749" s="191" t="s">
        <v>160</v>
      </c>
      <c r="L2749" s="41"/>
      <c r="M2749" s="195" t="s">
        <v>19</v>
      </c>
      <c r="N2749" s="196" t="s">
        <v>42</v>
      </c>
      <c r="O2749" s="66"/>
      <c r="P2749" s="197">
        <f>O2749*H2749</f>
        <v>0</v>
      </c>
      <c r="Q2749" s="197">
        <v>6.9999999999999994E-5</v>
      </c>
      <c r="R2749" s="197">
        <f>Q2749*H2749</f>
        <v>8.6274999999999998E-3</v>
      </c>
      <c r="S2749" s="197">
        <v>0</v>
      </c>
      <c r="T2749" s="198">
        <f>S2749*H2749</f>
        <v>0</v>
      </c>
      <c r="U2749" s="36"/>
      <c r="V2749" s="36"/>
      <c r="W2749" s="36"/>
      <c r="X2749" s="36"/>
      <c r="Y2749" s="36"/>
      <c r="Z2749" s="36"/>
      <c r="AA2749" s="36"/>
      <c r="AB2749" s="36"/>
      <c r="AC2749" s="36"/>
      <c r="AD2749" s="36"/>
      <c r="AE2749" s="36"/>
      <c r="AR2749" s="199" t="s">
        <v>258</v>
      </c>
      <c r="AT2749" s="199" t="s">
        <v>146</v>
      </c>
      <c r="AU2749" s="199" t="s">
        <v>80</v>
      </c>
      <c r="AY2749" s="19" t="s">
        <v>144</v>
      </c>
      <c r="BE2749" s="200">
        <f>IF(N2749="základní",J2749,0)</f>
        <v>0</v>
      </c>
      <c r="BF2749" s="200">
        <f>IF(N2749="snížená",J2749,0)</f>
        <v>0</v>
      </c>
      <c r="BG2749" s="200">
        <f>IF(N2749="zákl. přenesená",J2749,0)</f>
        <v>0</v>
      </c>
      <c r="BH2749" s="200">
        <f>IF(N2749="sníž. přenesená",J2749,0)</f>
        <v>0</v>
      </c>
      <c r="BI2749" s="200">
        <f>IF(N2749="nulová",J2749,0)</f>
        <v>0</v>
      </c>
      <c r="BJ2749" s="19" t="s">
        <v>26</v>
      </c>
      <c r="BK2749" s="200">
        <f>ROUND(I2749*H2749,2)</f>
        <v>0</v>
      </c>
      <c r="BL2749" s="19" t="s">
        <v>258</v>
      </c>
      <c r="BM2749" s="199" t="s">
        <v>4101</v>
      </c>
    </row>
    <row r="2750" spans="1:65" s="2" customFormat="1" ht="10.199999999999999">
      <c r="A2750" s="36"/>
      <c r="B2750" s="37"/>
      <c r="C2750" s="38"/>
      <c r="D2750" s="201" t="s">
        <v>152</v>
      </c>
      <c r="E2750" s="38"/>
      <c r="F2750" s="202" t="s">
        <v>4102</v>
      </c>
      <c r="G2750" s="38"/>
      <c r="H2750" s="38"/>
      <c r="I2750" s="110"/>
      <c r="J2750" s="38"/>
      <c r="K2750" s="38"/>
      <c r="L2750" s="41"/>
      <c r="M2750" s="203"/>
      <c r="N2750" s="204"/>
      <c r="O2750" s="66"/>
      <c r="P2750" s="66"/>
      <c r="Q2750" s="66"/>
      <c r="R2750" s="66"/>
      <c r="S2750" s="66"/>
      <c r="T2750" s="67"/>
      <c r="U2750" s="36"/>
      <c r="V2750" s="36"/>
      <c r="W2750" s="36"/>
      <c r="X2750" s="36"/>
      <c r="Y2750" s="36"/>
      <c r="Z2750" s="36"/>
      <c r="AA2750" s="36"/>
      <c r="AB2750" s="36"/>
      <c r="AC2750" s="36"/>
      <c r="AD2750" s="36"/>
      <c r="AE2750" s="36"/>
      <c r="AT2750" s="19" t="s">
        <v>152</v>
      </c>
      <c r="AU2750" s="19" t="s">
        <v>80</v>
      </c>
    </row>
    <row r="2751" spans="1:65" s="2" customFormat="1" ht="28.8">
      <c r="A2751" s="36"/>
      <c r="B2751" s="37"/>
      <c r="C2751" s="38"/>
      <c r="D2751" s="201" t="s">
        <v>154</v>
      </c>
      <c r="E2751" s="38"/>
      <c r="F2751" s="205" t="s">
        <v>4103</v>
      </c>
      <c r="G2751" s="38"/>
      <c r="H2751" s="38"/>
      <c r="I2751" s="110"/>
      <c r="J2751" s="38"/>
      <c r="K2751" s="38"/>
      <c r="L2751" s="41"/>
      <c r="M2751" s="203"/>
      <c r="N2751" s="204"/>
      <c r="O2751" s="66"/>
      <c r="P2751" s="66"/>
      <c r="Q2751" s="66"/>
      <c r="R2751" s="66"/>
      <c r="S2751" s="66"/>
      <c r="T2751" s="67"/>
      <c r="U2751" s="36"/>
      <c r="V2751" s="36"/>
      <c r="W2751" s="36"/>
      <c r="X2751" s="36"/>
      <c r="Y2751" s="36"/>
      <c r="Z2751" s="36"/>
      <c r="AA2751" s="36"/>
      <c r="AB2751" s="36"/>
      <c r="AC2751" s="36"/>
      <c r="AD2751" s="36"/>
      <c r="AE2751" s="36"/>
      <c r="AT2751" s="19" t="s">
        <v>154</v>
      </c>
      <c r="AU2751" s="19" t="s">
        <v>80</v>
      </c>
    </row>
    <row r="2752" spans="1:65" s="13" customFormat="1" ht="10.199999999999999">
      <c r="B2752" s="206"/>
      <c r="C2752" s="207"/>
      <c r="D2752" s="201" t="s">
        <v>156</v>
      </c>
      <c r="E2752" s="208" t="s">
        <v>19</v>
      </c>
      <c r="F2752" s="209" t="s">
        <v>4104</v>
      </c>
      <c r="G2752" s="207"/>
      <c r="H2752" s="210">
        <v>43.96</v>
      </c>
      <c r="I2752" s="211"/>
      <c r="J2752" s="207"/>
      <c r="K2752" s="207"/>
      <c r="L2752" s="212"/>
      <c r="M2752" s="213"/>
      <c r="N2752" s="214"/>
      <c r="O2752" s="214"/>
      <c r="P2752" s="214"/>
      <c r="Q2752" s="214"/>
      <c r="R2752" s="214"/>
      <c r="S2752" s="214"/>
      <c r="T2752" s="215"/>
      <c r="AT2752" s="216" t="s">
        <v>156</v>
      </c>
      <c r="AU2752" s="216" t="s">
        <v>80</v>
      </c>
      <c r="AV2752" s="13" t="s">
        <v>80</v>
      </c>
      <c r="AW2752" s="13" t="s">
        <v>32</v>
      </c>
      <c r="AX2752" s="13" t="s">
        <v>71</v>
      </c>
      <c r="AY2752" s="216" t="s">
        <v>144</v>
      </c>
    </row>
    <row r="2753" spans="1:65" s="13" customFormat="1" ht="10.199999999999999">
      <c r="B2753" s="206"/>
      <c r="C2753" s="207"/>
      <c r="D2753" s="201" t="s">
        <v>156</v>
      </c>
      <c r="E2753" s="208" t="s">
        <v>19</v>
      </c>
      <c r="F2753" s="209" t="s">
        <v>4105</v>
      </c>
      <c r="G2753" s="207"/>
      <c r="H2753" s="210">
        <v>43.96</v>
      </c>
      <c r="I2753" s="211"/>
      <c r="J2753" s="207"/>
      <c r="K2753" s="207"/>
      <c r="L2753" s="212"/>
      <c r="M2753" s="213"/>
      <c r="N2753" s="214"/>
      <c r="O2753" s="214"/>
      <c r="P2753" s="214"/>
      <c r="Q2753" s="214"/>
      <c r="R2753" s="214"/>
      <c r="S2753" s="214"/>
      <c r="T2753" s="215"/>
      <c r="AT2753" s="216" t="s">
        <v>156</v>
      </c>
      <c r="AU2753" s="216" t="s">
        <v>80</v>
      </c>
      <c r="AV2753" s="13" t="s">
        <v>80</v>
      </c>
      <c r="AW2753" s="13" t="s">
        <v>32</v>
      </c>
      <c r="AX2753" s="13" t="s">
        <v>71</v>
      </c>
      <c r="AY2753" s="216" t="s">
        <v>144</v>
      </c>
    </row>
    <row r="2754" spans="1:65" s="13" customFormat="1" ht="10.199999999999999">
      <c r="B2754" s="206"/>
      <c r="C2754" s="207"/>
      <c r="D2754" s="201" t="s">
        <v>156</v>
      </c>
      <c r="E2754" s="208" t="s">
        <v>19</v>
      </c>
      <c r="F2754" s="209" t="s">
        <v>4106</v>
      </c>
      <c r="G2754" s="207"/>
      <c r="H2754" s="210">
        <v>35.33</v>
      </c>
      <c r="I2754" s="211"/>
      <c r="J2754" s="207"/>
      <c r="K2754" s="207"/>
      <c r="L2754" s="212"/>
      <c r="M2754" s="213"/>
      <c r="N2754" s="214"/>
      <c r="O2754" s="214"/>
      <c r="P2754" s="214"/>
      <c r="Q2754" s="214"/>
      <c r="R2754" s="214"/>
      <c r="S2754" s="214"/>
      <c r="T2754" s="215"/>
      <c r="AT2754" s="216" t="s">
        <v>156</v>
      </c>
      <c r="AU2754" s="216" t="s">
        <v>80</v>
      </c>
      <c r="AV2754" s="13" t="s">
        <v>80</v>
      </c>
      <c r="AW2754" s="13" t="s">
        <v>32</v>
      </c>
      <c r="AX2754" s="13" t="s">
        <v>71</v>
      </c>
      <c r="AY2754" s="216" t="s">
        <v>144</v>
      </c>
    </row>
    <row r="2755" spans="1:65" s="15" customFormat="1" ht="10.199999999999999">
      <c r="B2755" s="227"/>
      <c r="C2755" s="228"/>
      <c r="D2755" s="201" t="s">
        <v>156</v>
      </c>
      <c r="E2755" s="229" t="s">
        <v>19</v>
      </c>
      <c r="F2755" s="230" t="s">
        <v>191</v>
      </c>
      <c r="G2755" s="228"/>
      <c r="H2755" s="231">
        <v>123.25</v>
      </c>
      <c r="I2755" s="232"/>
      <c r="J2755" s="228"/>
      <c r="K2755" s="228"/>
      <c r="L2755" s="233"/>
      <c r="M2755" s="234"/>
      <c r="N2755" s="235"/>
      <c r="O2755" s="235"/>
      <c r="P2755" s="235"/>
      <c r="Q2755" s="235"/>
      <c r="R2755" s="235"/>
      <c r="S2755" s="235"/>
      <c r="T2755" s="236"/>
      <c r="AT2755" s="237" t="s">
        <v>156</v>
      </c>
      <c r="AU2755" s="237" t="s">
        <v>80</v>
      </c>
      <c r="AV2755" s="15" t="s">
        <v>150</v>
      </c>
      <c r="AW2755" s="15" t="s">
        <v>32</v>
      </c>
      <c r="AX2755" s="15" t="s">
        <v>26</v>
      </c>
      <c r="AY2755" s="237" t="s">
        <v>144</v>
      </c>
    </row>
    <row r="2756" spans="1:65" s="2" customFormat="1" ht="16.5" customHeight="1">
      <c r="A2756" s="36"/>
      <c r="B2756" s="37"/>
      <c r="C2756" s="189" t="s">
        <v>4107</v>
      </c>
      <c r="D2756" s="189" t="s">
        <v>146</v>
      </c>
      <c r="E2756" s="190" t="s">
        <v>4108</v>
      </c>
      <c r="F2756" s="191" t="s">
        <v>4109</v>
      </c>
      <c r="G2756" s="192" t="s">
        <v>2793</v>
      </c>
      <c r="H2756" s="193">
        <v>35.33</v>
      </c>
      <c r="I2756" s="194"/>
      <c r="J2756" s="193">
        <f>ROUND(I2756*H2756,2)</f>
        <v>0</v>
      </c>
      <c r="K2756" s="191" t="s">
        <v>160</v>
      </c>
      <c r="L2756" s="41"/>
      <c r="M2756" s="195" t="s">
        <v>19</v>
      </c>
      <c r="N2756" s="196" t="s">
        <v>42</v>
      </c>
      <c r="O2756" s="66"/>
      <c r="P2756" s="197">
        <f>O2756*H2756</f>
        <v>0</v>
      </c>
      <c r="Q2756" s="197">
        <v>6.0000000000000002E-5</v>
      </c>
      <c r="R2756" s="197">
        <f>Q2756*H2756</f>
        <v>2.1197999999999998E-3</v>
      </c>
      <c r="S2756" s="197">
        <v>0</v>
      </c>
      <c r="T2756" s="198">
        <f>S2756*H2756</f>
        <v>0</v>
      </c>
      <c r="U2756" s="36"/>
      <c r="V2756" s="36"/>
      <c r="W2756" s="36"/>
      <c r="X2756" s="36"/>
      <c r="Y2756" s="36"/>
      <c r="Z2756" s="36"/>
      <c r="AA2756" s="36"/>
      <c r="AB2756" s="36"/>
      <c r="AC2756" s="36"/>
      <c r="AD2756" s="36"/>
      <c r="AE2756" s="36"/>
      <c r="AR2756" s="199" t="s">
        <v>258</v>
      </c>
      <c r="AT2756" s="199" t="s">
        <v>146</v>
      </c>
      <c r="AU2756" s="199" t="s">
        <v>80</v>
      </c>
      <c r="AY2756" s="19" t="s">
        <v>144</v>
      </c>
      <c r="BE2756" s="200">
        <f>IF(N2756="základní",J2756,0)</f>
        <v>0</v>
      </c>
      <c r="BF2756" s="200">
        <f>IF(N2756="snížená",J2756,0)</f>
        <v>0</v>
      </c>
      <c r="BG2756" s="200">
        <f>IF(N2756="zákl. přenesená",J2756,0)</f>
        <v>0</v>
      </c>
      <c r="BH2756" s="200">
        <f>IF(N2756="sníž. přenesená",J2756,0)</f>
        <v>0</v>
      </c>
      <c r="BI2756" s="200">
        <f>IF(N2756="nulová",J2756,0)</f>
        <v>0</v>
      </c>
      <c r="BJ2756" s="19" t="s">
        <v>26</v>
      </c>
      <c r="BK2756" s="200">
        <f>ROUND(I2756*H2756,2)</f>
        <v>0</v>
      </c>
      <c r="BL2756" s="19" t="s">
        <v>258</v>
      </c>
      <c r="BM2756" s="199" t="s">
        <v>4110</v>
      </c>
    </row>
    <row r="2757" spans="1:65" s="2" customFormat="1" ht="10.199999999999999">
      <c r="A2757" s="36"/>
      <c r="B2757" s="37"/>
      <c r="C2757" s="38"/>
      <c r="D2757" s="201" t="s">
        <v>152</v>
      </c>
      <c r="E2757" s="38"/>
      <c r="F2757" s="202" t="s">
        <v>4111</v>
      </c>
      <c r="G2757" s="38"/>
      <c r="H2757" s="38"/>
      <c r="I2757" s="110"/>
      <c r="J2757" s="38"/>
      <c r="K2757" s="38"/>
      <c r="L2757" s="41"/>
      <c r="M2757" s="203"/>
      <c r="N2757" s="204"/>
      <c r="O2757" s="66"/>
      <c r="P2757" s="66"/>
      <c r="Q2757" s="66"/>
      <c r="R2757" s="66"/>
      <c r="S2757" s="66"/>
      <c r="T2757" s="67"/>
      <c r="U2757" s="36"/>
      <c r="V2757" s="36"/>
      <c r="W2757" s="36"/>
      <c r="X2757" s="36"/>
      <c r="Y2757" s="36"/>
      <c r="Z2757" s="36"/>
      <c r="AA2757" s="36"/>
      <c r="AB2757" s="36"/>
      <c r="AC2757" s="36"/>
      <c r="AD2757" s="36"/>
      <c r="AE2757" s="36"/>
      <c r="AT2757" s="19" t="s">
        <v>152</v>
      </c>
      <c r="AU2757" s="19" t="s">
        <v>80</v>
      </c>
    </row>
    <row r="2758" spans="1:65" s="2" customFormat="1" ht="28.8">
      <c r="A2758" s="36"/>
      <c r="B2758" s="37"/>
      <c r="C2758" s="38"/>
      <c r="D2758" s="201" t="s">
        <v>154</v>
      </c>
      <c r="E2758" s="38"/>
      <c r="F2758" s="205" t="s">
        <v>4103</v>
      </c>
      <c r="G2758" s="38"/>
      <c r="H2758" s="38"/>
      <c r="I2758" s="110"/>
      <c r="J2758" s="38"/>
      <c r="K2758" s="38"/>
      <c r="L2758" s="41"/>
      <c r="M2758" s="203"/>
      <c r="N2758" s="204"/>
      <c r="O2758" s="66"/>
      <c r="P2758" s="66"/>
      <c r="Q2758" s="66"/>
      <c r="R2758" s="66"/>
      <c r="S2758" s="66"/>
      <c r="T2758" s="67"/>
      <c r="U2758" s="36"/>
      <c r="V2758" s="36"/>
      <c r="W2758" s="36"/>
      <c r="X2758" s="36"/>
      <c r="Y2758" s="36"/>
      <c r="Z2758" s="36"/>
      <c r="AA2758" s="36"/>
      <c r="AB2758" s="36"/>
      <c r="AC2758" s="36"/>
      <c r="AD2758" s="36"/>
      <c r="AE2758" s="36"/>
      <c r="AT2758" s="19" t="s">
        <v>154</v>
      </c>
      <c r="AU2758" s="19" t="s">
        <v>80</v>
      </c>
    </row>
    <row r="2759" spans="1:65" s="13" customFormat="1" ht="10.199999999999999">
      <c r="B2759" s="206"/>
      <c r="C2759" s="207"/>
      <c r="D2759" s="201" t="s">
        <v>156</v>
      </c>
      <c r="E2759" s="208" t="s">
        <v>19</v>
      </c>
      <c r="F2759" s="209" t="s">
        <v>4106</v>
      </c>
      <c r="G2759" s="207"/>
      <c r="H2759" s="210">
        <v>35.33</v>
      </c>
      <c r="I2759" s="211"/>
      <c r="J2759" s="207"/>
      <c r="K2759" s="207"/>
      <c r="L2759" s="212"/>
      <c r="M2759" s="213"/>
      <c r="N2759" s="214"/>
      <c r="O2759" s="214"/>
      <c r="P2759" s="214"/>
      <c r="Q2759" s="214"/>
      <c r="R2759" s="214"/>
      <c r="S2759" s="214"/>
      <c r="T2759" s="215"/>
      <c r="AT2759" s="216" t="s">
        <v>156</v>
      </c>
      <c r="AU2759" s="216" t="s">
        <v>80</v>
      </c>
      <c r="AV2759" s="13" t="s">
        <v>80</v>
      </c>
      <c r="AW2759" s="13" t="s">
        <v>32</v>
      </c>
      <c r="AX2759" s="13" t="s">
        <v>26</v>
      </c>
      <c r="AY2759" s="216" t="s">
        <v>144</v>
      </c>
    </row>
    <row r="2760" spans="1:65" s="2" customFormat="1" ht="16.5" customHeight="1">
      <c r="A2760" s="36"/>
      <c r="B2760" s="37"/>
      <c r="C2760" s="189" t="s">
        <v>4112</v>
      </c>
      <c r="D2760" s="189" t="s">
        <v>146</v>
      </c>
      <c r="E2760" s="190" t="s">
        <v>4113</v>
      </c>
      <c r="F2760" s="191" t="s">
        <v>4114</v>
      </c>
      <c r="G2760" s="192" t="s">
        <v>2793</v>
      </c>
      <c r="H2760" s="193">
        <v>289.22000000000003</v>
      </c>
      <c r="I2760" s="194"/>
      <c r="J2760" s="193">
        <f>ROUND(I2760*H2760,2)</f>
        <v>0</v>
      </c>
      <c r="K2760" s="191" t="s">
        <v>160</v>
      </c>
      <c r="L2760" s="41"/>
      <c r="M2760" s="195" t="s">
        <v>19</v>
      </c>
      <c r="N2760" s="196" t="s">
        <v>42</v>
      </c>
      <c r="O2760" s="66"/>
      <c r="P2760" s="197">
        <f>O2760*H2760</f>
        <v>0</v>
      </c>
      <c r="Q2760" s="197">
        <v>5.0000000000000002E-5</v>
      </c>
      <c r="R2760" s="197">
        <f>Q2760*H2760</f>
        <v>1.4461000000000002E-2</v>
      </c>
      <c r="S2760" s="197">
        <v>0</v>
      </c>
      <c r="T2760" s="198">
        <f>S2760*H2760</f>
        <v>0</v>
      </c>
      <c r="U2760" s="36"/>
      <c r="V2760" s="36"/>
      <c r="W2760" s="36"/>
      <c r="X2760" s="36"/>
      <c r="Y2760" s="36"/>
      <c r="Z2760" s="36"/>
      <c r="AA2760" s="36"/>
      <c r="AB2760" s="36"/>
      <c r="AC2760" s="36"/>
      <c r="AD2760" s="36"/>
      <c r="AE2760" s="36"/>
      <c r="AR2760" s="199" t="s">
        <v>258</v>
      </c>
      <c r="AT2760" s="199" t="s">
        <v>146</v>
      </c>
      <c r="AU2760" s="199" t="s">
        <v>80</v>
      </c>
      <c r="AY2760" s="19" t="s">
        <v>144</v>
      </c>
      <c r="BE2760" s="200">
        <f>IF(N2760="základní",J2760,0)</f>
        <v>0</v>
      </c>
      <c r="BF2760" s="200">
        <f>IF(N2760="snížená",J2760,0)</f>
        <v>0</v>
      </c>
      <c r="BG2760" s="200">
        <f>IF(N2760="zákl. přenesená",J2760,0)</f>
        <v>0</v>
      </c>
      <c r="BH2760" s="200">
        <f>IF(N2760="sníž. přenesená",J2760,0)</f>
        <v>0</v>
      </c>
      <c r="BI2760" s="200">
        <f>IF(N2760="nulová",J2760,0)</f>
        <v>0</v>
      </c>
      <c r="BJ2760" s="19" t="s">
        <v>26</v>
      </c>
      <c r="BK2760" s="200">
        <f>ROUND(I2760*H2760,2)</f>
        <v>0</v>
      </c>
      <c r="BL2760" s="19" t="s">
        <v>258</v>
      </c>
      <c r="BM2760" s="199" t="s">
        <v>4115</v>
      </c>
    </row>
    <row r="2761" spans="1:65" s="2" customFormat="1" ht="10.199999999999999">
      <c r="A2761" s="36"/>
      <c r="B2761" s="37"/>
      <c r="C2761" s="38"/>
      <c r="D2761" s="201" t="s">
        <v>152</v>
      </c>
      <c r="E2761" s="38"/>
      <c r="F2761" s="202" t="s">
        <v>4116</v>
      </c>
      <c r="G2761" s="38"/>
      <c r="H2761" s="38"/>
      <c r="I2761" s="110"/>
      <c r="J2761" s="38"/>
      <c r="K2761" s="38"/>
      <c r="L2761" s="41"/>
      <c r="M2761" s="203"/>
      <c r="N2761" s="204"/>
      <c r="O2761" s="66"/>
      <c r="P2761" s="66"/>
      <c r="Q2761" s="66"/>
      <c r="R2761" s="66"/>
      <c r="S2761" s="66"/>
      <c r="T2761" s="67"/>
      <c r="U2761" s="36"/>
      <c r="V2761" s="36"/>
      <c r="W2761" s="36"/>
      <c r="X2761" s="36"/>
      <c r="Y2761" s="36"/>
      <c r="Z2761" s="36"/>
      <c r="AA2761" s="36"/>
      <c r="AB2761" s="36"/>
      <c r="AC2761" s="36"/>
      <c r="AD2761" s="36"/>
      <c r="AE2761" s="36"/>
      <c r="AT2761" s="19" t="s">
        <v>152</v>
      </c>
      <c r="AU2761" s="19" t="s">
        <v>80</v>
      </c>
    </row>
    <row r="2762" spans="1:65" s="2" customFormat="1" ht="28.8">
      <c r="A2762" s="36"/>
      <c r="B2762" s="37"/>
      <c r="C2762" s="38"/>
      <c r="D2762" s="201" t="s">
        <v>154</v>
      </c>
      <c r="E2762" s="38"/>
      <c r="F2762" s="205" t="s">
        <v>4103</v>
      </c>
      <c r="G2762" s="38"/>
      <c r="H2762" s="38"/>
      <c r="I2762" s="110"/>
      <c r="J2762" s="38"/>
      <c r="K2762" s="38"/>
      <c r="L2762" s="41"/>
      <c r="M2762" s="203"/>
      <c r="N2762" s="204"/>
      <c r="O2762" s="66"/>
      <c r="P2762" s="66"/>
      <c r="Q2762" s="66"/>
      <c r="R2762" s="66"/>
      <c r="S2762" s="66"/>
      <c r="T2762" s="67"/>
      <c r="U2762" s="36"/>
      <c r="V2762" s="36"/>
      <c r="W2762" s="36"/>
      <c r="X2762" s="36"/>
      <c r="Y2762" s="36"/>
      <c r="Z2762" s="36"/>
      <c r="AA2762" s="36"/>
      <c r="AB2762" s="36"/>
      <c r="AC2762" s="36"/>
      <c r="AD2762" s="36"/>
      <c r="AE2762" s="36"/>
      <c r="AT2762" s="19" t="s">
        <v>154</v>
      </c>
      <c r="AU2762" s="19" t="s">
        <v>80</v>
      </c>
    </row>
    <row r="2763" spans="1:65" s="14" customFormat="1" ht="10.199999999999999">
      <c r="B2763" s="217"/>
      <c r="C2763" s="218"/>
      <c r="D2763" s="201" t="s">
        <v>156</v>
      </c>
      <c r="E2763" s="219" t="s">
        <v>19</v>
      </c>
      <c r="F2763" s="220" t="s">
        <v>4117</v>
      </c>
      <c r="G2763" s="218"/>
      <c r="H2763" s="219" t="s">
        <v>19</v>
      </c>
      <c r="I2763" s="221"/>
      <c r="J2763" s="218"/>
      <c r="K2763" s="218"/>
      <c r="L2763" s="222"/>
      <c r="M2763" s="223"/>
      <c r="N2763" s="224"/>
      <c r="O2763" s="224"/>
      <c r="P2763" s="224"/>
      <c r="Q2763" s="224"/>
      <c r="R2763" s="224"/>
      <c r="S2763" s="224"/>
      <c r="T2763" s="225"/>
      <c r="AT2763" s="226" t="s">
        <v>156</v>
      </c>
      <c r="AU2763" s="226" t="s">
        <v>80</v>
      </c>
      <c r="AV2763" s="14" t="s">
        <v>26</v>
      </c>
      <c r="AW2763" s="14" t="s">
        <v>32</v>
      </c>
      <c r="AX2763" s="14" t="s">
        <v>71</v>
      </c>
      <c r="AY2763" s="226" t="s">
        <v>144</v>
      </c>
    </row>
    <row r="2764" spans="1:65" s="13" customFormat="1" ht="10.199999999999999">
      <c r="B2764" s="206"/>
      <c r="C2764" s="207"/>
      <c r="D2764" s="201" t="s">
        <v>156</v>
      </c>
      <c r="E2764" s="208" t="s">
        <v>19</v>
      </c>
      <c r="F2764" s="209" t="s">
        <v>4118</v>
      </c>
      <c r="G2764" s="207"/>
      <c r="H2764" s="210">
        <v>289.22000000000003</v>
      </c>
      <c r="I2764" s="211"/>
      <c r="J2764" s="207"/>
      <c r="K2764" s="207"/>
      <c r="L2764" s="212"/>
      <c r="M2764" s="213"/>
      <c r="N2764" s="214"/>
      <c r="O2764" s="214"/>
      <c r="P2764" s="214"/>
      <c r="Q2764" s="214"/>
      <c r="R2764" s="214"/>
      <c r="S2764" s="214"/>
      <c r="T2764" s="215"/>
      <c r="AT2764" s="216" t="s">
        <v>156</v>
      </c>
      <c r="AU2764" s="216" t="s">
        <v>80</v>
      </c>
      <c r="AV2764" s="13" t="s">
        <v>80</v>
      </c>
      <c r="AW2764" s="13" t="s">
        <v>32</v>
      </c>
      <c r="AX2764" s="13" t="s">
        <v>26</v>
      </c>
      <c r="AY2764" s="216" t="s">
        <v>144</v>
      </c>
    </row>
    <row r="2765" spans="1:65" s="2" customFormat="1" ht="16.5" customHeight="1">
      <c r="A2765" s="36"/>
      <c r="B2765" s="37"/>
      <c r="C2765" s="238" t="s">
        <v>4119</v>
      </c>
      <c r="D2765" s="238" t="s">
        <v>253</v>
      </c>
      <c r="E2765" s="239" t="s">
        <v>4120</v>
      </c>
      <c r="F2765" s="240" t="s">
        <v>4121</v>
      </c>
      <c r="G2765" s="241" t="s">
        <v>1935</v>
      </c>
      <c r="H2765" s="242">
        <v>7</v>
      </c>
      <c r="I2765" s="243"/>
      <c r="J2765" s="242">
        <f>ROUND(I2765*H2765,2)</f>
        <v>0</v>
      </c>
      <c r="K2765" s="240" t="s">
        <v>19</v>
      </c>
      <c r="L2765" s="244"/>
      <c r="M2765" s="245" t="s">
        <v>19</v>
      </c>
      <c r="N2765" s="246" t="s">
        <v>42</v>
      </c>
      <c r="O2765" s="66"/>
      <c r="P2765" s="197">
        <f>O2765*H2765</f>
        <v>0</v>
      </c>
      <c r="Q2765" s="197">
        <v>0</v>
      </c>
      <c r="R2765" s="197">
        <f>Q2765*H2765</f>
        <v>0</v>
      </c>
      <c r="S2765" s="197">
        <v>0</v>
      </c>
      <c r="T2765" s="198">
        <f>S2765*H2765</f>
        <v>0</v>
      </c>
      <c r="U2765" s="36"/>
      <c r="V2765" s="36"/>
      <c r="W2765" s="36"/>
      <c r="X2765" s="36"/>
      <c r="Y2765" s="36"/>
      <c r="Z2765" s="36"/>
      <c r="AA2765" s="36"/>
      <c r="AB2765" s="36"/>
      <c r="AC2765" s="36"/>
      <c r="AD2765" s="36"/>
      <c r="AE2765" s="36"/>
      <c r="AR2765" s="199" t="s">
        <v>366</v>
      </c>
      <c r="AT2765" s="199" t="s">
        <v>253</v>
      </c>
      <c r="AU2765" s="199" t="s">
        <v>80</v>
      </c>
      <c r="AY2765" s="19" t="s">
        <v>144</v>
      </c>
      <c r="BE2765" s="200">
        <f>IF(N2765="základní",J2765,0)</f>
        <v>0</v>
      </c>
      <c r="BF2765" s="200">
        <f>IF(N2765="snížená",J2765,0)</f>
        <v>0</v>
      </c>
      <c r="BG2765" s="200">
        <f>IF(N2765="zákl. přenesená",J2765,0)</f>
        <v>0</v>
      </c>
      <c r="BH2765" s="200">
        <f>IF(N2765="sníž. přenesená",J2765,0)</f>
        <v>0</v>
      </c>
      <c r="BI2765" s="200">
        <f>IF(N2765="nulová",J2765,0)</f>
        <v>0</v>
      </c>
      <c r="BJ2765" s="19" t="s">
        <v>26</v>
      </c>
      <c r="BK2765" s="200">
        <f>ROUND(I2765*H2765,2)</f>
        <v>0</v>
      </c>
      <c r="BL2765" s="19" t="s">
        <v>258</v>
      </c>
      <c r="BM2765" s="199" t="s">
        <v>4122</v>
      </c>
    </row>
    <row r="2766" spans="1:65" s="2" customFormat="1" ht="10.199999999999999">
      <c r="A2766" s="36"/>
      <c r="B2766" s="37"/>
      <c r="C2766" s="38"/>
      <c r="D2766" s="201" t="s">
        <v>152</v>
      </c>
      <c r="E2766" s="38"/>
      <c r="F2766" s="202" t="s">
        <v>4121</v>
      </c>
      <c r="G2766" s="38"/>
      <c r="H2766" s="38"/>
      <c r="I2766" s="110"/>
      <c r="J2766" s="38"/>
      <c r="K2766" s="38"/>
      <c r="L2766" s="41"/>
      <c r="M2766" s="203"/>
      <c r="N2766" s="204"/>
      <c r="O2766" s="66"/>
      <c r="P2766" s="66"/>
      <c r="Q2766" s="66"/>
      <c r="R2766" s="66"/>
      <c r="S2766" s="66"/>
      <c r="T2766" s="67"/>
      <c r="U2766" s="36"/>
      <c r="V2766" s="36"/>
      <c r="W2766" s="36"/>
      <c r="X2766" s="36"/>
      <c r="Y2766" s="36"/>
      <c r="Z2766" s="36"/>
      <c r="AA2766" s="36"/>
      <c r="AB2766" s="36"/>
      <c r="AC2766" s="36"/>
      <c r="AD2766" s="36"/>
      <c r="AE2766" s="36"/>
      <c r="AT2766" s="19" t="s">
        <v>152</v>
      </c>
      <c r="AU2766" s="19" t="s">
        <v>80</v>
      </c>
    </row>
    <row r="2767" spans="1:65" s="2" customFormat="1" ht="16.5" customHeight="1">
      <c r="A2767" s="36"/>
      <c r="B2767" s="37"/>
      <c r="C2767" s="189" t="s">
        <v>4123</v>
      </c>
      <c r="D2767" s="189" t="s">
        <v>146</v>
      </c>
      <c r="E2767" s="190" t="s">
        <v>4124</v>
      </c>
      <c r="F2767" s="191" t="s">
        <v>4125</v>
      </c>
      <c r="G2767" s="192" t="s">
        <v>2793</v>
      </c>
      <c r="H2767" s="193">
        <v>70.08</v>
      </c>
      <c r="I2767" s="194"/>
      <c r="J2767" s="193">
        <f>ROUND(I2767*H2767,2)</f>
        <v>0</v>
      </c>
      <c r="K2767" s="191" t="s">
        <v>160</v>
      </c>
      <c r="L2767" s="41"/>
      <c r="M2767" s="195" t="s">
        <v>19</v>
      </c>
      <c r="N2767" s="196" t="s">
        <v>42</v>
      </c>
      <c r="O2767" s="66"/>
      <c r="P2767" s="197">
        <f>O2767*H2767</f>
        <v>0</v>
      </c>
      <c r="Q2767" s="197">
        <v>5.0000000000000002E-5</v>
      </c>
      <c r="R2767" s="197">
        <f>Q2767*H2767</f>
        <v>3.5040000000000002E-3</v>
      </c>
      <c r="S2767" s="197">
        <v>0</v>
      </c>
      <c r="T2767" s="198">
        <f>S2767*H2767</f>
        <v>0</v>
      </c>
      <c r="U2767" s="36"/>
      <c r="V2767" s="36"/>
      <c r="W2767" s="36"/>
      <c r="X2767" s="36"/>
      <c r="Y2767" s="36"/>
      <c r="Z2767" s="36"/>
      <c r="AA2767" s="36"/>
      <c r="AB2767" s="36"/>
      <c r="AC2767" s="36"/>
      <c r="AD2767" s="36"/>
      <c r="AE2767" s="36"/>
      <c r="AR2767" s="199" t="s">
        <v>258</v>
      </c>
      <c r="AT2767" s="199" t="s">
        <v>146</v>
      </c>
      <c r="AU2767" s="199" t="s">
        <v>80</v>
      </c>
      <c r="AY2767" s="19" t="s">
        <v>144</v>
      </c>
      <c r="BE2767" s="200">
        <f>IF(N2767="základní",J2767,0)</f>
        <v>0</v>
      </c>
      <c r="BF2767" s="200">
        <f>IF(N2767="snížená",J2767,0)</f>
        <v>0</v>
      </c>
      <c r="BG2767" s="200">
        <f>IF(N2767="zákl. přenesená",J2767,0)</f>
        <v>0</v>
      </c>
      <c r="BH2767" s="200">
        <f>IF(N2767="sníž. přenesená",J2767,0)</f>
        <v>0</v>
      </c>
      <c r="BI2767" s="200">
        <f>IF(N2767="nulová",J2767,0)</f>
        <v>0</v>
      </c>
      <c r="BJ2767" s="19" t="s">
        <v>26</v>
      </c>
      <c r="BK2767" s="200">
        <f>ROUND(I2767*H2767,2)</f>
        <v>0</v>
      </c>
      <c r="BL2767" s="19" t="s">
        <v>258</v>
      </c>
      <c r="BM2767" s="199" t="s">
        <v>4126</v>
      </c>
    </row>
    <row r="2768" spans="1:65" s="2" customFormat="1" ht="10.199999999999999">
      <c r="A2768" s="36"/>
      <c r="B2768" s="37"/>
      <c r="C2768" s="38"/>
      <c r="D2768" s="201" t="s">
        <v>152</v>
      </c>
      <c r="E2768" s="38"/>
      <c r="F2768" s="202" t="s">
        <v>4127</v>
      </c>
      <c r="G2768" s="38"/>
      <c r="H2768" s="38"/>
      <c r="I2768" s="110"/>
      <c r="J2768" s="38"/>
      <c r="K2768" s="38"/>
      <c r="L2768" s="41"/>
      <c r="M2768" s="203"/>
      <c r="N2768" s="204"/>
      <c r="O2768" s="66"/>
      <c r="P2768" s="66"/>
      <c r="Q2768" s="66"/>
      <c r="R2768" s="66"/>
      <c r="S2768" s="66"/>
      <c r="T2768" s="67"/>
      <c r="U2768" s="36"/>
      <c r="V2768" s="36"/>
      <c r="W2768" s="36"/>
      <c r="X2768" s="36"/>
      <c r="Y2768" s="36"/>
      <c r="Z2768" s="36"/>
      <c r="AA2768" s="36"/>
      <c r="AB2768" s="36"/>
      <c r="AC2768" s="36"/>
      <c r="AD2768" s="36"/>
      <c r="AE2768" s="36"/>
      <c r="AT2768" s="19" t="s">
        <v>152</v>
      </c>
      <c r="AU2768" s="19" t="s">
        <v>80</v>
      </c>
    </row>
    <row r="2769" spans="1:65" s="2" customFormat="1" ht="28.8">
      <c r="A2769" s="36"/>
      <c r="B2769" s="37"/>
      <c r="C2769" s="38"/>
      <c r="D2769" s="201" t="s">
        <v>154</v>
      </c>
      <c r="E2769" s="38"/>
      <c r="F2769" s="205" t="s">
        <v>4103</v>
      </c>
      <c r="G2769" s="38"/>
      <c r="H2769" s="38"/>
      <c r="I2769" s="110"/>
      <c r="J2769" s="38"/>
      <c r="K2769" s="38"/>
      <c r="L2769" s="41"/>
      <c r="M2769" s="203"/>
      <c r="N2769" s="204"/>
      <c r="O2769" s="66"/>
      <c r="P2769" s="66"/>
      <c r="Q2769" s="66"/>
      <c r="R2769" s="66"/>
      <c r="S2769" s="66"/>
      <c r="T2769" s="67"/>
      <c r="U2769" s="36"/>
      <c r="V2769" s="36"/>
      <c r="W2769" s="36"/>
      <c r="X2769" s="36"/>
      <c r="Y2769" s="36"/>
      <c r="Z2769" s="36"/>
      <c r="AA2769" s="36"/>
      <c r="AB2769" s="36"/>
      <c r="AC2769" s="36"/>
      <c r="AD2769" s="36"/>
      <c r="AE2769" s="36"/>
      <c r="AT2769" s="19" t="s">
        <v>154</v>
      </c>
      <c r="AU2769" s="19" t="s">
        <v>80</v>
      </c>
    </row>
    <row r="2770" spans="1:65" s="13" customFormat="1" ht="10.199999999999999">
      <c r="B2770" s="206"/>
      <c r="C2770" s="207"/>
      <c r="D2770" s="201" t="s">
        <v>156</v>
      </c>
      <c r="E2770" s="208" t="s">
        <v>19</v>
      </c>
      <c r="F2770" s="209" t="s">
        <v>4128</v>
      </c>
      <c r="G2770" s="207"/>
      <c r="H2770" s="210">
        <v>70.08</v>
      </c>
      <c r="I2770" s="211"/>
      <c r="J2770" s="207"/>
      <c r="K2770" s="207"/>
      <c r="L2770" s="212"/>
      <c r="M2770" s="213"/>
      <c r="N2770" s="214"/>
      <c r="O2770" s="214"/>
      <c r="P2770" s="214"/>
      <c r="Q2770" s="214"/>
      <c r="R2770" s="214"/>
      <c r="S2770" s="214"/>
      <c r="T2770" s="215"/>
      <c r="AT2770" s="216" t="s">
        <v>156</v>
      </c>
      <c r="AU2770" s="216" t="s">
        <v>80</v>
      </c>
      <c r="AV2770" s="13" t="s">
        <v>80</v>
      </c>
      <c r="AW2770" s="13" t="s">
        <v>32</v>
      </c>
      <c r="AX2770" s="13" t="s">
        <v>26</v>
      </c>
      <c r="AY2770" s="216" t="s">
        <v>144</v>
      </c>
    </row>
    <row r="2771" spans="1:65" s="2" customFormat="1" ht="16.5" customHeight="1">
      <c r="A2771" s="36"/>
      <c r="B2771" s="37"/>
      <c r="C2771" s="238" t="s">
        <v>4129</v>
      </c>
      <c r="D2771" s="238" t="s">
        <v>253</v>
      </c>
      <c r="E2771" s="239" t="s">
        <v>4130</v>
      </c>
      <c r="F2771" s="240" t="s">
        <v>19</v>
      </c>
      <c r="G2771" s="241" t="s">
        <v>1935</v>
      </c>
      <c r="H2771" s="242">
        <v>1</v>
      </c>
      <c r="I2771" s="243"/>
      <c r="J2771" s="242">
        <f>ROUND(I2771*H2771,2)</f>
        <v>0</v>
      </c>
      <c r="K2771" s="240" t="s">
        <v>19</v>
      </c>
      <c r="L2771" s="244"/>
      <c r="M2771" s="245" t="s">
        <v>19</v>
      </c>
      <c r="N2771" s="246" t="s">
        <v>42</v>
      </c>
      <c r="O2771" s="66"/>
      <c r="P2771" s="197">
        <f>O2771*H2771</f>
        <v>0</v>
      </c>
      <c r="Q2771" s="197">
        <v>0</v>
      </c>
      <c r="R2771" s="197">
        <f>Q2771*H2771</f>
        <v>0</v>
      </c>
      <c r="S2771" s="197">
        <v>0</v>
      </c>
      <c r="T2771" s="198">
        <f>S2771*H2771</f>
        <v>0</v>
      </c>
      <c r="U2771" s="36"/>
      <c r="V2771" s="36"/>
      <c r="W2771" s="36"/>
      <c r="X2771" s="36"/>
      <c r="Y2771" s="36"/>
      <c r="Z2771" s="36"/>
      <c r="AA2771" s="36"/>
      <c r="AB2771" s="36"/>
      <c r="AC2771" s="36"/>
      <c r="AD2771" s="36"/>
      <c r="AE2771" s="36"/>
      <c r="AR2771" s="199" t="s">
        <v>366</v>
      </c>
      <c r="AT2771" s="199" t="s">
        <v>253</v>
      </c>
      <c r="AU2771" s="199" t="s">
        <v>80</v>
      </c>
      <c r="AY2771" s="19" t="s">
        <v>144</v>
      </c>
      <c r="BE2771" s="200">
        <f>IF(N2771="základní",J2771,0)</f>
        <v>0</v>
      </c>
      <c r="BF2771" s="200">
        <f>IF(N2771="snížená",J2771,0)</f>
        <v>0</v>
      </c>
      <c r="BG2771" s="200">
        <f>IF(N2771="zákl. přenesená",J2771,0)</f>
        <v>0</v>
      </c>
      <c r="BH2771" s="200">
        <f>IF(N2771="sníž. přenesená",J2771,0)</f>
        <v>0</v>
      </c>
      <c r="BI2771" s="200">
        <f>IF(N2771="nulová",J2771,0)</f>
        <v>0</v>
      </c>
      <c r="BJ2771" s="19" t="s">
        <v>26</v>
      </c>
      <c r="BK2771" s="200">
        <f>ROUND(I2771*H2771,2)</f>
        <v>0</v>
      </c>
      <c r="BL2771" s="19" t="s">
        <v>258</v>
      </c>
      <c r="BM2771" s="199" t="s">
        <v>4131</v>
      </c>
    </row>
    <row r="2772" spans="1:65" s="2" customFormat="1" ht="10.199999999999999">
      <c r="A2772" s="36"/>
      <c r="B2772" s="37"/>
      <c r="C2772" s="38"/>
      <c r="D2772" s="201" t="s">
        <v>152</v>
      </c>
      <c r="E2772" s="38"/>
      <c r="F2772" s="202" t="s">
        <v>4132</v>
      </c>
      <c r="G2772" s="38"/>
      <c r="H2772" s="38"/>
      <c r="I2772" s="110"/>
      <c r="J2772" s="38"/>
      <c r="K2772" s="38"/>
      <c r="L2772" s="41"/>
      <c r="M2772" s="203"/>
      <c r="N2772" s="204"/>
      <c r="O2772" s="66"/>
      <c r="P2772" s="66"/>
      <c r="Q2772" s="66"/>
      <c r="R2772" s="66"/>
      <c r="S2772" s="66"/>
      <c r="T2772" s="67"/>
      <c r="U2772" s="36"/>
      <c r="V2772" s="36"/>
      <c r="W2772" s="36"/>
      <c r="X2772" s="36"/>
      <c r="Y2772" s="36"/>
      <c r="Z2772" s="36"/>
      <c r="AA2772" s="36"/>
      <c r="AB2772" s="36"/>
      <c r="AC2772" s="36"/>
      <c r="AD2772" s="36"/>
      <c r="AE2772" s="36"/>
      <c r="AT2772" s="19" t="s">
        <v>152</v>
      </c>
      <c r="AU2772" s="19" t="s">
        <v>80</v>
      </c>
    </row>
    <row r="2773" spans="1:65" s="2" customFormat="1" ht="16.5" customHeight="1">
      <c r="A2773" s="36"/>
      <c r="B2773" s="37"/>
      <c r="C2773" s="189" t="s">
        <v>4133</v>
      </c>
      <c r="D2773" s="189" t="s">
        <v>146</v>
      </c>
      <c r="E2773" s="190" t="s">
        <v>4134</v>
      </c>
      <c r="F2773" s="191" t="s">
        <v>4135</v>
      </c>
      <c r="G2773" s="192" t="s">
        <v>1365</v>
      </c>
      <c r="H2773" s="194"/>
      <c r="I2773" s="194"/>
      <c r="J2773" s="193">
        <f>ROUND(I2773*H2773,2)</f>
        <v>0</v>
      </c>
      <c r="K2773" s="191" t="s">
        <v>160</v>
      </c>
      <c r="L2773" s="41"/>
      <c r="M2773" s="195" t="s">
        <v>19</v>
      </c>
      <c r="N2773" s="196" t="s">
        <v>42</v>
      </c>
      <c r="O2773" s="66"/>
      <c r="P2773" s="197">
        <f>O2773*H2773</f>
        <v>0</v>
      </c>
      <c r="Q2773" s="197">
        <v>0</v>
      </c>
      <c r="R2773" s="197">
        <f>Q2773*H2773</f>
        <v>0</v>
      </c>
      <c r="S2773" s="197">
        <v>0</v>
      </c>
      <c r="T2773" s="198">
        <f>S2773*H2773</f>
        <v>0</v>
      </c>
      <c r="U2773" s="36"/>
      <c r="V2773" s="36"/>
      <c r="W2773" s="36"/>
      <c r="X2773" s="36"/>
      <c r="Y2773" s="36"/>
      <c r="Z2773" s="36"/>
      <c r="AA2773" s="36"/>
      <c r="AB2773" s="36"/>
      <c r="AC2773" s="36"/>
      <c r="AD2773" s="36"/>
      <c r="AE2773" s="36"/>
      <c r="AR2773" s="199" t="s">
        <v>258</v>
      </c>
      <c r="AT2773" s="199" t="s">
        <v>146</v>
      </c>
      <c r="AU2773" s="199" t="s">
        <v>80</v>
      </c>
      <c r="AY2773" s="19" t="s">
        <v>144</v>
      </c>
      <c r="BE2773" s="200">
        <f>IF(N2773="základní",J2773,0)</f>
        <v>0</v>
      </c>
      <c r="BF2773" s="200">
        <f>IF(N2773="snížená",J2773,0)</f>
        <v>0</v>
      </c>
      <c r="BG2773" s="200">
        <f>IF(N2773="zákl. přenesená",J2773,0)</f>
        <v>0</v>
      </c>
      <c r="BH2773" s="200">
        <f>IF(N2773="sníž. přenesená",J2773,0)</f>
        <v>0</v>
      </c>
      <c r="BI2773" s="200">
        <f>IF(N2773="nulová",J2773,0)</f>
        <v>0</v>
      </c>
      <c r="BJ2773" s="19" t="s">
        <v>26</v>
      </c>
      <c r="BK2773" s="200">
        <f>ROUND(I2773*H2773,2)</f>
        <v>0</v>
      </c>
      <c r="BL2773" s="19" t="s">
        <v>258</v>
      </c>
      <c r="BM2773" s="199" t="s">
        <v>4136</v>
      </c>
    </row>
    <row r="2774" spans="1:65" s="2" customFormat="1" ht="19.2">
      <c r="A2774" s="36"/>
      <c r="B2774" s="37"/>
      <c r="C2774" s="38"/>
      <c r="D2774" s="201" t="s">
        <v>152</v>
      </c>
      <c r="E2774" s="38"/>
      <c r="F2774" s="202" t="s">
        <v>4137</v>
      </c>
      <c r="G2774" s="38"/>
      <c r="H2774" s="38"/>
      <c r="I2774" s="110"/>
      <c r="J2774" s="38"/>
      <c r="K2774" s="38"/>
      <c r="L2774" s="41"/>
      <c r="M2774" s="203"/>
      <c r="N2774" s="204"/>
      <c r="O2774" s="66"/>
      <c r="P2774" s="66"/>
      <c r="Q2774" s="66"/>
      <c r="R2774" s="66"/>
      <c r="S2774" s="66"/>
      <c r="T2774" s="67"/>
      <c r="U2774" s="36"/>
      <c r="V2774" s="36"/>
      <c r="W2774" s="36"/>
      <c r="X2774" s="36"/>
      <c r="Y2774" s="36"/>
      <c r="Z2774" s="36"/>
      <c r="AA2774" s="36"/>
      <c r="AB2774" s="36"/>
      <c r="AC2774" s="36"/>
      <c r="AD2774" s="36"/>
      <c r="AE2774" s="36"/>
      <c r="AT2774" s="19" t="s">
        <v>152</v>
      </c>
      <c r="AU2774" s="19" t="s">
        <v>80</v>
      </c>
    </row>
    <row r="2775" spans="1:65" s="2" customFormat="1" ht="86.4">
      <c r="A2775" s="36"/>
      <c r="B2775" s="37"/>
      <c r="C2775" s="38"/>
      <c r="D2775" s="201" t="s">
        <v>154</v>
      </c>
      <c r="E2775" s="38"/>
      <c r="F2775" s="205" t="s">
        <v>4138</v>
      </c>
      <c r="G2775" s="38"/>
      <c r="H2775" s="38"/>
      <c r="I2775" s="110"/>
      <c r="J2775" s="38"/>
      <c r="K2775" s="38"/>
      <c r="L2775" s="41"/>
      <c r="M2775" s="203"/>
      <c r="N2775" s="204"/>
      <c r="O2775" s="66"/>
      <c r="P2775" s="66"/>
      <c r="Q2775" s="66"/>
      <c r="R2775" s="66"/>
      <c r="S2775" s="66"/>
      <c r="T2775" s="67"/>
      <c r="U2775" s="36"/>
      <c r="V2775" s="36"/>
      <c r="W2775" s="36"/>
      <c r="X2775" s="36"/>
      <c r="Y2775" s="36"/>
      <c r="Z2775" s="36"/>
      <c r="AA2775" s="36"/>
      <c r="AB2775" s="36"/>
      <c r="AC2775" s="36"/>
      <c r="AD2775" s="36"/>
      <c r="AE2775" s="36"/>
      <c r="AT2775" s="19" t="s">
        <v>154</v>
      </c>
      <c r="AU2775" s="19" t="s">
        <v>80</v>
      </c>
    </row>
    <row r="2776" spans="1:65" s="12" customFormat="1" ht="22.8" customHeight="1">
      <c r="B2776" s="173"/>
      <c r="C2776" s="174"/>
      <c r="D2776" s="175" t="s">
        <v>70</v>
      </c>
      <c r="E2776" s="187" t="s">
        <v>3579</v>
      </c>
      <c r="F2776" s="187" t="s">
        <v>4139</v>
      </c>
      <c r="G2776" s="174"/>
      <c r="H2776" s="174"/>
      <c r="I2776" s="177"/>
      <c r="J2776" s="188">
        <f>BK2776</f>
        <v>0</v>
      </c>
      <c r="K2776" s="174"/>
      <c r="L2776" s="179"/>
      <c r="M2776" s="180"/>
      <c r="N2776" s="181"/>
      <c r="O2776" s="181"/>
      <c r="P2776" s="182">
        <f>SUM(P2777:P2846)</f>
        <v>0</v>
      </c>
      <c r="Q2776" s="181"/>
      <c r="R2776" s="182">
        <f>SUM(R2777:R2846)</f>
        <v>3.1200782</v>
      </c>
      <c r="S2776" s="181"/>
      <c r="T2776" s="183">
        <f>SUM(T2777:T2846)</f>
        <v>0</v>
      </c>
      <c r="AR2776" s="184" t="s">
        <v>80</v>
      </c>
      <c r="AT2776" s="185" t="s">
        <v>70</v>
      </c>
      <c r="AU2776" s="185" t="s">
        <v>26</v>
      </c>
      <c r="AY2776" s="184" t="s">
        <v>144</v>
      </c>
      <c r="BK2776" s="186">
        <f>SUM(BK2777:BK2846)</f>
        <v>0</v>
      </c>
    </row>
    <row r="2777" spans="1:65" s="2" customFormat="1" ht="16.5" customHeight="1">
      <c r="A2777" s="36"/>
      <c r="B2777" s="37"/>
      <c r="C2777" s="189" t="s">
        <v>4140</v>
      </c>
      <c r="D2777" s="189" t="s">
        <v>146</v>
      </c>
      <c r="E2777" s="190" t="s">
        <v>4141</v>
      </c>
      <c r="F2777" s="191" t="s">
        <v>4142</v>
      </c>
      <c r="G2777" s="192" t="s">
        <v>149</v>
      </c>
      <c r="H2777" s="193">
        <v>98</v>
      </c>
      <c r="I2777" s="194"/>
      <c r="J2777" s="193">
        <f>ROUND(I2777*H2777,2)</f>
        <v>0</v>
      </c>
      <c r="K2777" s="191" t="s">
        <v>160</v>
      </c>
      <c r="L2777" s="41"/>
      <c r="M2777" s="195" t="s">
        <v>19</v>
      </c>
      <c r="N2777" s="196" t="s">
        <v>42</v>
      </c>
      <c r="O2777" s="66"/>
      <c r="P2777" s="197">
        <f>O2777*H2777</f>
        <v>0</v>
      </c>
      <c r="Q2777" s="197">
        <v>2.9999999999999997E-4</v>
      </c>
      <c r="R2777" s="197">
        <f>Q2777*H2777</f>
        <v>2.9399999999999999E-2</v>
      </c>
      <c r="S2777" s="197">
        <v>0</v>
      </c>
      <c r="T2777" s="198">
        <f>S2777*H2777</f>
        <v>0</v>
      </c>
      <c r="U2777" s="36"/>
      <c r="V2777" s="36"/>
      <c r="W2777" s="36"/>
      <c r="X2777" s="36"/>
      <c r="Y2777" s="36"/>
      <c r="Z2777" s="36"/>
      <c r="AA2777" s="36"/>
      <c r="AB2777" s="36"/>
      <c r="AC2777" s="36"/>
      <c r="AD2777" s="36"/>
      <c r="AE2777" s="36"/>
      <c r="AR2777" s="199" t="s">
        <v>258</v>
      </c>
      <c r="AT2777" s="199" t="s">
        <v>146</v>
      </c>
      <c r="AU2777" s="199" t="s">
        <v>80</v>
      </c>
      <c r="AY2777" s="19" t="s">
        <v>144</v>
      </c>
      <c r="BE2777" s="200">
        <f>IF(N2777="základní",J2777,0)</f>
        <v>0</v>
      </c>
      <c r="BF2777" s="200">
        <f>IF(N2777="snížená",J2777,0)</f>
        <v>0</v>
      </c>
      <c r="BG2777" s="200">
        <f>IF(N2777="zákl. přenesená",J2777,0)</f>
        <v>0</v>
      </c>
      <c r="BH2777" s="200">
        <f>IF(N2777="sníž. přenesená",J2777,0)</f>
        <v>0</v>
      </c>
      <c r="BI2777" s="200">
        <f>IF(N2777="nulová",J2777,0)</f>
        <v>0</v>
      </c>
      <c r="BJ2777" s="19" t="s">
        <v>26</v>
      </c>
      <c r="BK2777" s="200">
        <f>ROUND(I2777*H2777,2)</f>
        <v>0</v>
      </c>
      <c r="BL2777" s="19" t="s">
        <v>258</v>
      </c>
      <c r="BM2777" s="199" t="s">
        <v>4143</v>
      </c>
    </row>
    <row r="2778" spans="1:65" s="2" customFormat="1" ht="10.199999999999999">
      <c r="A2778" s="36"/>
      <c r="B2778" s="37"/>
      <c r="C2778" s="38"/>
      <c r="D2778" s="201" t="s">
        <v>152</v>
      </c>
      <c r="E2778" s="38"/>
      <c r="F2778" s="202" t="s">
        <v>4144</v>
      </c>
      <c r="G2778" s="38"/>
      <c r="H2778" s="38"/>
      <c r="I2778" s="110"/>
      <c r="J2778" s="38"/>
      <c r="K2778" s="38"/>
      <c r="L2778" s="41"/>
      <c r="M2778" s="203"/>
      <c r="N2778" s="204"/>
      <c r="O2778" s="66"/>
      <c r="P2778" s="66"/>
      <c r="Q2778" s="66"/>
      <c r="R2778" s="66"/>
      <c r="S2778" s="66"/>
      <c r="T2778" s="67"/>
      <c r="U2778" s="36"/>
      <c r="V2778" s="36"/>
      <c r="W2778" s="36"/>
      <c r="X2778" s="36"/>
      <c r="Y2778" s="36"/>
      <c r="Z2778" s="36"/>
      <c r="AA2778" s="36"/>
      <c r="AB2778" s="36"/>
      <c r="AC2778" s="36"/>
      <c r="AD2778" s="36"/>
      <c r="AE2778" s="36"/>
      <c r="AT2778" s="19" t="s">
        <v>152</v>
      </c>
      <c r="AU2778" s="19" t="s">
        <v>80</v>
      </c>
    </row>
    <row r="2779" spans="1:65" s="2" customFormat="1" ht="48">
      <c r="A2779" s="36"/>
      <c r="B2779" s="37"/>
      <c r="C2779" s="38"/>
      <c r="D2779" s="201" t="s">
        <v>154</v>
      </c>
      <c r="E2779" s="38"/>
      <c r="F2779" s="205" t="s">
        <v>4145</v>
      </c>
      <c r="G2779" s="38"/>
      <c r="H2779" s="38"/>
      <c r="I2779" s="110"/>
      <c r="J2779" s="38"/>
      <c r="K2779" s="38"/>
      <c r="L2779" s="41"/>
      <c r="M2779" s="203"/>
      <c r="N2779" s="204"/>
      <c r="O2779" s="66"/>
      <c r="P2779" s="66"/>
      <c r="Q2779" s="66"/>
      <c r="R2779" s="66"/>
      <c r="S2779" s="66"/>
      <c r="T2779" s="67"/>
      <c r="U2779" s="36"/>
      <c r="V2779" s="36"/>
      <c r="W2779" s="36"/>
      <c r="X2779" s="36"/>
      <c r="Y2779" s="36"/>
      <c r="Z2779" s="36"/>
      <c r="AA2779" s="36"/>
      <c r="AB2779" s="36"/>
      <c r="AC2779" s="36"/>
      <c r="AD2779" s="36"/>
      <c r="AE2779" s="36"/>
      <c r="AT2779" s="19" t="s">
        <v>154</v>
      </c>
      <c r="AU2779" s="19" t="s">
        <v>80</v>
      </c>
    </row>
    <row r="2780" spans="1:65" s="13" customFormat="1" ht="10.199999999999999">
      <c r="B2780" s="206"/>
      <c r="C2780" s="207"/>
      <c r="D2780" s="201" t="s">
        <v>156</v>
      </c>
      <c r="E2780" s="208" t="s">
        <v>19</v>
      </c>
      <c r="F2780" s="209" t="s">
        <v>4146</v>
      </c>
      <c r="G2780" s="207"/>
      <c r="H2780" s="210">
        <v>98</v>
      </c>
      <c r="I2780" s="211"/>
      <c r="J2780" s="207"/>
      <c r="K2780" s="207"/>
      <c r="L2780" s="212"/>
      <c r="M2780" s="213"/>
      <c r="N2780" s="214"/>
      <c r="O2780" s="214"/>
      <c r="P2780" s="214"/>
      <c r="Q2780" s="214"/>
      <c r="R2780" s="214"/>
      <c r="S2780" s="214"/>
      <c r="T2780" s="215"/>
      <c r="AT2780" s="216" t="s">
        <v>156</v>
      </c>
      <c r="AU2780" s="216" t="s">
        <v>80</v>
      </c>
      <c r="AV2780" s="13" t="s">
        <v>80</v>
      </c>
      <c r="AW2780" s="13" t="s">
        <v>32</v>
      </c>
      <c r="AX2780" s="13" t="s">
        <v>26</v>
      </c>
      <c r="AY2780" s="216" t="s">
        <v>144</v>
      </c>
    </row>
    <row r="2781" spans="1:65" s="2" customFormat="1" ht="16.5" customHeight="1">
      <c r="A2781" s="36"/>
      <c r="B2781" s="37"/>
      <c r="C2781" s="189" t="s">
        <v>4147</v>
      </c>
      <c r="D2781" s="189" t="s">
        <v>146</v>
      </c>
      <c r="E2781" s="190" t="s">
        <v>4148</v>
      </c>
      <c r="F2781" s="191" t="s">
        <v>4149</v>
      </c>
      <c r="G2781" s="192" t="s">
        <v>429</v>
      </c>
      <c r="H2781" s="193">
        <v>133.74</v>
      </c>
      <c r="I2781" s="194"/>
      <c r="J2781" s="193">
        <f>ROUND(I2781*H2781,2)</f>
        <v>0</v>
      </c>
      <c r="K2781" s="191" t="s">
        <v>160</v>
      </c>
      <c r="L2781" s="41"/>
      <c r="M2781" s="195" t="s">
        <v>19</v>
      </c>
      <c r="N2781" s="196" t="s">
        <v>42</v>
      </c>
      <c r="O2781" s="66"/>
      <c r="P2781" s="197">
        <f>O2781*H2781</f>
        <v>0</v>
      </c>
      <c r="Q2781" s="197">
        <v>4.2999999999999999E-4</v>
      </c>
      <c r="R2781" s="197">
        <f>Q2781*H2781</f>
        <v>5.7508200000000002E-2</v>
      </c>
      <c r="S2781" s="197">
        <v>0</v>
      </c>
      <c r="T2781" s="198">
        <f>S2781*H2781</f>
        <v>0</v>
      </c>
      <c r="U2781" s="36"/>
      <c r="V2781" s="36"/>
      <c r="W2781" s="36"/>
      <c r="X2781" s="36"/>
      <c r="Y2781" s="36"/>
      <c r="Z2781" s="36"/>
      <c r="AA2781" s="36"/>
      <c r="AB2781" s="36"/>
      <c r="AC2781" s="36"/>
      <c r="AD2781" s="36"/>
      <c r="AE2781" s="36"/>
      <c r="AR2781" s="199" t="s">
        <v>258</v>
      </c>
      <c r="AT2781" s="199" t="s">
        <v>146</v>
      </c>
      <c r="AU2781" s="199" t="s">
        <v>80</v>
      </c>
      <c r="AY2781" s="19" t="s">
        <v>144</v>
      </c>
      <c r="BE2781" s="200">
        <f>IF(N2781="základní",J2781,0)</f>
        <v>0</v>
      </c>
      <c r="BF2781" s="200">
        <f>IF(N2781="snížená",J2781,0)</f>
        <v>0</v>
      </c>
      <c r="BG2781" s="200">
        <f>IF(N2781="zákl. přenesená",J2781,0)</f>
        <v>0</v>
      </c>
      <c r="BH2781" s="200">
        <f>IF(N2781="sníž. přenesená",J2781,0)</f>
        <v>0</v>
      </c>
      <c r="BI2781" s="200">
        <f>IF(N2781="nulová",J2781,0)</f>
        <v>0</v>
      </c>
      <c r="BJ2781" s="19" t="s">
        <v>26</v>
      </c>
      <c r="BK2781" s="200">
        <f>ROUND(I2781*H2781,2)</f>
        <v>0</v>
      </c>
      <c r="BL2781" s="19" t="s">
        <v>258</v>
      </c>
      <c r="BM2781" s="199" t="s">
        <v>4150</v>
      </c>
    </row>
    <row r="2782" spans="1:65" s="2" customFormat="1" ht="10.199999999999999">
      <c r="A2782" s="36"/>
      <c r="B2782" s="37"/>
      <c r="C2782" s="38"/>
      <c r="D2782" s="201" t="s">
        <v>152</v>
      </c>
      <c r="E2782" s="38"/>
      <c r="F2782" s="202" t="s">
        <v>4151</v>
      </c>
      <c r="G2782" s="38"/>
      <c r="H2782" s="38"/>
      <c r="I2782" s="110"/>
      <c r="J2782" s="38"/>
      <c r="K2782" s="38"/>
      <c r="L2782" s="41"/>
      <c r="M2782" s="203"/>
      <c r="N2782" s="204"/>
      <c r="O2782" s="66"/>
      <c r="P2782" s="66"/>
      <c r="Q2782" s="66"/>
      <c r="R2782" s="66"/>
      <c r="S2782" s="66"/>
      <c r="T2782" s="67"/>
      <c r="U2782" s="36"/>
      <c r="V2782" s="36"/>
      <c r="W2782" s="36"/>
      <c r="X2782" s="36"/>
      <c r="Y2782" s="36"/>
      <c r="Z2782" s="36"/>
      <c r="AA2782" s="36"/>
      <c r="AB2782" s="36"/>
      <c r="AC2782" s="36"/>
      <c r="AD2782" s="36"/>
      <c r="AE2782" s="36"/>
      <c r="AT2782" s="19" t="s">
        <v>152</v>
      </c>
      <c r="AU2782" s="19" t="s">
        <v>80</v>
      </c>
    </row>
    <row r="2783" spans="1:65" s="14" customFormat="1" ht="10.199999999999999">
      <c r="B2783" s="217"/>
      <c r="C2783" s="218"/>
      <c r="D2783" s="201" t="s">
        <v>156</v>
      </c>
      <c r="E2783" s="219" t="s">
        <v>19</v>
      </c>
      <c r="F2783" s="220" t="s">
        <v>358</v>
      </c>
      <c r="G2783" s="218"/>
      <c r="H2783" s="219" t="s">
        <v>19</v>
      </c>
      <c r="I2783" s="221"/>
      <c r="J2783" s="218"/>
      <c r="K2783" s="218"/>
      <c r="L2783" s="222"/>
      <c r="M2783" s="223"/>
      <c r="N2783" s="224"/>
      <c r="O2783" s="224"/>
      <c r="P2783" s="224"/>
      <c r="Q2783" s="224"/>
      <c r="R2783" s="224"/>
      <c r="S2783" s="224"/>
      <c r="T2783" s="225"/>
      <c r="AT2783" s="226" t="s">
        <v>156</v>
      </c>
      <c r="AU2783" s="226" t="s">
        <v>80</v>
      </c>
      <c r="AV2783" s="14" t="s">
        <v>26</v>
      </c>
      <c r="AW2783" s="14" t="s">
        <v>32</v>
      </c>
      <c r="AX2783" s="14" t="s">
        <v>71</v>
      </c>
      <c r="AY2783" s="226" t="s">
        <v>144</v>
      </c>
    </row>
    <row r="2784" spans="1:65" s="13" customFormat="1" ht="10.199999999999999">
      <c r="B2784" s="206"/>
      <c r="C2784" s="207"/>
      <c r="D2784" s="201" t="s">
        <v>156</v>
      </c>
      <c r="E2784" s="208" t="s">
        <v>19</v>
      </c>
      <c r="F2784" s="209" t="s">
        <v>4152</v>
      </c>
      <c r="G2784" s="207"/>
      <c r="H2784" s="210">
        <v>22.94</v>
      </c>
      <c r="I2784" s="211"/>
      <c r="J2784" s="207"/>
      <c r="K2784" s="207"/>
      <c r="L2784" s="212"/>
      <c r="M2784" s="213"/>
      <c r="N2784" s="214"/>
      <c r="O2784" s="214"/>
      <c r="P2784" s="214"/>
      <c r="Q2784" s="214"/>
      <c r="R2784" s="214"/>
      <c r="S2784" s="214"/>
      <c r="T2784" s="215"/>
      <c r="AT2784" s="216" t="s">
        <v>156</v>
      </c>
      <c r="AU2784" s="216" t="s">
        <v>80</v>
      </c>
      <c r="AV2784" s="13" t="s">
        <v>80</v>
      </c>
      <c r="AW2784" s="13" t="s">
        <v>32</v>
      </c>
      <c r="AX2784" s="13" t="s">
        <v>71</v>
      </c>
      <c r="AY2784" s="216" t="s">
        <v>144</v>
      </c>
    </row>
    <row r="2785" spans="2:51" s="13" customFormat="1" ht="10.199999999999999">
      <c r="B2785" s="206"/>
      <c r="C2785" s="207"/>
      <c r="D2785" s="201" t="s">
        <v>156</v>
      </c>
      <c r="E2785" s="208" t="s">
        <v>19</v>
      </c>
      <c r="F2785" s="209" t="s">
        <v>4153</v>
      </c>
      <c r="G2785" s="207"/>
      <c r="H2785" s="210">
        <v>14.54</v>
      </c>
      <c r="I2785" s="211"/>
      <c r="J2785" s="207"/>
      <c r="K2785" s="207"/>
      <c r="L2785" s="212"/>
      <c r="M2785" s="213"/>
      <c r="N2785" s="214"/>
      <c r="O2785" s="214"/>
      <c r="P2785" s="214"/>
      <c r="Q2785" s="214"/>
      <c r="R2785" s="214"/>
      <c r="S2785" s="214"/>
      <c r="T2785" s="215"/>
      <c r="AT2785" s="216" t="s">
        <v>156</v>
      </c>
      <c r="AU2785" s="216" t="s">
        <v>80</v>
      </c>
      <c r="AV2785" s="13" t="s">
        <v>80</v>
      </c>
      <c r="AW2785" s="13" t="s">
        <v>32</v>
      </c>
      <c r="AX2785" s="13" t="s">
        <v>71</v>
      </c>
      <c r="AY2785" s="216" t="s">
        <v>144</v>
      </c>
    </row>
    <row r="2786" spans="2:51" s="13" customFormat="1" ht="10.199999999999999">
      <c r="B2786" s="206"/>
      <c r="C2786" s="207"/>
      <c r="D2786" s="201" t="s">
        <v>156</v>
      </c>
      <c r="E2786" s="208" t="s">
        <v>19</v>
      </c>
      <c r="F2786" s="209" t="s">
        <v>4154</v>
      </c>
      <c r="G2786" s="207"/>
      <c r="H2786" s="210">
        <v>12.14</v>
      </c>
      <c r="I2786" s="211"/>
      <c r="J2786" s="207"/>
      <c r="K2786" s="207"/>
      <c r="L2786" s="212"/>
      <c r="M2786" s="213"/>
      <c r="N2786" s="214"/>
      <c r="O2786" s="214"/>
      <c r="P2786" s="214"/>
      <c r="Q2786" s="214"/>
      <c r="R2786" s="214"/>
      <c r="S2786" s="214"/>
      <c r="T2786" s="215"/>
      <c r="AT2786" s="216" t="s">
        <v>156</v>
      </c>
      <c r="AU2786" s="216" t="s">
        <v>80</v>
      </c>
      <c r="AV2786" s="13" t="s">
        <v>80</v>
      </c>
      <c r="AW2786" s="13" t="s">
        <v>32</v>
      </c>
      <c r="AX2786" s="13" t="s">
        <v>71</v>
      </c>
      <c r="AY2786" s="216" t="s">
        <v>144</v>
      </c>
    </row>
    <row r="2787" spans="2:51" s="13" customFormat="1" ht="10.199999999999999">
      <c r="B2787" s="206"/>
      <c r="C2787" s="207"/>
      <c r="D2787" s="201" t="s">
        <v>156</v>
      </c>
      <c r="E2787" s="208" t="s">
        <v>19</v>
      </c>
      <c r="F2787" s="209" t="s">
        <v>4155</v>
      </c>
      <c r="G2787" s="207"/>
      <c r="H2787" s="210">
        <v>9.92</v>
      </c>
      <c r="I2787" s="211"/>
      <c r="J2787" s="207"/>
      <c r="K2787" s="207"/>
      <c r="L2787" s="212"/>
      <c r="M2787" s="213"/>
      <c r="N2787" s="214"/>
      <c r="O2787" s="214"/>
      <c r="P2787" s="214"/>
      <c r="Q2787" s="214"/>
      <c r="R2787" s="214"/>
      <c r="S2787" s="214"/>
      <c r="T2787" s="215"/>
      <c r="AT2787" s="216" t="s">
        <v>156</v>
      </c>
      <c r="AU2787" s="216" t="s">
        <v>80</v>
      </c>
      <c r="AV2787" s="13" t="s">
        <v>80</v>
      </c>
      <c r="AW2787" s="13" t="s">
        <v>32</v>
      </c>
      <c r="AX2787" s="13" t="s">
        <v>71</v>
      </c>
      <c r="AY2787" s="216" t="s">
        <v>144</v>
      </c>
    </row>
    <row r="2788" spans="2:51" s="13" customFormat="1" ht="10.199999999999999">
      <c r="B2788" s="206"/>
      <c r="C2788" s="207"/>
      <c r="D2788" s="201" t="s">
        <v>156</v>
      </c>
      <c r="E2788" s="208" t="s">
        <v>19</v>
      </c>
      <c r="F2788" s="209" t="s">
        <v>4156</v>
      </c>
      <c r="G2788" s="207"/>
      <c r="H2788" s="210">
        <v>4.8</v>
      </c>
      <c r="I2788" s="211"/>
      <c r="J2788" s="207"/>
      <c r="K2788" s="207"/>
      <c r="L2788" s="212"/>
      <c r="M2788" s="213"/>
      <c r="N2788" s="214"/>
      <c r="O2788" s="214"/>
      <c r="P2788" s="214"/>
      <c r="Q2788" s="214"/>
      <c r="R2788" s="214"/>
      <c r="S2788" s="214"/>
      <c r="T2788" s="215"/>
      <c r="AT2788" s="216" t="s">
        <v>156</v>
      </c>
      <c r="AU2788" s="216" t="s">
        <v>80</v>
      </c>
      <c r="AV2788" s="13" t="s">
        <v>80</v>
      </c>
      <c r="AW2788" s="13" t="s">
        <v>32</v>
      </c>
      <c r="AX2788" s="13" t="s">
        <v>71</v>
      </c>
      <c r="AY2788" s="216" t="s">
        <v>144</v>
      </c>
    </row>
    <row r="2789" spans="2:51" s="16" customFormat="1" ht="10.199999999999999">
      <c r="B2789" s="247"/>
      <c r="C2789" s="248"/>
      <c r="D2789" s="201" t="s">
        <v>156</v>
      </c>
      <c r="E2789" s="249" t="s">
        <v>19</v>
      </c>
      <c r="F2789" s="250" t="s">
        <v>495</v>
      </c>
      <c r="G2789" s="248"/>
      <c r="H2789" s="251">
        <v>64.34</v>
      </c>
      <c r="I2789" s="252"/>
      <c r="J2789" s="248"/>
      <c r="K2789" s="248"/>
      <c r="L2789" s="253"/>
      <c r="M2789" s="254"/>
      <c r="N2789" s="255"/>
      <c r="O2789" s="255"/>
      <c r="P2789" s="255"/>
      <c r="Q2789" s="255"/>
      <c r="R2789" s="255"/>
      <c r="S2789" s="255"/>
      <c r="T2789" s="256"/>
      <c r="AT2789" s="257" t="s">
        <v>156</v>
      </c>
      <c r="AU2789" s="257" t="s">
        <v>80</v>
      </c>
      <c r="AV2789" s="16" t="s">
        <v>165</v>
      </c>
      <c r="AW2789" s="16" t="s">
        <v>32</v>
      </c>
      <c r="AX2789" s="16" t="s">
        <v>71</v>
      </c>
      <c r="AY2789" s="257" t="s">
        <v>144</v>
      </c>
    </row>
    <row r="2790" spans="2:51" s="14" customFormat="1" ht="10.199999999999999">
      <c r="B2790" s="217"/>
      <c r="C2790" s="218"/>
      <c r="D2790" s="201" t="s">
        <v>156</v>
      </c>
      <c r="E2790" s="219" t="s">
        <v>19</v>
      </c>
      <c r="F2790" s="220" t="s">
        <v>4157</v>
      </c>
      <c r="G2790" s="218"/>
      <c r="H2790" s="219" t="s">
        <v>19</v>
      </c>
      <c r="I2790" s="221"/>
      <c r="J2790" s="218"/>
      <c r="K2790" s="218"/>
      <c r="L2790" s="222"/>
      <c r="M2790" s="223"/>
      <c r="N2790" s="224"/>
      <c r="O2790" s="224"/>
      <c r="P2790" s="224"/>
      <c r="Q2790" s="224"/>
      <c r="R2790" s="224"/>
      <c r="S2790" s="224"/>
      <c r="T2790" s="225"/>
      <c r="AT2790" s="226" t="s">
        <v>156</v>
      </c>
      <c r="AU2790" s="226" t="s">
        <v>80</v>
      </c>
      <c r="AV2790" s="14" t="s">
        <v>26</v>
      </c>
      <c r="AW2790" s="14" t="s">
        <v>32</v>
      </c>
      <c r="AX2790" s="14" t="s">
        <v>71</v>
      </c>
      <c r="AY2790" s="226" t="s">
        <v>144</v>
      </c>
    </row>
    <row r="2791" spans="2:51" s="13" customFormat="1" ht="10.199999999999999">
      <c r="B2791" s="206"/>
      <c r="C2791" s="207"/>
      <c r="D2791" s="201" t="s">
        <v>156</v>
      </c>
      <c r="E2791" s="208" t="s">
        <v>19</v>
      </c>
      <c r="F2791" s="209" t="s">
        <v>4158</v>
      </c>
      <c r="G2791" s="207"/>
      <c r="H2791" s="210">
        <v>8.75</v>
      </c>
      <c r="I2791" s="211"/>
      <c r="J2791" s="207"/>
      <c r="K2791" s="207"/>
      <c r="L2791" s="212"/>
      <c r="M2791" s="213"/>
      <c r="N2791" s="214"/>
      <c r="O2791" s="214"/>
      <c r="P2791" s="214"/>
      <c r="Q2791" s="214"/>
      <c r="R2791" s="214"/>
      <c r="S2791" s="214"/>
      <c r="T2791" s="215"/>
      <c r="AT2791" s="216" t="s">
        <v>156</v>
      </c>
      <c r="AU2791" s="216" t="s">
        <v>80</v>
      </c>
      <c r="AV2791" s="13" t="s">
        <v>80</v>
      </c>
      <c r="AW2791" s="13" t="s">
        <v>32</v>
      </c>
      <c r="AX2791" s="13" t="s">
        <v>71</v>
      </c>
      <c r="AY2791" s="216" t="s">
        <v>144</v>
      </c>
    </row>
    <row r="2792" spans="2:51" s="13" customFormat="1" ht="10.199999999999999">
      <c r="B2792" s="206"/>
      <c r="C2792" s="207"/>
      <c r="D2792" s="201" t="s">
        <v>156</v>
      </c>
      <c r="E2792" s="208" t="s">
        <v>19</v>
      </c>
      <c r="F2792" s="209" t="s">
        <v>4159</v>
      </c>
      <c r="G2792" s="207"/>
      <c r="H2792" s="210">
        <v>5.8</v>
      </c>
      <c r="I2792" s="211"/>
      <c r="J2792" s="207"/>
      <c r="K2792" s="207"/>
      <c r="L2792" s="212"/>
      <c r="M2792" s="213"/>
      <c r="N2792" s="214"/>
      <c r="O2792" s="214"/>
      <c r="P2792" s="214"/>
      <c r="Q2792" s="214"/>
      <c r="R2792" s="214"/>
      <c r="S2792" s="214"/>
      <c r="T2792" s="215"/>
      <c r="AT2792" s="216" t="s">
        <v>156</v>
      </c>
      <c r="AU2792" s="216" t="s">
        <v>80</v>
      </c>
      <c r="AV2792" s="13" t="s">
        <v>80</v>
      </c>
      <c r="AW2792" s="13" t="s">
        <v>32</v>
      </c>
      <c r="AX2792" s="13" t="s">
        <v>71</v>
      </c>
      <c r="AY2792" s="216" t="s">
        <v>144</v>
      </c>
    </row>
    <row r="2793" spans="2:51" s="13" customFormat="1" ht="10.199999999999999">
      <c r="B2793" s="206"/>
      <c r="C2793" s="207"/>
      <c r="D2793" s="201" t="s">
        <v>156</v>
      </c>
      <c r="E2793" s="208" t="s">
        <v>19</v>
      </c>
      <c r="F2793" s="209" t="s">
        <v>4160</v>
      </c>
      <c r="G2793" s="207"/>
      <c r="H2793" s="210">
        <v>7.3</v>
      </c>
      <c r="I2793" s="211"/>
      <c r="J2793" s="207"/>
      <c r="K2793" s="207"/>
      <c r="L2793" s="212"/>
      <c r="M2793" s="213"/>
      <c r="N2793" s="214"/>
      <c r="O2793" s="214"/>
      <c r="P2793" s="214"/>
      <c r="Q2793" s="214"/>
      <c r="R2793" s="214"/>
      <c r="S2793" s="214"/>
      <c r="T2793" s="215"/>
      <c r="AT2793" s="216" t="s">
        <v>156</v>
      </c>
      <c r="AU2793" s="216" t="s">
        <v>80</v>
      </c>
      <c r="AV2793" s="13" t="s">
        <v>80</v>
      </c>
      <c r="AW2793" s="13" t="s">
        <v>32</v>
      </c>
      <c r="AX2793" s="13" t="s">
        <v>71</v>
      </c>
      <c r="AY2793" s="216" t="s">
        <v>144</v>
      </c>
    </row>
    <row r="2794" spans="2:51" s="13" customFormat="1" ht="10.199999999999999">
      <c r="B2794" s="206"/>
      <c r="C2794" s="207"/>
      <c r="D2794" s="201" t="s">
        <v>156</v>
      </c>
      <c r="E2794" s="208" t="s">
        <v>19</v>
      </c>
      <c r="F2794" s="209" t="s">
        <v>4161</v>
      </c>
      <c r="G2794" s="207"/>
      <c r="H2794" s="210">
        <v>7.64</v>
      </c>
      <c r="I2794" s="211"/>
      <c r="J2794" s="207"/>
      <c r="K2794" s="207"/>
      <c r="L2794" s="212"/>
      <c r="M2794" s="213"/>
      <c r="N2794" s="214"/>
      <c r="O2794" s="214"/>
      <c r="P2794" s="214"/>
      <c r="Q2794" s="214"/>
      <c r="R2794" s="214"/>
      <c r="S2794" s="214"/>
      <c r="T2794" s="215"/>
      <c r="AT2794" s="216" t="s">
        <v>156</v>
      </c>
      <c r="AU2794" s="216" t="s">
        <v>80</v>
      </c>
      <c r="AV2794" s="13" t="s">
        <v>80</v>
      </c>
      <c r="AW2794" s="13" t="s">
        <v>32</v>
      </c>
      <c r="AX2794" s="13" t="s">
        <v>71</v>
      </c>
      <c r="AY2794" s="216" t="s">
        <v>144</v>
      </c>
    </row>
    <row r="2795" spans="2:51" s="13" customFormat="1" ht="10.199999999999999">
      <c r="B2795" s="206"/>
      <c r="C2795" s="207"/>
      <c r="D2795" s="201" t="s">
        <v>156</v>
      </c>
      <c r="E2795" s="208" t="s">
        <v>19</v>
      </c>
      <c r="F2795" s="209" t="s">
        <v>4162</v>
      </c>
      <c r="G2795" s="207"/>
      <c r="H2795" s="210">
        <v>7.7</v>
      </c>
      <c r="I2795" s="211"/>
      <c r="J2795" s="207"/>
      <c r="K2795" s="207"/>
      <c r="L2795" s="212"/>
      <c r="M2795" s="213"/>
      <c r="N2795" s="214"/>
      <c r="O2795" s="214"/>
      <c r="P2795" s="214"/>
      <c r="Q2795" s="214"/>
      <c r="R2795" s="214"/>
      <c r="S2795" s="214"/>
      <c r="T2795" s="215"/>
      <c r="AT2795" s="216" t="s">
        <v>156</v>
      </c>
      <c r="AU2795" s="216" t="s">
        <v>80</v>
      </c>
      <c r="AV2795" s="13" t="s">
        <v>80</v>
      </c>
      <c r="AW2795" s="13" t="s">
        <v>32</v>
      </c>
      <c r="AX2795" s="13" t="s">
        <v>71</v>
      </c>
      <c r="AY2795" s="216" t="s">
        <v>144</v>
      </c>
    </row>
    <row r="2796" spans="2:51" s="16" customFormat="1" ht="10.199999999999999">
      <c r="B2796" s="247"/>
      <c r="C2796" s="248"/>
      <c r="D2796" s="201" t="s">
        <v>156</v>
      </c>
      <c r="E2796" s="249" t="s">
        <v>19</v>
      </c>
      <c r="F2796" s="250" t="s">
        <v>495</v>
      </c>
      <c r="G2796" s="248"/>
      <c r="H2796" s="251">
        <v>37.19</v>
      </c>
      <c r="I2796" s="252"/>
      <c r="J2796" s="248"/>
      <c r="K2796" s="248"/>
      <c r="L2796" s="253"/>
      <c r="M2796" s="254"/>
      <c r="N2796" s="255"/>
      <c r="O2796" s="255"/>
      <c r="P2796" s="255"/>
      <c r="Q2796" s="255"/>
      <c r="R2796" s="255"/>
      <c r="S2796" s="255"/>
      <c r="T2796" s="256"/>
      <c r="AT2796" s="257" t="s">
        <v>156</v>
      </c>
      <c r="AU2796" s="257" t="s">
        <v>80</v>
      </c>
      <c r="AV2796" s="16" t="s">
        <v>165</v>
      </c>
      <c r="AW2796" s="16" t="s">
        <v>32</v>
      </c>
      <c r="AX2796" s="16" t="s">
        <v>71</v>
      </c>
      <c r="AY2796" s="257" t="s">
        <v>144</v>
      </c>
    </row>
    <row r="2797" spans="2:51" s="14" customFormat="1" ht="10.199999999999999">
      <c r="B2797" s="217"/>
      <c r="C2797" s="218"/>
      <c r="D2797" s="201" t="s">
        <v>156</v>
      </c>
      <c r="E2797" s="219" t="s">
        <v>19</v>
      </c>
      <c r="F2797" s="220" t="s">
        <v>391</v>
      </c>
      <c r="G2797" s="218"/>
      <c r="H2797" s="219" t="s">
        <v>19</v>
      </c>
      <c r="I2797" s="221"/>
      <c r="J2797" s="218"/>
      <c r="K2797" s="218"/>
      <c r="L2797" s="222"/>
      <c r="M2797" s="223"/>
      <c r="N2797" s="224"/>
      <c r="O2797" s="224"/>
      <c r="P2797" s="224"/>
      <c r="Q2797" s="224"/>
      <c r="R2797" s="224"/>
      <c r="S2797" s="224"/>
      <c r="T2797" s="225"/>
      <c r="AT2797" s="226" t="s">
        <v>156</v>
      </c>
      <c r="AU2797" s="226" t="s">
        <v>80</v>
      </c>
      <c r="AV2797" s="14" t="s">
        <v>26</v>
      </c>
      <c r="AW2797" s="14" t="s">
        <v>32</v>
      </c>
      <c r="AX2797" s="14" t="s">
        <v>71</v>
      </c>
      <c r="AY2797" s="226" t="s">
        <v>144</v>
      </c>
    </row>
    <row r="2798" spans="2:51" s="14" customFormat="1" ht="10.199999999999999">
      <c r="B2798" s="217"/>
      <c r="C2798" s="218"/>
      <c r="D2798" s="201" t="s">
        <v>156</v>
      </c>
      <c r="E2798" s="219" t="s">
        <v>19</v>
      </c>
      <c r="F2798" s="220" t="s">
        <v>4163</v>
      </c>
      <c r="G2798" s="218"/>
      <c r="H2798" s="219" t="s">
        <v>19</v>
      </c>
      <c r="I2798" s="221"/>
      <c r="J2798" s="218"/>
      <c r="K2798" s="218"/>
      <c r="L2798" s="222"/>
      <c r="M2798" s="223"/>
      <c r="N2798" s="224"/>
      <c r="O2798" s="224"/>
      <c r="P2798" s="224"/>
      <c r="Q2798" s="224"/>
      <c r="R2798" s="224"/>
      <c r="S2798" s="224"/>
      <c r="T2798" s="225"/>
      <c r="AT2798" s="226" t="s">
        <v>156</v>
      </c>
      <c r="AU2798" s="226" t="s">
        <v>80</v>
      </c>
      <c r="AV2798" s="14" t="s">
        <v>26</v>
      </c>
      <c r="AW2798" s="14" t="s">
        <v>32</v>
      </c>
      <c r="AX2798" s="14" t="s">
        <v>71</v>
      </c>
      <c r="AY2798" s="226" t="s">
        <v>144</v>
      </c>
    </row>
    <row r="2799" spans="2:51" s="13" customFormat="1" ht="10.199999999999999">
      <c r="B2799" s="206"/>
      <c r="C2799" s="207"/>
      <c r="D2799" s="201" t="s">
        <v>156</v>
      </c>
      <c r="E2799" s="208" t="s">
        <v>19</v>
      </c>
      <c r="F2799" s="209" t="s">
        <v>4164</v>
      </c>
      <c r="G2799" s="207"/>
      <c r="H2799" s="210">
        <v>8</v>
      </c>
      <c r="I2799" s="211"/>
      <c r="J2799" s="207"/>
      <c r="K2799" s="207"/>
      <c r="L2799" s="212"/>
      <c r="M2799" s="213"/>
      <c r="N2799" s="214"/>
      <c r="O2799" s="214"/>
      <c r="P2799" s="214"/>
      <c r="Q2799" s="214"/>
      <c r="R2799" s="214"/>
      <c r="S2799" s="214"/>
      <c r="T2799" s="215"/>
      <c r="AT2799" s="216" t="s">
        <v>156</v>
      </c>
      <c r="AU2799" s="216" t="s">
        <v>80</v>
      </c>
      <c r="AV2799" s="13" t="s">
        <v>80</v>
      </c>
      <c r="AW2799" s="13" t="s">
        <v>32</v>
      </c>
      <c r="AX2799" s="13" t="s">
        <v>71</v>
      </c>
      <c r="AY2799" s="216" t="s">
        <v>144</v>
      </c>
    </row>
    <row r="2800" spans="2:51" s="13" customFormat="1" ht="10.199999999999999">
      <c r="B2800" s="206"/>
      <c r="C2800" s="207"/>
      <c r="D2800" s="201" t="s">
        <v>156</v>
      </c>
      <c r="E2800" s="208" t="s">
        <v>19</v>
      </c>
      <c r="F2800" s="209" t="s">
        <v>4165</v>
      </c>
      <c r="G2800" s="207"/>
      <c r="H2800" s="210">
        <v>8</v>
      </c>
      <c r="I2800" s="211"/>
      <c r="J2800" s="207"/>
      <c r="K2800" s="207"/>
      <c r="L2800" s="212"/>
      <c r="M2800" s="213"/>
      <c r="N2800" s="214"/>
      <c r="O2800" s="214"/>
      <c r="P2800" s="214"/>
      <c r="Q2800" s="214"/>
      <c r="R2800" s="214"/>
      <c r="S2800" s="214"/>
      <c r="T2800" s="215"/>
      <c r="AT2800" s="216" t="s">
        <v>156</v>
      </c>
      <c r="AU2800" s="216" t="s">
        <v>80</v>
      </c>
      <c r="AV2800" s="13" t="s">
        <v>80</v>
      </c>
      <c r="AW2800" s="13" t="s">
        <v>32</v>
      </c>
      <c r="AX2800" s="13" t="s">
        <v>71</v>
      </c>
      <c r="AY2800" s="216" t="s">
        <v>144</v>
      </c>
    </row>
    <row r="2801" spans="1:65" s="13" customFormat="1" ht="10.199999999999999">
      <c r="B2801" s="206"/>
      <c r="C2801" s="207"/>
      <c r="D2801" s="201" t="s">
        <v>156</v>
      </c>
      <c r="E2801" s="208" t="s">
        <v>19</v>
      </c>
      <c r="F2801" s="209" t="s">
        <v>4166</v>
      </c>
      <c r="G2801" s="207"/>
      <c r="H2801" s="210">
        <v>4.83</v>
      </c>
      <c r="I2801" s="211"/>
      <c r="J2801" s="207"/>
      <c r="K2801" s="207"/>
      <c r="L2801" s="212"/>
      <c r="M2801" s="213"/>
      <c r="N2801" s="214"/>
      <c r="O2801" s="214"/>
      <c r="P2801" s="214"/>
      <c r="Q2801" s="214"/>
      <c r="R2801" s="214"/>
      <c r="S2801" s="214"/>
      <c r="T2801" s="215"/>
      <c r="AT2801" s="216" t="s">
        <v>156</v>
      </c>
      <c r="AU2801" s="216" t="s">
        <v>80</v>
      </c>
      <c r="AV2801" s="13" t="s">
        <v>80</v>
      </c>
      <c r="AW2801" s="13" t="s">
        <v>32</v>
      </c>
      <c r="AX2801" s="13" t="s">
        <v>71</v>
      </c>
      <c r="AY2801" s="216" t="s">
        <v>144</v>
      </c>
    </row>
    <row r="2802" spans="1:65" s="13" customFormat="1" ht="10.199999999999999">
      <c r="B2802" s="206"/>
      <c r="C2802" s="207"/>
      <c r="D2802" s="201" t="s">
        <v>156</v>
      </c>
      <c r="E2802" s="208" t="s">
        <v>19</v>
      </c>
      <c r="F2802" s="209" t="s">
        <v>4167</v>
      </c>
      <c r="G2802" s="207"/>
      <c r="H2802" s="210">
        <v>11.38</v>
      </c>
      <c r="I2802" s="211"/>
      <c r="J2802" s="207"/>
      <c r="K2802" s="207"/>
      <c r="L2802" s="212"/>
      <c r="M2802" s="213"/>
      <c r="N2802" s="214"/>
      <c r="O2802" s="214"/>
      <c r="P2802" s="214"/>
      <c r="Q2802" s="214"/>
      <c r="R2802" s="214"/>
      <c r="S2802" s="214"/>
      <c r="T2802" s="215"/>
      <c r="AT2802" s="216" t="s">
        <v>156</v>
      </c>
      <c r="AU2802" s="216" t="s">
        <v>80</v>
      </c>
      <c r="AV2802" s="13" t="s">
        <v>80</v>
      </c>
      <c r="AW2802" s="13" t="s">
        <v>32</v>
      </c>
      <c r="AX2802" s="13" t="s">
        <v>71</v>
      </c>
      <c r="AY2802" s="216" t="s">
        <v>144</v>
      </c>
    </row>
    <row r="2803" spans="1:65" s="16" customFormat="1" ht="10.199999999999999">
      <c r="B2803" s="247"/>
      <c r="C2803" s="248"/>
      <c r="D2803" s="201" t="s">
        <v>156</v>
      </c>
      <c r="E2803" s="249" t="s">
        <v>19</v>
      </c>
      <c r="F2803" s="250" t="s">
        <v>495</v>
      </c>
      <c r="G2803" s="248"/>
      <c r="H2803" s="251">
        <v>32.21</v>
      </c>
      <c r="I2803" s="252"/>
      <c r="J2803" s="248"/>
      <c r="K2803" s="248"/>
      <c r="L2803" s="253"/>
      <c r="M2803" s="254"/>
      <c r="N2803" s="255"/>
      <c r="O2803" s="255"/>
      <c r="P2803" s="255"/>
      <c r="Q2803" s="255"/>
      <c r="R2803" s="255"/>
      <c r="S2803" s="255"/>
      <c r="T2803" s="256"/>
      <c r="AT2803" s="257" t="s">
        <v>156</v>
      </c>
      <c r="AU2803" s="257" t="s">
        <v>80</v>
      </c>
      <c r="AV2803" s="16" t="s">
        <v>165</v>
      </c>
      <c r="AW2803" s="16" t="s">
        <v>32</v>
      </c>
      <c r="AX2803" s="16" t="s">
        <v>71</v>
      </c>
      <c r="AY2803" s="257" t="s">
        <v>144</v>
      </c>
    </row>
    <row r="2804" spans="1:65" s="15" customFormat="1" ht="10.199999999999999">
      <c r="B2804" s="227"/>
      <c r="C2804" s="228"/>
      <c r="D2804" s="201" t="s">
        <v>156</v>
      </c>
      <c r="E2804" s="229" t="s">
        <v>19</v>
      </c>
      <c r="F2804" s="230" t="s">
        <v>191</v>
      </c>
      <c r="G2804" s="228"/>
      <c r="H2804" s="231">
        <v>133.74</v>
      </c>
      <c r="I2804" s="232"/>
      <c r="J2804" s="228"/>
      <c r="K2804" s="228"/>
      <c r="L2804" s="233"/>
      <c r="M2804" s="234"/>
      <c r="N2804" s="235"/>
      <c r="O2804" s="235"/>
      <c r="P2804" s="235"/>
      <c r="Q2804" s="235"/>
      <c r="R2804" s="235"/>
      <c r="S2804" s="235"/>
      <c r="T2804" s="236"/>
      <c r="AT2804" s="237" t="s">
        <v>156</v>
      </c>
      <c r="AU2804" s="237" t="s">
        <v>80</v>
      </c>
      <c r="AV2804" s="15" t="s">
        <v>150</v>
      </c>
      <c r="AW2804" s="15" t="s">
        <v>32</v>
      </c>
      <c r="AX2804" s="15" t="s">
        <v>26</v>
      </c>
      <c r="AY2804" s="237" t="s">
        <v>144</v>
      </c>
    </row>
    <row r="2805" spans="1:65" s="2" customFormat="1" ht="16.5" customHeight="1">
      <c r="A2805" s="36"/>
      <c r="B2805" s="37"/>
      <c r="C2805" s="189" t="s">
        <v>4168</v>
      </c>
      <c r="D2805" s="189" t="s">
        <v>146</v>
      </c>
      <c r="E2805" s="190" t="s">
        <v>4169</v>
      </c>
      <c r="F2805" s="191" t="s">
        <v>4170</v>
      </c>
      <c r="G2805" s="192" t="s">
        <v>149</v>
      </c>
      <c r="H2805" s="193">
        <v>79.8</v>
      </c>
      <c r="I2805" s="194"/>
      <c r="J2805" s="193">
        <f>ROUND(I2805*H2805,2)</f>
        <v>0</v>
      </c>
      <c r="K2805" s="191" t="s">
        <v>160</v>
      </c>
      <c r="L2805" s="41"/>
      <c r="M2805" s="195" t="s">
        <v>19</v>
      </c>
      <c r="N2805" s="196" t="s">
        <v>42</v>
      </c>
      <c r="O2805" s="66"/>
      <c r="P2805" s="197">
        <f>O2805*H2805</f>
        <v>0</v>
      </c>
      <c r="Q2805" s="197">
        <v>6.3E-3</v>
      </c>
      <c r="R2805" s="197">
        <f>Q2805*H2805</f>
        <v>0.50273999999999996</v>
      </c>
      <c r="S2805" s="197">
        <v>0</v>
      </c>
      <c r="T2805" s="198">
        <f>S2805*H2805</f>
        <v>0</v>
      </c>
      <c r="U2805" s="36"/>
      <c r="V2805" s="36"/>
      <c r="W2805" s="36"/>
      <c r="X2805" s="36"/>
      <c r="Y2805" s="36"/>
      <c r="Z2805" s="36"/>
      <c r="AA2805" s="36"/>
      <c r="AB2805" s="36"/>
      <c r="AC2805" s="36"/>
      <c r="AD2805" s="36"/>
      <c r="AE2805" s="36"/>
      <c r="AR2805" s="199" t="s">
        <v>258</v>
      </c>
      <c r="AT2805" s="199" t="s">
        <v>146</v>
      </c>
      <c r="AU2805" s="199" t="s">
        <v>80</v>
      </c>
      <c r="AY2805" s="19" t="s">
        <v>144</v>
      </c>
      <c r="BE2805" s="200">
        <f>IF(N2805="základní",J2805,0)</f>
        <v>0</v>
      </c>
      <c r="BF2805" s="200">
        <f>IF(N2805="snížená",J2805,0)</f>
        <v>0</v>
      </c>
      <c r="BG2805" s="200">
        <f>IF(N2805="zákl. přenesená",J2805,0)</f>
        <v>0</v>
      </c>
      <c r="BH2805" s="200">
        <f>IF(N2805="sníž. přenesená",J2805,0)</f>
        <v>0</v>
      </c>
      <c r="BI2805" s="200">
        <f>IF(N2805="nulová",J2805,0)</f>
        <v>0</v>
      </c>
      <c r="BJ2805" s="19" t="s">
        <v>26</v>
      </c>
      <c r="BK2805" s="200">
        <f>ROUND(I2805*H2805,2)</f>
        <v>0</v>
      </c>
      <c r="BL2805" s="19" t="s">
        <v>258</v>
      </c>
      <c r="BM2805" s="199" t="s">
        <v>4171</v>
      </c>
    </row>
    <row r="2806" spans="1:65" s="2" customFormat="1" ht="10.199999999999999">
      <c r="A2806" s="36"/>
      <c r="B2806" s="37"/>
      <c r="C2806" s="38"/>
      <c r="D2806" s="201" t="s">
        <v>152</v>
      </c>
      <c r="E2806" s="38"/>
      <c r="F2806" s="202" t="s">
        <v>4172</v>
      </c>
      <c r="G2806" s="38"/>
      <c r="H2806" s="38"/>
      <c r="I2806" s="110"/>
      <c r="J2806" s="38"/>
      <c r="K2806" s="38"/>
      <c r="L2806" s="41"/>
      <c r="M2806" s="203"/>
      <c r="N2806" s="204"/>
      <c r="O2806" s="66"/>
      <c r="P2806" s="66"/>
      <c r="Q2806" s="66"/>
      <c r="R2806" s="66"/>
      <c r="S2806" s="66"/>
      <c r="T2806" s="67"/>
      <c r="U2806" s="36"/>
      <c r="V2806" s="36"/>
      <c r="W2806" s="36"/>
      <c r="X2806" s="36"/>
      <c r="Y2806" s="36"/>
      <c r="Z2806" s="36"/>
      <c r="AA2806" s="36"/>
      <c r="AB2806" s="36"/>
      <c r="AC2806" s="36"/>
      <c r="AD2806" s="36"/>
      <c r="AE2806" s="36"/>
      <c r="AT2806" s="19" t="s">
        <v>152</v>
      </c>
      <c r="AU2806" s="19" t="s">
        <v>80</v>
      </c>
    </row>
    <row r="2807" spans="1:65" s="2" customFormat="1" ht="28.8">
      <c r="A2807" s="36"/>
      <c r="B2807" s="37"/>
      <c r="C2807" s="38"/>
      <c r="D2807" s="201" t="s">
        <v>154</v>
      </c>
      <c r="E2807" s="38"/>
      <c r="F2807" s="205" t="s">
        <v>4173</v>
      </c>
      <c r="G2807" s="38"/>
      <c r="H2807" s="38"/>
      <c r="I2807" s="110"/>
      <c r="J2807" s="38"/>
      <c r="K2807" s="38"/>
      <c r="L2807" s="41"/>
      <c r="M2807" s="203"/>
      <c r="N2807" s="204"/>
      <c r="O2807" s="66"/>
      <c r="P2807" s="66"/>
      <c r="Q2807" s="66"/>
      <c r="R2807" s="66"/>
      <c r="S2807" s="66"/>
      <c r="T2807" s="67"/>
      <c r="U2807" s="36"/>
      <c r="V2807" s="36"/>
      <c r="W2807" s="36"/>
      <c r="X2807" s="36"/>
      <c r="Y2807" s="36"/>
      <c r="Z2807" s="36"/>
      <c r="AA2807" s="36"/>
      <c r="AB2807" s="36"/>
      <c r="AC2807" s="36"/>
      <c r="AD2807" s="36"/>
      <c r="AE2807" s="36"/>
      <c r="AT2807" s="19" t="s">
        <v>154</v>
      </c>
      <c r="AU2807" s="19" t="s">
        <v>80</v>
      </c>
    </row>
    <row r="2808" spans="1:65" s="14" customFormat="1" ht="10.199999999999999">
      <c r="B2808" s="217"/>
      <c r="C2808" s="218"/>
      <c r="D2808" s="201" t="s">
        <v>156</v>
      </c>
      <c r="E2808" s="219" t="s">
        <v>19</v>
      </c>
      <c r="F2808" s="220" t="s">
        <v>358</v>
      </c>
      <c r="G2808" s="218"/>
      <c r="H2808" s="219" t="s">
        <v>19</v>
      </c>
      <c r="I2808" s="221"/>
      <c r="J2808" s="218"/>
      <c r="K2808" s="218"/>
      <c r="L2808" s="222"/>
      <c r="M2808" s="223"/>
      <c r="N2808" s="224"/>
      <c r="O2808" s="224"/>
      <c r="P2808" s="224"/>
      <c r="Q2808" s="224"/>
      <c r="R2808" s="224"/>
      <c r="S2808" s="224"/>
      <c r="T2808" s="225"/>
      <c r="AT2808" s="226" t="s">
        <v>156</v>
      </c>
      <c r="AU2808" s="226" t="s">
        <v>80</v>
      </c>
      <c r="AV2808" s="14" t="s">
        <v>26</v>
      </c>
      <c r="AW2808" s="14" t="s">
        <v>32</v>
      </c>
      <c r="AX2808" s="14" t="s">
        <v>71</v>
      </c>
      <c r="AY2808" s="226" t="s">
        <v>144</v>
      </c>
    </row>
    <row r="2809" spans="1:65" s="13" customFormat="1" ht="10.199999999999999">
      <c r="B2809" s="206"/>
      <c r="C2809" s="207"/>
      <c r="D2809" s="201" t="s">
        <v>156</v>
      </c>
      <c r="E2809" s="208" t="s">
        <v>19</v>
      </c>
      <c r="F2809" s="209" t="s">
        <v>4174</v>
      </c>
      <c r="G2809" s="207"/>
      <c r="H2809" s="210">
        <v>60.9</v>
      </c>
      <c r="I2809" s="211"/>
      <c r="J2809" s="207"/>
      <c r="K2809" s="207"/>
      <c r="L2809" s="212"/>
      <c r="M2809" s="213"/>
      <c r="N2809" s="214"/>
      <c r="O2809" s="214"/>
      <c r="P2809" s="214"/>
      <c r="Q2809" s="214"/>
      <c r="R2809" s="214"/>
      <c r="S2809" s="214"/>
      <c r="T2809" s="215"/>
      <c r="AT2809" s="216" t="s">
        <v>156</v>
      </c>
      <c r="AU2809" s="216" t="s">
        <v>80</v>
      </c>
      <c r="AV2809" s="13" t="s">
        <v>80</v>
      </c>
      <c r="AW2809" s="13" t="s">
        <v>32</v>
      </c>
      <c r="AX2809" s="13" t="s">
        <v>71</v>
      </c>
      <c r="AY2809" s="216" t="s">
        <v>144</v>
      </c>
    </row>
    <row r="2810" spans="1:65" s="14" customFormat="1" ht="10.199999999999999">
      <c r="B2810" s="217"/>
      <c r="C2810" s="218"/>
      <c r="D2810" s="201" t="s">
        <v>156</v>
      </c>
      <c r="E2810" s="219" t="s">
        <v>19</v>
      </c>
      <c r="F2810" s="220" t="s">
        <v>391</v>
      </c>
      <c r="G2810" s="218"/>
      <c r="H2810" s="219" t="s">
        <v>19</v>
      </c>
      <c r="I2810" s="221"/>
      <c r="J2810" s="218"/>
      <c r="K2810" s="218"/>
      <c r="L2810" s="222"/>
      <c r="M2810" s="223"/>
      <c r="N2810" s="224"/>
      <c r="O2810" s="224"/>
      <c r="P2810" s="224"/>
      <c r="Q2810" s="224"/>
      <c r="R2810" s="224"/>
      <c r="S2810" s="224"/>
      <c r="T2810" s="225"/>
      <c r="AT2810" s="226" t="s">
        <v>156</v>
      </c>
      <c r="AU2810" s="226" t="s">
        <v>80</v>
      </c>
      <c r="AV2810" s="14" t="s">
        <v>26</v>
      </c>
      <c r="AW2810" s="14" t="s">
        <v>32</v>
      </c>
      <c r="AX2810" s="14" t="s">
        <v>71</v>
      </c>
      <c r="AY2810" s="226" t="s">
        <v>144</v>
      </c>
    </row>
    <row r="2811" spans="1:65" s="13" customFormat="1" ht="10.199999999999999">
      <c r="B2811" s="206"/>
      <c r="C2811" s="207"/>
      <c r="D2811" s="201" t="s">
        <v>156</v>
      </c>
      <c r="E2811" s="208" t="s">
        <v>19</v>
      </c>
      <c r="F2811" s="209" t="s">
        <v>4175</v>
      </c>
      <c r="G2811" s="207"/>
      <c r="H2811" s="210">
        <v>18.899999999999999</v>
      </c>
      <c r="I2811" s="211"/>
      <c r="J2811" s="207"/>
      <c r="K2811" s="207"/>
      <c r="L2811" s="212"/>
      <c r="M2811" s="213"/>
      <c r="N2811" s="214"/>
      <c r="O2811" s="214"/>
      <c r="P2811" s="214"/>
      <c r="Q2811" s="214"/>
      <c r="R2811" s="214"/>
      <c r="S2811" s="214"/>
      <c r="T2811" s="215"/>
      <c r="AT2811" s="216" t="s">
        <v>156</v>
      </c>
      <c r="AU2811" s="216" t="s">
        <v>80</v>
      </c>
      <c r="AV2811" s="13" t="s">
        <v>80</v>
      </c>
      <c r="AW2811" s="13" t="s">
        <v>32</v>
      </c>
      <c r="AX2811" s="13" t="s">
        <v>71</v>
      </c>
      <c r="AY2811" s="216" t="s">
        <v>144</v>
      </c>
    </row>
    <row r="2812" spans="1:65" s="15" customFormat="1" ht="10.199999999999999">
      <c r="B2812" s="227"/>
      <c r="C2812" s="228"/>
      <c r="D2812" s="201" t="s">
        <v>156</v>
      </c>
      <c r="E2812" s="229" t="s">
        <v>19</v>
      </c>
      <c r="F2812" s="230" t="s">
        <v>191</v>
      </c>
      <c r="G2812" s="228"/>
      <c r="H2812" s="231">
        <v>79.8</v>
      </c>
      <c r="I2812" s="232"/>
      <c r="J2812" s="228"/>
      <c r="K2812" s="228"/>
      <c r="L2812" s="233"/>
      <c r="M2812" s="234"/>
      <c r="N2812" s="235"/>
      <c r="O2812" s="235"/>
      <c r="P2812" s="235"/>
      <c r="Q2812" s="235"/>
      <c r="R2812" s="235"/>
      <c r="S2812" s="235"/>
      <c r="T2812" s="236"/>
      <c r="AT2812" s="237" t="s">
        <v>156</v>
      </c>
      <c r="AU2812" s="237" t="s">
        <v>80</v>
      </c>
      <c r="AV2812" s="15" t="s">
        <v>150</v>
      </c>
      <c r="AW2812" s="15" t="s">
        <v>32</v>
      </c>
      <c r="AX2812" s="15" t="s">
        <v>26</v>
      </c>
      <c r="AY2812" s="237" t="s">
        <v>144</v>
      </c>
    </row>
    <row r="2813" spans="1:65" s="2" customFormat="1" ht="16.5" customHeight="1">
      <c r="A2813" s="36"/>
      <c r="B2813" s="37"/>
      <c r="C2813" s="238" t="s">
        <v>4176</v>
      </c>
      <c r="D2813" s="238" t="s">
        <v>253</v>
      </c>
      <c r="E2813" s="239" t="s">
        <v>4177</v>
      </c>
      <c r="F2813" s="240" t="s">
        <v>4178</v>
      </c>
      <c r="G2813" s="241" t="s">
        <v>149</v>
      </c>
      <c r="H2813" s="242">
        <v>98.41</v>
      </c>
      <c r="I2813" s="243"/>
      <c r="J2813" s="242">
        <f>ROUND(I2813*H2813,2)</f>
        <v>0</v>
      </c>
      <c r="K2813" s="240" t="s">
        <v>160</v>
      </c>
      <c r="L2813" s="244"/>
      <c r="M2813" s="245" t="s">
        <v>19</v>
      </c>
      <c r="N2813" s="246" t="s">
        <v>42</v>
      </c>
      <c r="O2813" s="66"/>
      <c r="P2813" s="197">
        <f>O2813*H2813</f>
        <v>0</v>
      </c>
      <c r="Q2813" s="197">
        <v>1.7999999999999999E-2</v>
      </c>
      <c r="R2813" s="197">
        <f>Q2813*H2813</f>
        <v>1.7713799999999997</v>
      </c>
      <c r="S2813" s="197">
        <v>0</v>
      </c>
      <c r="T2813" s="198">
        <f>S2813*H2813</f>
        <v>0</v>
      </c>
      <c r="U2813" s="36"/>
      <c r="V2813" s="36"/>
      <c r="W2813" s="36"/>
      <c r="X2813" s="36"/>
      <c r="Y2813" s="36"/>
      <c r="Z2813" s="36"/>
      <c r="AA2813" s="36"/>
      <c r="AB2813" s="36"/>
      <c r="AC2813" s="36"/>
      <c r="AD2813" s="36"/>
      <c r="AE2813" s="36"/>
      <c r="AR2813" s="199" t="s">
        <v>366</v>
      </c>
      <c r="AT2813" s="199" t="s">
        <v>253</v>
      </c>
      <c r="AU2813" s="199" t="s">
        <v>80</v>
      </c>
      <c r="AY2813" s="19" t="s">
        <v>144</v>
      </c>
      <c r="BE2813" s="200">
        <f>IF(N2813="základní",J2813,0)</f>
        <v>0</v>
      </c>
      <c r="BF2813" s="200">
        <f>IF(N2813="snížená",J2813,0)</f>
        <v>0</v>
      </c>
      <c r="BG2813" s="200">
        <f>IF(N2813="zákl. přenesená",J2813,0)</f>
        <v>0</v>
      </c>
      <c r="BH2813" s="200">
        <f>IF(N2813="sníž. přenesená",J2813,0)</f>
        <v>0</v>
      </c>
      <c r="BI2813" s="200">
        <f>IF(N2813="nulová",J2813,0)</f>
        <v>0</v>
      </c>
      <c r="BJ2813" s="19" t="s">
        <v>26</v>
      </c>
      <c r="BK2813" s="200">
        <f>ROUND(I2813*H2813,2)</f>
        <v>0</v>
      </c>
      <c r="BL2813" s="19" t="s">
        <v>258</v>
      </c>
      <c r="BM2813" s="199" t="s">
        <v>4179</v>
      </c>
    </row>
    <row r="2814" spans="1:65" s="2" customFormat="1" ht="10.199999999999999">
      <c r="A2814" s="36"/>
      <c r="B2814" s="37"/>
      <c r="C2814" s="38"/>
      <c r="D2814" s="201" t="s">
        <v>152</v>
      </c>
      <c r="E2814" s="38"/>
      <c r="F2814" s="202" t="s">
        <v>4178</v>
      </c>
      <c r="G2814" s="38"/>
      <c r="H2814" s="38"/>
      <c r="I2814" s="110"/>
      <c r="J2814" s="38"/>
      <c r="K2814" s="38"/>
      <c r="L2814" s="41"/>
      <c r="M2814" s="203"/>
      <c r="N2814" s="204"/>
      <c r="O2814" s="66"/>
      <c r="P2814" s="66"/>
      <c r="Q2814" s="66"/>
      <c r="R2814" s="66"/>
      <c r="S2814" s="66"/>
      <c r="T2814" s="67"/>
      <c r="U2814" s="36"/>
      <c r="V2814" s="36"/>
      <c r="W2814" s="36"/>
      <c r="X2814" s="36"/>
      <c r="Y2814" s="36"/>
      <c r="Z2814" s="36"/>
      <c r="AA2814" s="36"/>
      <c r="AB2814" s="36"/>
      <c r="AC2814" s="36"/>
      <c r="AD2814" s="36"/>
      <c r="AE2814" s="36"/>
      <c r="AT2814" s="19" t="s">
        <v>152</v>
      </c>
      <c r="AU2814" s="19" t="s">
        <v>80</v>
      </c>
    </row>
    <row r="2815" spans="1:65" s="13" customFormat="1" ht="10.199999999999999">
      <c r="B2815" s="206"/>
      <c r="C2815" s="207"/>
      <c r="D2815" s="201" t="s">
        <v>156</v>
      </c>
      <c r="E2815" s="208" t="s">
        <v>19</v>
      </c>
      <c r="F2815" s="209" t="s">
        <v>4180</v>
      </c>
      <c r="G2815" s="207"/>
      <c r="H2815" s="210">
        <v>79.8</v>
      </c>
      <c r="I2815" s="211"/>
      <c r="J2815" s="207"/>
      <c r="K2815" s="207"/>
      <c r="L2815" s="212"/>
      <c r="M2815" s="213"/>
      <c r="N2815" s="214"/>
      <c r="O2815" s="214"/>
      <c r="P2815" s="214"/>
      <c r="Q2815" s="214"/>
      <c r="R2815" s="214"/>
      <c r="S2815" s="214"/>
      <c r="T2815" s="215"/>
      <c r="AT2815" s="216" t="s">
        <v>156</v>
      </c>
      <c r="AU2815" s="216" t="s">
        <v>80</v>
      </c>
      <c r="AV2815" s="13" t="s">
        <v>80</v>
      </c>
      <c r="AW2815" s="13" t="s">
        <v>32</v>
      </c>
      <c r="AX2815" s="13" t="s">
        <v>71</v>
      </c>
      <c r="AY2815" s="216" t="s">
        <v>144</v>
      </c>
    </row>
    <row r="2816" spans="1:65" s="13" customFormat="1" ht="10.199999999999999">
      <c r="B2816" s="206"/>
      <c r="C2816" s="207"/>
      <c r="D2816" s="201" t="s">
        <v>156</v>
      </c>
      <c r="E2816" s="208" t="s">
        <v>19</v>
      </c>
      <c r="F2816" s="209" t="s">
        <v>4181</v>
      </c>
      <c r="G2816" s="207"/>
      <c r="H2816" s="210">
        <v>9.66</v>
      </c>
      <c r="I2816" s="211"/>
      <c r="J2816" s="207"/>
      <c r="K2816" s="207"/>
      <c r="L2816" s="212"/>
      <c r="M2816" s="213"/>
      <c r="N2816" s="214"/>
      <c r="O2816" s="214"/>
      <c r="P2816" s="214"/>
      <c r="Q2816" s="214"/>
      <c r="R2816" s="214"/>
      <c r="S2816" s="214"/>
      <c r="T2816" s="215"/>
      <c r="AT2816" s="216" t="s">
        <v>156</v>
      </c>
      <c r="AU2816" s="216" t="s">
        <v>80</v>
      </c>
      <c r="AV2816" s="13" t="s">
        <v>80</v>
      </c>
      <c r="AW2816" s="13" t="s">
        <v>32</v>
      </c>
      <c r="AX2816" s="13" t="s">
        <v>71</v>
      </c>
      <c r="AY2816" s="216" t="s">
        <v>144</v>
      </c>
    </row>
    <row r="2817" spans="1:65" s="15" customFormat="1" ht="10.199999999999999">
      <c r="B2817" s="227"/>
      <c r="C2817" s="228"/>
      <c r="D2817" s="201" t="s">
        <v>156</v>
      </c>
      <c r="E2817" s="229" t="s">
        <v>19</v>
      </c>
      <c r="F2817" s="230" t="s">
        <v>191</v>
      </c>
      <c r="G2817" s="228"/>
      <c r="H2817" s="231">
        <v>89.46</v>
      </c>
      <c r="I2817" s="232"/>
      <c r="J2817" s="228"/>
      <c r="K2817" s="228"/>
      <c r="L2817" s="233"/>
      <c r="M2817" s="234"/>
      <c r="N2817" s="235"/>
      <c r="O2817" s="235"/>
      <c r="P2817" s="235"/>
      <c r="Q2817" s="235"/>
      <c r="R2817" s="235"/>
      <c r="S2817" s="235"/>
      <c r="T2817" s="236"/>
      <c r="AT2817" s="237" t="s">
        <v>156</v>
      </c>
      <c r="AU2817" s="237" t="s">
        <v>80</v>
      </c>
      <c r="AV2817" s="15" t="s">
        <v>150</v>
      </c>
      <c r="AW2817" s="15" t="s">
        <v>32</v>
      </c>
      <c r="AX2817" s="15" t="s">
        <v>26</v>
      </c>
      <c r="AY2817" s="237" t="s">
        <v>144</v>
      </c>
    </row>
    <row r="2818" spans="1:65" s="13" customFormat="1" ht="10.199999999999999">
      <c r="B2818" s="206"/>
      <c r="C2818" s="207"/>
      <c r="D2818" s="201" t="s">
        <v>156</v>
      </c>
      <c r="E2818" s="207"/>
      <c r="F2818" s="209" t="s">
        <v>4182</v>
      </c>
      <c r="G2818" s="207"/>
      <c r="H2818" s="210">
        <v>98.41</v>
      </c>
      <c r="I2818" s="211"/>
      <c r="J2818" s="207"/>
      <c r="K2818" s="207"/>
      <c r="L2818" s="212"/>
      <c r="M2818" s="213"/>
      <c r="N2818" s="214"/>
      <c r="O2818" s="214"/>
      <c r="P2818" s="214"/>
      <c r="Q2818" s="214"/>
      <c r="R2818" s="214"/>
      <c r="S2818" s="214"/>
      <c r="T2818" s="215"/>
      <c r="AT2818" s="216" t="s">
        <v>156</v>
      </c>
      <c r="AU2818" s="216" t="s">
        <v>80</v>
      </c>
      <c r="AV2818" s="13" t="s">
        <v>80</v>
      </c>
      <c r="AW2818" s="13" t="s">
        <v>4</v>
      </c>
      <c r="AX2818" s="13" t="s">
        <v>26</v>
      </c>
      <c r="AY2818" s="216" t="s">
        <v>144</v>
      </c>
    </row>
    <row r="2819" spans="1:65" s="2" customFormat="1" ht="16.5" customHeight="1">
      <c r="A2819" s="36"/>
      <c r="B2819" s="37"/>
      <c r="C2819" s="189" t="s">
        <v>4183</v>
      </c>
      <c r="D2819" s="189" t="s">
        <v>146</v>
      </c>
      <c r="E2819" s="190" t="s">
        <v>4184</v>
      </c>
      <c r="F2819" s="191" t="s">
        <v>4185</v>
      </c>
      <c r="G2819" s="192" t="s">
        <v>149</v>
      </c>
      <c r="H2819" s="193">
        <v>18.5</v>
      </c>
      <c r="I2819" s="194"/>
      <c r="J2819" s="193">
        <f>ROUND(I2819*H2819,2)</f>
        <v>0</v>
      </c>
      <c r="K2819" s="191" t="s">
        <v>160</v>
      </c>
      <c r="L2819" s="41"/>
      <c r="M2819" s="195" t="s">
        <v>19</v>
      </c>
      <c r="N2819" s="196" t="s">
        <v>42</v>
      </c>
      <c r="O2819" s="66"/>
      <c r="P2819" s="197">
        <f>O2819*H2819</f>
        <v>0</v>
      </c>
      <c r="Q2819" s="197">
        <v>8.9999999999999993E-3</v>
      </c>
      <c r="R2819" s="197">
        <f>Q2819*H2819</f>
        <v>0.16649999999999998</v>
      </c>
      <c r="S2819" s="197">
        <v>0</v>
      </c>
      <c r="T2819" s="198">
        <f>S2819*H2819</f>
        <v>0</v>
      </c>
      <c r="U2819" s="36"/>
      <c r="V2819" s="36"/>
      <c r="W2819" s="36"/>
      <c r="X2819" s="36"/>
      <c r="Y2819" s="36"/>
      <c r="Z2819" s="36"/>
      <c r="AA2819" s="36"/>
      <c r="AB2819" s="36"/>
      <c r="AC2819" s="36"/>
      <c r="AD2819" s="36"/>
      <c r="AE2819" s="36"/>
      <c r="AR2819" s="199" t="s">
        <v>258</v>
      </c>
      <c r="AT2819" s="199" t="s">
        <v>146</v>
      </c>
      <c r="AU2819" s="199" t="s">
        <v>80</v>
      </c>
      <c r="AY2819" s="19" t="s">
        <v>144</v>
      </c>
      <c r="BE2819" s="200">
        <f>IF(N2819="základní",J2819,0)</f>
        <v>0</v>
      </c>
      <c r="BF2819" s="200">
        <f>IF(N2819="snížená",J2819,0)</f>
        <v>0</v>
      </c>
      <c r="BG2819" s="200">
        <f>IF(N2819="zákl. přenesená",J2819,0)</f>
        <v>0</v>
      </c>
      <c r="BH2819" s="200">
        <f>IF(N2819="sníž. přenesená",J2819,0)</f>
        <v>0</v>
      </c>
      <c r="BI2819" s="200">
        <f>IF(N2819="nulová",J2819,0)</f>
        <v>0</v>
      </c>
      <c r="BJ2819" s="19" t="s">
        <v>26</v>
      </c>
      <c r="BK2819" s="200">
        <f>ROUND(I2819*H2819,2)</f>
        <v>0</v>
      </c>
      <c r="BL2819" s="19" t="s">
        <v>258</v>
      </c>
      <c r="BM2819" s="199" t="s">
        <v>4186</v>
      </c>
    </row>
    <row r="2820" spans="1:65" s="2" customFormat="1" ht="10.199999999999999">
      <c r="A2820" s="36"/>
      <c r="B2820" s="37"/>
      <c r="C2820" s="38"/>
      <c r="D2820" s="201" t="s">
        <v>152</v>
      </c>
      <c r="E2820" s="38"/>
      <c r="F2820" s="202" t="s">
        <v>4187</v>
      </c>
      <c r="G2820" s="38"/>
      <c r="H2820" s="38"/>
      <c r="I2820" s="110"/>
      <c r="J2820" s="38"/>
      <c r="K2820" s="38"/>
      <c r="L2820" s="41"/>
      <c r="M2820" s="203"/>
      <c r="N2820" s="204"/>
      <c r="O2820" s="66"/>
      <c r="P2820" s="66"/>
      <c r="Q2820" s="66"/>
      <c r="R2820" s="66"/>
      <c r="S2820" s="66"/>
      <c r="T2820" s="67"/>
      <c r="U2820" s="36"/>
      <c r="V2820" s="36"/>
      <c r="W2820" s="36"/>
      <c r="X2820" s="36"/>
      <c r="Y2820" s="36"/>
      <c r="Z2820" s="36"/>
      <c r="AA2820" s="36"/>
      <c r="AB2820" s="36"/>
      <c r="AC2820" s="36"/>
      <c r="AD2820" s="36"/>
      <c r="AE2820" s="36"/>
      <c r="AT2820" s="19" t="s">
        <v>152</v>
      </c>
      <c r="AU2820" s="19" t="s">
        <v>80</v>
      </c>
    </row>
    <row r="2821" spans="1:65" s="2" customFormat="1" ht="28.8">
      <c r="A2821" s="36"/>
      <c r="B2821" s="37"/>
      <c r="C2821" s="38"/>
      <c r="D2821" s="201" t="s">
        <v>154</v>
      </c>
      <c r="E2821" s="38"/>
      <c r="F2821" s="205" t="s">
        <v>4173</v>
      </c>
      <c r="G2821" s="38"/>
      <c r="H2821" s="38"/>
      <c r="I2821" s="110"/>
      <c r="J2821" s="38"/>
      <c r="K2821" s="38"/>
      <c r="L2821" s="41"/>
      <c r="M2821" s="203"/>
      <c r="N2821" s="204"/>
      <c r="O2821" s="66"/>
      <c r="P2821" s="66"/>
      <c r="Q2821" s="66"/>
      <c r="R2821" s="66"/>
      <c r="S2821" s="66"/>
      <c r="T2821" s="67"/>
      <c r="U2821" s="36"/>
      <c r="V2821" s="36"/>
      <c r="W2821" s="36"/>
      <c r="X2821" s="36"/>
      <c r="Y2821" s="36"/>
      <c r="Z2821" s="36"/>
      <c r="AA2821" s="36"/>
      <c r="AB2821" s="36"/>
      <c r="AC2821" s="36"/>
      <c r="AD2821" s="36"/>
      <c r="AE2821" s="36"/>
      <c r="AT2821" s="19" t="s">
        <v>154</v>
      </c>
      <c r="AU2821" s="19" t="s">
        <v>80</v>
      </c>
    </row>
    <row r="2822" spans="1:65" s="14" customFormat="1" ht="10.199999999999999">
      <c r="B2822" s="217"/>
      <c r="C2822" s="218"/>
      <c r="D2822" s="201" t="s">
        <v>156</v>
      </c>
      <c r="E2822" s="219" t="s">
        <v>19</v>
      </c>
      <c r="F2822" s="220" t="s">
        <v>358</v>
      </c>
      <c r="G2822" s="218"/>
      <c r="H2822" s="219" t="s">
        <v>19</v>
      </c>
      <c r="I2822" s="221"/>
      <c r="J2822" s="218"/>
      <c r="K2822" s="218"/>
      <c r="L2822" s="222"/>
      <c r="M2822" s="223"/>
      <c r="N2822" s="224"/>
      <c r="O2822" s="224"/>
      <c r="P2822" s="224"/>
      <c r="Q2822" s="224"/>
      <c r="R2822" s="224"/>
      <c r="S2822" s="224"/>
      <c r="T2822" s="225"/>
      <c r="AT2822" s="226" t="s">
        <v>156</v>
      </c>
      <c r="AU2822" s="226" t="s">
        <v>80</v>
      </c>
      <c r="AV2822" s="14" t="s">
        <v>26</v>
      </c>
      <c r="AW2822" s="14" t="s">
        <v>32</v>
      </c>
      <c r="AX2822" s="14" t="s">
        <v>71</v>
      </c>
      <c r="AY2822" s="226" t="s">
        <v>144</v>
      </c>
    </row>
    <row r="2823" spans="1:65" s="13" customFormat="1" ht="10.199999999999999">
      <c r="B2823" s="206"/>
      <c r="C2823" s="207"/>
      <c r="D2823" s="201" t="s">
        <v>156</v>
      </c>
      <c r="E2823" s="208" t="s">
        <v>19</v>
      </c>
      <c r="F2823" s="209" t="s">
        <v>4188</v>
      </c>
      <c r="G2823" s="207"/>
      <c r="H2823" s="210">
        <v>18.5</v>
      </c>
      <c r="I2823" s="211"/>
      <c r="J2823" s="207"/>
      <c r="K2823" s="207"/>
      <c r="L2823" s="212"/>
      <c r="M2823" s="213"/>
      <c r="N2823" s="214"/>
      <c r="O2823" s="214"/>
      <c r="P2823" s="214"/>
      <c r="Q2823" s="214"/>
      <c r="R2823" s="214"/>
      <c r="S2823" s="214"/>
      <c r="T2823" s="215"/>
      <c r="AT2823" s="216" t="s">
        <v>156</v>
      </c>
      <c r="AU2823" s="216" t="s">
        <v>80</v>
      </c>
      <c r="AV2823" s="13" t="s">
        <v>80</v>
      </c>
      <c r="AW2823" s="13" t="s">
        <v>32</v>
      </c>
      <c r="AX2823" s="13" t="s">
        <v>26</v>
      </c>
      <c r="AY2823" s="216" t="s">
        <v>144</v>
      </c>
    </row>
    <row r="2824" spans="1:65" s="2" customFormat="1" ht="16.5" customHeight="1">
      <c r="A2824" s="36"/>
      <c r="B2824" s="37"/>
      <c r="C2824" s="238" t="s">
        <v>4189</v>
      </c>
      <c r="D2824" s="238" t="s">
        <v>253</v>
      </c>
      <c r="E2824" s="239" t="s">
        <v>4190</v>
      </c>
      <c r="F2824" s="240" t="s">
        <v>4191</v>
      </c>
      <c r="G2824" s="241" t="s">
        <v>149</v>
      </c>
      <c r="H2824" s="242">
        <v>25.55</v>
      </c>
      <c r="I2824" s="243"/>
      <c r="J2824" s="242">
        <f>ROUND(I2824*H2824,2)</f>
        <v>0</v>
      </c>
      <c r="K2824" s="240" t="s">
        <v>160</v>
      </c>
      <c r="L2824" s="244"/>
      <c r="M2824" s="245" t="s">
        <v>19</v>
      </c>
      <c r="N2824" s="246" t="s">
        <v>42</v>
      </c>
      <c r="O2824" s="66"/>
      <c r="P2824" s="197">
        <f>O2824*H2824</f>
        <v>0</v>
      </c>
      <c r="Q2824" s="197">
        <v>2.3E-2</v>
      </c>
      <c r="R2824" s="197">
        <f>Q2824*H2824</f>
        <v>0.58765000000000001</v>
      </c>
      <c r="S2824" s="197">
        <v>0</v>
      </c>
      <c r="T2824" s="198">
        <f>S2824*H2824</f>
        <v>0</v>
      </c>
      <c r="U2824" s="36"/>
      <c r="V2824" s="36"/>
      <c r="W2824" s="36"/>
      <c r="X2824" s="36"/>
      <c r="Y2824" s="36"/>
      <c r="Z2824" s="36"/>
      <c r="AA2824" s="36"/>
      <c r="AB2824" s="36"/>
      <c r="AC2824" s="36"/>
      <c r="AD2824" s="36"/>
      <c r="AE2824" s="36"/>
      <c r="AR2824" s="199" t="s">
        <v>366</v>
      </c>
      <c r="AT2824" s="199" t="s">
        <v>253</v>
      </c>
      <c r="AU2824" s="199" t="s">
        <v>80</v>
      </c>
      <c r="AY2824" s="19" t="s">
        <v>144</v>
      </c>
      <c r="BE2824" s="200">
        <f>IF(N2824="základní",J2824,0)</f>
        <v>0</v>
      </c>
      <c r="BF2824" s="200">
        <f>IF(N2824="snížená",J2824,0)</f>
        <v>0</v>
      </c>
      <c r="BG2824" s="200">
        <f>IF(N2824="zákl. přenesená",J2824,0)</f>
        <v>0</v>
      </c>
      <c r="BH2824" s="200">
        <f>IF(N2824="sníž. přenesená",J2824,0)</f>
        <v>0</v>
      </c>
      <c r="BI2824" s="200">
        <f>IF(N2824="nulová",J2824,0)</f>
        <v>0</v>
      </c>
      <c r="BJ2824" s="19" t="s">
        <v>26</v>
      </c>
      <c r="BK2824" s="200">
        <f>ROUND(I2824*H2824,2)</f>
        <v>0</v>
      </c>
      <c r="BL2824" s="19" t="s">
        <v>258</v>
      </c>
      <c r="BM2824" s="199" t="s">
        <v>4192</v>
      </c>
    </row>
    <row r="2825" spans="1:65" s="2" customFormat="1" ht="10.199999999999999">
      <c r="A2825" s="36"/>
      <c r="B2825" s="37"/>
      <c r="C2825" s="38"/>
      <c r="D2825" s="201" t="s">
        <v>152</v>
      </c>
      <c r="E2825" s="38"/>
      <c r="F2825" s="202" t="s">
        <v>4191</v>
      </c>
      <c r="G2825" s="38"/>
      <c r="H2825" s="38"/>
      <c r="I2825" s="110"/>
      <c r="J2825" s="38"/>
      <c r="K2825" s="38"/>
      <c r="L2825" s="41"/>
      <c r="M2825" s="203"/>
      <c r="N2825" s="204"/>
      <c r="O2825" s="66"/>
      <c r="P2825" s="66"/>
      <c r="Q2825" s="66"/>
      <c r="R2825" s="66"/>
      <c r="S2825" s="66"/>
      <c r="T2825" s="67"/>
      <c r="U2825" s="36"/>
      <c r="V2825" s="36"/>
      <c r="W2825" s="36"/>
      <c r="X2825" s="36"/>
      <c r="Y2825" s="36"/>
      <c r="Z2825" s="36"/>
      <c r="AA2825" s="36"/>
      <c r="AB2825" s="36"/>
      <c r="AC2825" s="36"/>
      <c r="AD2825" s="36"/>
      <c r="AE2825" s="36"/>
      <c r="AT2825" s="19" t="s">
        <v>152</v>
      </c>
      <c r="AU2825" s="19" t="s">
        <v>80</v>
      </c>
    </row>
    <row r="2826" spans="1:65" s="13" customFormat="1" ht="10.199999999999999">
      <c r="B2826" s="206"/>
      <c r="C2826" s="207"/>
      <c r="D2826" s="201" t="s">
        <v>156</v>
      </c>
      <c r="E2826" s="208" t="s">
        <v>19</v>
      </c>
      <c r="F2826" s="209" t="s">
        <v>4193</v>
      </c>
      <c r="G2826" s="207"/>
      <c r="H2826" s="210">
        <v>18.5</v>
      </c>
      <c r="I2826" s="211"/>
      <c r="J2826" s="207"/>
      <c r="K2826" s="207"/>
      <c r="L2826" s="212"/>
      <c r="M2826" s="213"/>
      <c r="N2826" s="214"/>
      <c r="O2826" s="214"/>
      <c r="P2826" s="214"/>
      <c r="Q2826" s="214"/>
      <c r="R2826" s="214"/>
      <c r="S2826" s="214"/>
      <c r="T2826" s="215"/>
      <c r="AT2826" s="216" t="s">
        <v>156</v>
      </c>
      <c r="AU2826" s="216" t="s">
        <v>80</v>
      </c>
      <c r="AV2826" s="13" t="s">
        <v>80</v>
      </c>
      <c r="AW2826" s="13" t="s">
        <v>32</v>
      </c>
      <c r="AX2826" s="13" t="s">
        <v>71</v>
      </c>
      <c r="AY2826" s="216" t="s">
        <v>144</v>
      </c>
    </row>
    <row r="2827" spans="1:65" s="13" customFormat="1" ht="10.199999999999999">
      <c r="B2827" s="206"/>
      <c r="C2827" s="207"/>
      <c r="D2827" s="201" t="s">
        <v>156</v>
      </c>
      <c r="E2827" s="208" t="s">
        <v>19</v>
      </c>
      <c r="F2827" s="209" t="s">
        <v>4194</v>
      </c>
      <c r="G2827" s="207"/>
      <c r="H2827" s="210">
        <v>3.72</v>
      </c>
      <c r="I2827" s="211"/>
      <c r="J2827" s="207"/>
      <c r="K2827" s="207"/>
      <c r="L2827" s="212"/>
      <c r="M2827" s="213"/>
      <c r="N2827" s="214"/>
      <c r="O2827" s="214"/>
      <c r="P2827" s="214"/>
      <c r="Q2827" s="214"/>
      <c r="R2827" s="214"/>
      <c r="S2827" s="214"/>
      <c r="T2827" s="215"/>
      <c r="AT2827" s="216" t="s">
        <v>156</v>
      </c>
      <c r="AU2827" s="216" t="s">
        <v>80</v>
      </c>
      <c r="AV2827" s="13" t="s">
        <v>80</v>
      </c>
      <c r="AW2827" s="13" t="s">
        <v>32</v>
      </c>
      <c r="AX2827" s="13" t="s">
        <v>71</v>
      </c>
      <c r="AY2827" s="216" t="s">
        <v>144</v>
      </c>
    </row>
    <row r="2828" spans="1:65" s="15" customFormat="1" ht="10.199999999999999">
      <c r="B2828" s="227"/>
      <c r="C2828" s="228"/>
      <c r="D2828" s="201" t="s">
        <v>156</v>
      </c>
      <c r="E2828" s="229" t="s">
        <v>19</v>
      </c>
      <c r="F2828" s="230" t="s">
        <v>191</v>
      </c>
      <c r="G2828" s="228"/>
      <c r="H2828" s="231">
        <v>22.22</v>
      </c>
      <c r="I2828" s="232"/>
      <c r="J2828" s="228"/>
      <c r="K2828" s="228"/>
      <c r="L2828" s="233"/>
      <c r="M2828" s="234"/>
      <c r="N2828" s="235"/>
      <c r="O2828" s="235"/>
      <c r="P2828" s="235"/>
      <c r="Q2828" s="235"/>
      <c r="R2828" s="235"/>
      <c r="S2828" s="235"/>
      <c r="T2828" s="236"/>
      <c r="AT2828" s="237" t="s">
        <v>156</v>
      </c>
      <c r="AU2828" s="237" t="s">
        <v>80</v>
      </c>
      <c r="AV2828" s="15" t="s">
        <v>150</v>
      </c>
      <c r="AW2828" s="15" t="s">
        <v>32</v>
      </c>
      <c r="AX2828" s="15" t="s">
        <v>26</v>
      </c>
      <c r="AY2828" s="237" t="s">
        <v>144</v>
      </c>
    </row>
    <row r="2829" spans="1:65" s="13" customFormat="1" ht="10.199999999999999">
      <c r="B2829" s="206"/>
      <c r="C2829" s="207"/>
      <c r="D2829" s="201" t="s">
        <v>156</v>
      </c>
      <c r="E2829" s="207"/>
      <c r="F2829" s="209" t="s">
        <v>4195</v>
      </c>
      <c r="G2829" s="207"/>
      <c r="H2829" s="210">
        <v>25.55</v>
      </c>
      <c r="I2829" s="211"/>
      <c r="J2829" s="207"/>
      <c r="K2829" s="207"/>
      <c r="L2829" s="212"/>
      <c r="M2829" s="213"/>
      <c r="N2829" s="214"/>
      <c r="O2829" s="214"/>
      <c r="P2829" s="214"/>
      <c r="Q2829" s="214"/>
      <c r="R2829" s="214"/>
      <c r="S2829" s="214"/>
      <c r="T2829" s="215"/>
      <c r="AT2829" s="216" t="s">
        <v>156</v>
      </c>
      <c r="AU2829" s="216" t="s">
        <v>80</v>
      </c>
      <c r="AV2829" s="13" t="s">
        <v>80</v>
      </c>
      <c r="AW2829" s="13" t="s">
        <v>4</v>
      </c>
      <c r="AX2829" s="13" t="s">
        <v>26</v>
      </c>
      <c r="AY2829" s="216" t="s">
        <v>144</v>
      </c>
    </row>
    <row r="2830" spans="1:65" s="2" customFormat="1" ht="16.5" customHeight="1">
      <c r="A2830" s="36"/>
      <c r="B2830" s="37"/>
      <c r="C2830" s="189" t="s">
        <v>4196</v>
      </c>
      <c r="D2830" s="189" t="s">
        <v>146</v>
      </c>
      <c r="E2830" s="190" t="s">
        <v>4197</v>
      </c>
      <c r="F2830" s="191" t="s">
        <v>4198</v>
      </c>
      <c r="G2830" s="192" t="s">
        <v>149</v>
      </c>
      <c r="H2830" s="193">
        <v>24.4</v>
      </c>
      <c r="I2830" s="194"/>
      <c r="J2830" s="193">
        <f>ROUND(I2830*H2830,2)</f>
        <v>0</v>
      </c>
      <c r="K2830" s="191" t="s">
        <v>160</v>
      </c>
      <c r="L2830" s="41"/>
      <c r="M2830" s="195" t="s">
        <v>19</v>
      </c>
      <c r="N2830" s="196" t="s">
        <v>42</v>
      </c>
      <c r="O2830" s="66"/>
      <c r="P2830" s="197">
        <f>O2830*H2830</f>
        <v>0</v>
      </c>
      <c r="Q2830" s="197">
        <v>0</v>
      </c>
      <c r="R2830" s="197">
        <f>Q2830*H2830</f>
        <v>0</v>
      </c>
      <c r="S2830" s="197">
        <v>0</v>
      </c>
      <c r="T2830" s="198">
        <f>S2830*H2830</f>
        <v>0</v>
      </c>
      <c r="U2830" s="36"/>
      <c r="V2830" s="36"/>
      <c r="W2830" s="36"/>
      <c r="X2830" s="36"/>
      <c r="Y2830" s="36"/>
      <c r="Z2830" s="36"/>
      <c r="AA2830" s="36"/>
      <c r="AB2830" s="36"/>
      <c r="AC2830" s="36"/>
      <c r="AD2830" s="36"/>
      <c r="AE2830" s="36"/>
      <c r="AR2830" s="199" t="s">
        <v>258</v>
      </c>
      <c r="AT2830" s="199" t="s">
        <v>146</v>
      </c>
      <c r="AU2830" s="199" t="s">
        <v>80</v>
      </c>
      <c r="AY2830" s="19" t="s">
        <v>144</v>
      </c>
      <c r="BE2830" s="200">
        <f>IF(N2830="základní",J2830,0)</f>
        <v>0</v>
      </c>
      <c r="BF2830" s="200">
        <f>IF(N2830="snížená",J2830,0)</f>
        <v>0</v>
      </c>
      <c r="BG2830" s="200">
        <f>IF(N2830="zákl. přenesená",J2830,0)</f>
        <v>0</v>
      </c>
      <c r="BH2830" s="200">
        <f>IF(N2830="sníž. přenesená",J2830,0)</f>
        <v>0</v>
      </c>
      <c r="BI2830" s="200">
        <f>IF(N2830="nulová",J2830,0)</f>
        <v>0</v>
      </c>
      <c r="BJ2830" s="19" t="s">
        <v>26</v>
      </c>
      <c r="BK2830" s="200">
        <f>ROUND(I2830*H2830,2)</f>
        <v>0</v>
      </c>
      <c r="BL2830" s="19" t="s">
        <v>258</v>
      </c>
      <c r="BM2830" s="199" t="s">
        <v>4199</v>
      </c>
    </row>
    <row r="2831" spans="1:65" s="2" customFormat="1" ht="10.199999999999999">
      <c r="A2831" s="36"/>
      <c r="B2831" s="37"/>
      <c r="C2831" s="38"/>
      <c r="D2831" s="201" t="s">
        <v>152</v>
      </c>
      <c r="E2831" s="38"/>
      <c r="F2831" s="202" t="s">
        <v>4200</v>
      </c>
      <c r="G2831" s="38"/>
      <c r="H2831" s="38"/>
      <c r="I2831" s="110"/>
      <c r="J2831" s="38"/>
      <c r="K2831" s="38"/>
      <c r="L2831" s="41"/>
      <c r="M2831" s="203"/>
      <c r="N2831" s="204"/>
      <c r="O2831" s="66"/>
      <c r="P2831" s="66"/>
      <c r="Q2831" s="66"/>
      <c r="R2831" s="66"/>
      <c r="S2831" s="66"/>
      <c r="T2831" s="67"/>
      <c r="U2831" s="36"/>
      <c r="V2831" s="36"/>
      <c r="W2831" s="36"/>
      <c r="X2831" s="36"/>
      <c r="Y2831" s="36"/>
      <c r="Z2831" s="36"/>
      <c r="AA2831" s="36"/>
      <c r="AB2831" s="36"/>
      <c r="AC2831" s="36"/>
      <c r="AD2831" s="36"/>
      <c r="AE2831" s="36"/>
      <c r="AT2831" s="19" t="s">
        <v>152</v>
      </c>
      <c r="AU2831" s="19" t="s">
        <v>80</v>
      </c>
    </row>
    <row r="2832" spans="1:65" s="13" customFormat="1" ht="10.199999999999999">
      <c r="B2832" s="206"/>
      <c r="C2832" s="207"/>
      <c r="D2832" s="201" t="s">
        <v>156</v>
      </c>
      <c r="E2832" s="208" t="s">
        <v>19</v>
      </c>
      <c r="F2832" s="209" t="s">
        <v>4201</v>
      </c>
      <c r="G2832" s="207"/>
      <c r="H2832" s="210">
        <v>3</v>
      </c>
      <c r="I2832" s="211"/>
      <c r="J2832" s="207"/>
      <c r="K2832" s="207"/>
      <c r="L2832" s="212"/>
      <c r="M2832" s="213"/>
      <c r="N2832" s="214"/>
      <c r="O2832" s="214"/>
      <c r="P2832" s="214"/>
      <c r="Q2832" s="214"/>
      <c r="R2832" s="214"/>
      <c r="S2832" s="214"/>
      <c r="T2832" s="215"/>
      <c r="AT2832" s="216" t="s">
        <v>156</v>
      </c>
      <c r="AU2832" s="216" t="s">
        <v>80</v>
      </c>
      <c r="AV2832" s="13" t="s">
        <v>80</v>
      </c>
      <c r="AW2832" s="13" t="s">
        <v>32</v>
      </c>
      <c r="AX2832" s="13" t="s">
        <v>71</v>
      </c>
      <c r="AY2832" s="216" t="s">
        <v>144</v>
      </c>
    </row>
    <row r="2833" spans="1:65" s="13" customFormat="1" ht="10.199999999999999">
      <c r="B2833" s="206"/>
      <c r="C2833" s="207"/>
      <c r="D2833" s="201" t="s">
        <v>156</v>
      </c>
      <c r="E2833" s="208" t="s">
        <v>19</v>
      </c>
      <c r="F2833" s="209" t="s">
        <v>4202</v>
      </c>
      <c r="G2833" s="207"/>
      <c r="H2833" s="210">
        <v>9.4</v>
      </c>
      <c r="I2833" s="211"/>
      <c r="J2833" s="207"/>
      <c r="K2833" s="207"/>
      <c r="L2833" s="212"/>
      <c r="M2833" s="213"/>
      <c r="N2833" s="214"/>
      <c r="O2833" s="214"/>
      <c r="P2833" s="214"/>
      <c r="Q2833" s="214"/>
      <c r="R2833" s="214"/>
      <c r="S2833" s="214"/>
      <c r="T2833" s="215"/>
      <c r="AT2833" s="216" t="s">
        <v>156</v>
      </c>
      <c r="AU2833" s="216" t="s">
        <v>80</v>
      </c>
      <c r="AV2833" s="13" t="s">
        <v>80</v>
      </c>
      <c r="AW2833" s="13" t="s">
        <v>32</v>
      </c>
      <c r="AX2833" s="13" t="s">
        <v>71</v>
      </c>
      <c r="AY2833" s="216" t="s">
        <v>144</v>
      </c>
    </row>
    <row r="2834" spans="1:65" s="13" customFormat="1" ht="10.199999999999999">
      <c r="B2834" s="206"/>
      <c r="C2834" s="207"/>
      <c r="D2834" s="201" t="s">
        <v>156</v>
      </c>
      <c r="E2834" s="208" t="s">
        <v>19</v>
      </c>
      <c r="F2834" s="209" t="s">
        <v>4203</v>
      </c>
      <c r="G2834" s="207"/>
      <c r="H2834" s="210">
        <v>12</v>
      </c>
      <c r="I2834" s="211"/>
      <c r="J2834" s="207"/>
      <c r="K2834" s="207"/>
      <c r="L2834" s="212"/>
      <c r="M2834" s="213"/>
      <c r="N2834" s="214"/>
      <c r="O2834" s="214"/>
      <c r="P2834" s="214"/>
      <c r="Q2834" s="214"/>
      <c r="R2834" s="214"/>
      <c r="S2834" s="214"/>
      <c r="T2834" s="215"/>
      <c r="AT2834" s="216" t="s">
        <v>156</v>
      </c>
      <c r="AU2834" s="216" t="s">
        <v>80</v>
      </c>
      <c r="AV2834" s="13" t="s">
        <v>80</v>
      </c>
      <c r="AW2834" s="13" t="s">
        <v>32</v>
      </c>
      <c r="AX2834" s="13" t="s">
        <v>71</v>
      </c>
      <c r="AY2834" s="216" t="s">
        <v>144</v>
      </c>
    </row>
    <row r="2835" spans="1:65" s="15" customFormat="1" ht="10.199999999999999">
      <c r="B2835" s="227"/>
      <c r="C2835" s="228"/>
      <c r="D2835" s="201" t="s">
        <v>156</v>
      </c>
      <c r="E2835" s="229" t="s">
        <v>19</v>
      </c>
      <c r="F2835" s="230" t="s">
        <v>191</v>
      </c>
      <c r="G2835" s="228"/>
      <c r="H2835" s="231">
        <v>24.4</v>
      </c>
      <c r="I2835" s="232"/>
      <c r="J2835" s="228"/>
      <c r="K2835" s="228"/>
      <c r="L2835" s="233"/>
      <c r="M2835" s="234"/>
      <c r="N2835" s="235"/>
      <c r="O2835" s="235"/>
      <c r="P2835" s="235"/>
      <c r="Q2835" s="235"/>
      <c r="R2835" s="235"/>
      <c r="S2835" s="235"/>
      <c r="T2835" s="236"/>
      <c r="AT2835" s="237" t="s">
        <v>156</v>
      </c>
      <c r="AU2835" s="237" t="s">
        <v>80</v>
      </c>
      <c r="AV2835" s="15" t="s">
        <v>150</v>
      </c>
      <c r="AW2835" s="15" t="s">
        <v>32</v>
      </c>
      <c r="AX2835" s="15" t="s">
        <v>26</v>
      </c>
      <c r="AY2835" s="237" t="s">
        <v>144</v>
      </c>
    </row>
    <row r="2836" spans="1:65" s="2" customFormat="1" ht="16.5" customHeight="1">
      <c r="A2836" s="36"/>
      <c r="B2836" s="37"/>
      <c r="C2836" s="189" t="s">
        <v>4204</v>
      </c>
      <c r="D2836" s="189" t="s">
        <v>146</v>
      </c>
      <c r="E2836" s="190" t="s">
        <v>4205</v>
      </c>
      <c r="F2836" s="191" t="s">
        <v>4206</v>
      </c>
      <c r="G2836" s="192" t="s">
        <v>443</v>
      </c>
      <c r="H2836" s="193">
        <v>381.84</v>
      </c>
      <c r="I2836" s="194"/>
      <c r="J2836" s="193">
        <f>ROUND(I2836*H2836,2)</f>
        <v>0</v>
      </c>
      <c r="K2836" s="191" t="s">
        <v>160</v>
      </c>
      <c r="L2836" s="41"/>
      <c r="M2836" s="195" t="s">
        <v>19</v>
      </c>
      <c r="N2836" s="196" t="s">
        <v>42</v>
      </c>
      <c r="O2836" s="66"/>
      <c r="P2836" s="197">
        <f>O2836*H2836</f>
        <v>0</v>
      </c>
      <c r="Q2836" s="197">
        <v>0</v>
      </c>
      <c r="R2836" s="197">
        <f>Q2836*H2836</f>
        <v>0</v>
      </c>
      <c r="S2836" s="197">
        <v>0</v>
      </c>
      <c r="T2836" s="198">
        <f>S2836*H2836</f>
        <v>0</v>
      </c>
      <c r="U2836" s="36"/>
      <c r="V2836" s="36"/>
      <c r="W2836" s="36"/>
      <c r="X2836" s="36"/>
      <c r="Y2836" s="36"/>
      <c r="Z2836" s="36"/>
      <c r="AA2836" s="36"/>
      <c r="AB2836" s="36"/>
      <c r="AC2836" s="36"/>
      <c r="AD2836" s="36"/>
      <c r="AE2836" s="36"/>
      <c r="AR2836" s="199" t="s">
        <v>258</v>
      </c>
      <c r="AT2836" s="199" t="s">
        <v>146</v>
      </c>
      <c r="AU2836" s="199" t="s">
        <v>80</v>
      </c>
      <c r="AY2836" s="19" t="s">
        <v>144</v>
      </c>
      <c r="BE2836" s="200">
        <f>IF(N2836="základní",J2836,0)</f>
        <v>0</v>
      </c>
      <c r="BF2836" s="200">
        <f>IF(N2836="snížená",J2836,0)</f>
        <v>0</v>
      </c>
      <c r="BG2836" s="200">
        <f>IF(N2836="zákl. přenesená",J2836,0)</f>
        <v>0</v>
      </c>
      <c r="BH2836" s="200">
        <f>IF(N2836="sníž. přenesená",J2836,0)</f>
        <v>0</v>
      </c>
      <c r="BI2836" s="200">
        <f>IF(N2836="nulová",J2836,0)</f>
        <v>0</v>
      </c>
      <c r="BJ2836" s="19" t="s">
        <v>26</v>
      </c>
      <c r="BK2836" s="200">
        <f>ROUND(I2836*H2836,2)</f>
        <v>0</v>
      </c>
      <c r="BL2836" s="19" t="s">
        <v>258</v>
      </c>
      <c r="BM2836" s="199" t="s">
        <v>4207</v>
      </c>
    </row>
    <row r="2837" spans="1:65" s="2" customFormat="1" ht="10.199999999999999">
      <c r="A2837" s="36"/>
      <c r="B2837" s="37"/>
      <c r="C2837" s="38"/>
      <c r="D2837" s="201" t="s">
        <v>152</v>
      </c>
      <c r="E2837" s="38"/>
      <c r="F2837" s="202" t="s">
        <v>4208</v>
      </c>
      <c r="G2837" s="38"/>
      <c r="H2837" s="38"/>
      <c r="I2837" s="110"/>
      <c r="J2837" s="38"/>
      <c r="K2837" s="38"/>
      <c r="L2837" s="41"/>
      <c r="M2837" s="203"/>
      <c r="N2837" s="204"/>
      <c r="O2837" s="66"/>
      <c r="P2837" s="66"/>
      <c r="Q2837" s="66"/>
      <c r="R2837" s="66"/>
      <c r="S2837" s="66"/>
      <c r="T2837" s="67"/>
      <c r="U2837" s="36"/>
      <c r="V2837" s="36"/>
      <c r="W2837" s="36"/>
      <c r="X2837" s="36"/>
      <c r="Y2837" s="36"/>
      <c r="Z2837" s="36"/>
      <c r="AA2837" s="36"/>
      <c r="AB2837" s="36"/>
      <c r="AC2837" s="36"/>
      <c r="AD2837" s="36"/>
      <c r="AE2837" s="36"/>
      <c r="AT2837" s="19" t="s">
        <v>152</v>
      </c>
      <c r="AU2837" s="19" t="s">
        <v>80</v>
      </c>
    </row>
    <row r="2838" spans="1:65" s="2" customFormat="1" ht="48">
      <c r="A2838" s="36"/>
      <c r="B2838" s="37"/>
      <c r="C2838" s="38"/>
      <c r="D2838" s="201" t="s">
        <v>154</v>
      </c>
      <c r="E2838" s="38"/>
      <c r="F2838" s="205" t="s">
        <v>4209</v>
      </c>
      <c r="G2838" s="38"/>
      <c r="H2838" s="38"/>
      <c r="I2838" s="110"/>
      <c r="J2838" s="38"/>
      <c r="K2838" s="38"/>
      <c r="L2838" s="41"/>
      <c r="M2838" s="203"/>
      <c r="N2838" s="204"/>
      <c r="O2838" s="66"/>
      <c r="P2838" s="66"/>
      <c r="Q2838" s="66"/>
      <c r="R2838" s="66"/>
      <c r="S2838" s="66"/>
      <c r="T2838" s="67"/>
      <c r="U2838" s="36"/>
      <c r="V2838" s="36"/>
      <c r="W2838" s="36"/>
      <c r="X2838" s="36"/>
      <c r="Y2838" s="36"/>
      <c r="Z2838" s="36"/>
      <c r="AA2838" s="36"/>
      <c r="AB2838" s="36"/>
      <c r="AC2838" s="36"/>
      <c r="AD2838" s="36"/>
      <c r="AE2838" s="36"/>
      <c r="AT2838" s="19" t="s">
        <v>154</v>
      </c>
      <c r="AU2838" s="19" t="s">
        <v>80</v>
      </c>
    </row>
    <row r="2839" spans="1:65" s="14" customFormat="1" ht="10.199999999999999">
      <c r="B2839" s="217"/>
      <c r="C2839" s="218"/>
      <c r="D2839" s="201" t="s">
        <v>156</v>
      </c>
      <c r="E2839" s="219" t="s">
        <v>19</v>
      </c>
      <c r="F2839" s="220" t="s">
        <v>4210</v>
      </c>
      <c r="G2839" s="218"/>
      <c r="H2839" s="219" t="s">
        <v>19</v>
      </c>
      <c r="I2839" s="221"/>
      <c r="J2839" s="218"/>
      <c r="K2839" s="218"/>
      <c r="L2839" s="222"/>
      <c r="M2839" s="223"/>
      <c r="N2839" s="224"/>
      <c r="O2839" s="224"/>
      <c r="P2839" s="224"/>
      <c r="Q2839" s="224"/>
      <c r="R2839" s="224"/>
      <c r="S2839" s="224"/>
      <c r="T2839" s="225"/>
      <c r="AT2839" s="226" t="s">
        <v>156</v>
      </c>
      <c r="AU2839" s="226" t="s">
        <v>80</v>
      </c>
      <c r="AV2839" s="14" t="s">
        <v>26</v>
      </c>
      <c r="AW2839" s="14" t="s">
        <v>32</v>
      </c>
      <c r="AX2839" s="14" t="s">
        <v>71</v>
      </c>
      <c r="AY2839" s="226" t="s">
        <v>144</v>
      </c>
    </row>
    <row r="2840" spans="1:65" s="13" customFormat="1" ht="10.199999999999999">
      <c r="B2840" s="206"/>
      <c r="C2840" s="207"/>
      <c r="D2840" s="201" t="s">
        <v>156</v>
      </c>
      <c r="E2840" s="208" t="s">
        <v>19</v>
      </c>
      <c r="F2840" s="209" t="s">
        <v>4211</v>
      </c>
      <c r="G2840" s="207"/>
      <c r="H2840" s="210">
        <v>381.84</v>
      </c>
      <c r="I2840" s="211"/>
      <c r="J2840" s="207"/>
      <c r="K2840" s="207"/>
      <c r="L2840" s="212"/>
      <c r="M2840" s="213"/>
      <c r="N2840" s="214"/>
      <c r="O2840" s="214"/>
      <c r="P2840" s="214"/>
      <c r="Q2840" s="214"/>
      <c r="R2840" s="214"/>
      <c r="S2840" s="214"/>
      <c r="T2840" s="215"/>
      <c r="AT2840" s="216" t="s">
        <v>156</v>
      </c>
      <c r="AU2840" s="216" t="s">
        <v>80</v>
      </c>
      <c r="AV2840" s="13" t="s">
        <v>80</v>
      </c>
      <c r="AW2840" s="13" t="s">
        <v>32</v>
      </c>
      <c r="AX2840" s="13" t="s">
        <v>26</v>
      </c>
      <c r="AY2840" s="216" t="s">
        <v>144</v>
      </c>
    </row>
    <row r="2841" spans="1:65" s="2" customFormat="1" ht="16.5" customHeight="1">
      <c r="A2841" s="36"/>
      <c r="B2841" s="37"/>
      <c r="C2841" s="189" t="s">
        <v>4212</v>
      </c>
      <c r="D2841" s="189" t="s">
        <v>146</v>
      </c>
      <c r="E2841" s="190" t="s">
        <v>4213</v>
      </c>
      <c r="F2841" s="191" t="s">
        <v>4214</v>
      </c>
      <c r="G2841" s="192" t="s">
        <v>149</v>
      </c>
      <c r="H2841" s="193">
        <v>98</v>
      </c>
      <c r="I2841" s="194"/>
      <c r="J2841" s="193">
        <f>ROUND(I2841*H2841,2)</f>
        <v>0</v>
      </c>
      <c r="K2841" s="191" t="s">
        <v>160</v>
      </c>
      <c r="L2841" s="41"/>
      <c r="M2841" s="195" t="s">
        <v>19</v>
      </c>
      <c r="N2841" s="196" t="s">
        <v>42</v>
      </c>
      <c r="O2841" s="66"/>
      <c r="P2841" s="197">
        <f>O2841*H2841</f>
        <v>0</v>
      </c>
      <c r="Q2841" s="197">
        <v>5.0000000000000002E-5</v>
      </c>
      <c r="R2841" s="197">
        <f>Q2841*H2841</f>
        <v>4.8999999999999998E-3</v>
      </c>
      <c r="S2841" s="197">
        <v>0</v>
      </c>
      <c r="T2841" s="198">
        <f>S2841*H2841</f>
        <v>0</v>
      </c>
      <c r="U2841" s="36"/>
      <c r="V2841" s="36"/>
      <c r="W2841" s="36"/>
      <c r="X2841" s="36"/>
      <c r="Y2841" s="36"/>
      <c r="Z2841" s="36"/>
      <c r="AA2841" s="36"/>
      <c r="AB2841" s="36"/>
      <c r="AC2841" s="36"/>
      <c r="AD2841" s="36"/>
      <c r="AE2841" s="36"/>
      <c r="AR2841" s="199" t="s">
        <v>258</v>
      </c>
      <c r="AT2841" s="199" t="s">
        <v>146</v>
      </c>
      <c r="AU2841" s="199" t="s">
        <v>80</v>
      </c>
      <c r="AY2841" s="19" t="s">
        <v>144</v>
      </c>
      <c r="BE2841" s="200">
        <f>IF(N2841="základní",J2841,0)</f>
        <v>0</v>
      </c>
      <c r="BF2841" s="200">
        <f>IF(N2841="snížená",J2841,0)</f>
        <v>0</v>
      </c>
      <c r="BG2841" s="200">
        <f>IF(N2841="zákl. přenesená",J2841,0)</f>
        <v>0</v>
      </c>
      <c r="BH2841" s="200">
        <f>IF(N2841="sníž. přenesená",J2841,0)</f>
        <v>0</v>
      </c>
      <c r="BI2841" s="200">
        <f>IF(N2841="nulová",J2841,0)</f>
        <v>0</v>
      </c>
      <c r="BJ2841" s="19" t="s">
        <v>26</v>
      </c>
      <c r="BK2841" s="200">
        <f>ROUND(I2841*H2841,2)</f>
        <v>0</v>
      </c>
      <c r="BL2841" s="19" t="s">
        <v>258</v>
      </c>
      <c r="BM2841" s="199" t="s">
        <v>4215</v>
      </c>
    </row>
    <row r="2842" spans="1:65" s="2" customFormat="1" ht="10.199999999999999">
      <c r="A2842" s="36"/>
      <c r="B2842" s="37"/>
      <c r="C2842" s="38"/>
      <c r="D2842" s="201" t="s">
        <v>152</v>
      </c>
      <c r="E2842" s="38"/>
      <c r="F2842" s="202" t="s">
        <v>4216</v>
      </c>
      <c r="G2842" s="38"/>
      <c r="H2842" s="38"/>
      <c r="I2842" s="110"/>
      <c r="J2842" s="38"/>
      <c r="K2842" s="38"/>
      <c r="L2842" s="41"/>
      <c r="M2842" s="203"/>
      <c r="N2842" s="204"/>
      <c r="O2842" s="66"/>
      <c r="P2842" s="66"/>
      <c r="Q2842" s="66"/>
      <c r="R2842" s="66"/>
      <c r="S2842" s="66"/>
      <c r="T2842" s="67"/>
      <c r="U2842" s="36"/>
      <c r="V2842" s="36"/>
      <c r="W2842" s="36"/>
      <c r="X2842" s="36"/>
      <c r="Y2842" s="36"/>
      <c r="Z2842" s="36"/>
      <c r="AA2842" s="36"/>
      <c r="AB2842" s="36"/>
      <c r="AC2842" s="36"/>
      <c r="AD2842" s="36"/>
      <c r="AE2842" s="36"/>
      <c r="AT2842" s="19" t="s">
        <v>152</v>
      </c>
      <c r="AU2842" s="19" t="s">
        <v>80</v>
      </c>
    </row>
    <row r="2843" spans="1:65" s="13" customFormat="1" ht="10.199999999999999">
      <c r="B2843" s="206"/>
      <c r="C2843" s="207"/>
      <c r="D2843" s="201" t="s">
        <v>156</v>
      </c>
      <c r="E2843" s="208" t="s">
        <v>19</v>
      </c>
      <c r="F2843" s="209" t="s">
        <v>4146</v>
      </c>
      <c r="G2843" s="207"/>
      <c r="H2843" s="210">
        <v>98</v>
      </c>
      <c r="I2843" s="211"/>
      <c r="J2843" s="207"/>
      <c r="K2843" s="207"/>
      <c r="L2843" s="212"/>
      <c r="M2843" s="213"/>
      <c r="N2843" s="214"/>
      <c r="O2843" s="214"/>
      <c r="P2843" s="214"/>
      <c r="Q2843" s="214"/>
      <c r="R2843" s="214"/>
      <c r="S2843" s="214"/>
      <c r="T2843" s="215"/>
      <c r="AT2843" s="216" t="s">
        <v>156</v>
      </c>
      <c r="AU2843" s="216" t="s">
        <v>80</v>
      </c>
      <c r="AV2843" s="13" t="s">
        <v>80</v>
      </c>
      <c r="AW2843" s="13" t="s">
        <v>32</v>
      </c>
      <c r="AX2843" s="13" t="s">
        <v>26</v>
      </c>
      <c r="AY2843" s="216" t="s">
        <v>144</v>
      </c>
    </row>
    <row r="2844" spans="1:65" s="2" customFormat="1" ht="16.5" customHeight="1">
      <c r="A2844" s="36"/>
      <c r="B2844" s="37"/>
      <c r="C2844" s="189" t="s">
        <v>4217</v>
      </c>
      <c r="D2844" s="189" t="s">
        <v>146</v>
      </c>
      <c r="E2844" s="190" t="s">
        <v>4218</v>
      </c>
      <c r="F2844" s="191" t="s">
        <v>4219</v>
      </c>
      <c r="G2844" s="192" t="s">
        <v>1365</v>
      </c>
      <c r="H2844" s="194"/>
      <c r="I2844" s="194"/>
      <c r="J2844" s="193">
        <f>ROUND(I2844*H2844,2)</f>
        <v>0</v>
      </c>
      <c r="K2844" s="191" t="s">
        <v>160</v>
      </c>
      <c r="L2844" s="41"/>
      <c r="M2844" s="195" t="s">
        <v>19</v>
      </c>
      <c r="N2844" s="196" t="s">
        <v>42</v>
      </c>
      <c r="O2844" s="66"/>
      <c r="P2844" s="197">
        <f>O2844*H2844</f>
        <v>0</v>
      </c>
      <c r="Q2844" s="197">
        <v>0</v>
      </c>
      <c r="R2844" s="197">
        <f>Q2844*H2844</f>
        <v>0</v>
      </c>
      <c r="S2844" s="197">
        <v>0</v>
      </c>
      <c r="T2844" s="198">
        <f>S2844*H2844</f>
        <v>0</v>
      </c>
      <c r="U2844" s="36"/>
      <c r="V2844" s="36"/>
      <c r="W2844" s="36"/>
      <c r="X2844" s="36"/>
      <c r="Y2844" s="36"/>
      <c r="Z2844" s="36"/>
      <c r="AA2844" s="36"/>
      <c r="AB2844" s="36"/>
      <c r="AC2844" s="36"/>
      <c r="AD2844" s="36"/>
      <c r="AE2844" s="36"/>
      <c r="AR2844" s="199" t="s">
        <v>258</v>
      </c>
      <c r="AT2844" s="199" t="s">
        <v>146</v>
      </c>
      <c r="AU2844" s="199" t="s">
        <v>80</v>
      </c>
      <c r="AY2844" s="19" t="s">
        <v>144</v>
      </c>
      <c r="BE2844" s="200">
        <f>IF(N2844="základní",J2844,0)</f>
        <v>0</v>
      </c>
      <c r="BF2844" s="200">
        <f>IF(N2844="snížená",J2844,0)</f>
        <v>0</v>
      </c>
      <c r="BG2844" s="200">
        <f>IF(N2844="zákl. přenesená",J2844,0)</f>
        <v>0</v>
      </c>
      <c r="BH2844" s="200">
        <f>IF(N2844="sníž. přenesená",J2844,0)</f>
        <v>0</v>
      </c>
      <c r="BI2844" s="200">
        <f>IF(N2844="nulová",J2844,0)</f>
        <v>0</v>
      </c>
      <c r="BJ2844" s="19" t="s">
        <v>26</v>
      </c>
      <c r="BK2844" s="200">
        <f>ROUND(I2844*H2844,2)</f>
        <v>0</v>
      </c>
      <c r="BL2844" s="19" t="s">
        <v>258</v>
      </c>
      <c r="BM2844" s="199" t="s">
        <v>4220</v>
      </c>
    </row>
    <row r="2845" spans="1:65" s="2" customFormat="1" ht="19.2">
      <c r="A2845" s="36"/>
      <c r="B2845" s="37"/>
      <c r="C2845" s="38"/>
      <c r="D2845" s="201" t="s">
        <v>152</v>
      </c>
      <c r="E2845" s="38"/>
      <c r="F2845" s="202" t="s">
        <v>4221</v>
      </c>
      <c r="G2845" s="38"/>
      <c r="H2845" s="38"/>
      <c r="I2845" s="110"/>
      <c r="J2845" s="38"/>
      <c r="K2845" s="38"/>
      <c r="L2845" s="41"/>
      <c r="M2845" s="203"/>
      <c r="N2845" s="204"/>
      <c r="O2845" s="66"/>
      <c r="P2845" s="66"/>
      <c r="Q2845" s="66"/>
      <c r="R2845" s="66"/>
      <c r="S2845" s="66"/>
      <c r="T2845" s="67"/>
      <c r="U2845" s="36"/>
      <c r="V2845" s="36"/>
      <c r="W2845" s="36"/>
      <c r="X2845" s="36"/>
      <c r="Y2845" s="36"/>
      <c r="Z2845" s="36"/>
      <c r="AA2845" s="36"/>
      <c r="AB2845" s="36"/>
      <c r="AC2845" s="36"/>
      <c r="AD2845" s="36"/>
      <c r="AE2845" s="36"/>
      <c r="AT2845" s="19" t="s">
        <v>152</v>
      </c>
      <c r="AU2845" s="19" t="s">
        <v>80</v>
      </c>
    </row>
    <row r="2846" spans="1:65" s="2" customFormat="1" ht="86.4">
      <c r="A2846" s="36"/>
      <c r="B2846" s="37"/>
      <c r="C2846" s="38"/>
      <c r="D2846" s="201" t="s">
        <v>154</v>
      </c>
      <c r="E2846" s="38"/>
      <c r="F2846" s="205" t="s">
        <v>1368</v>
      </c>
      <c r="G2846" s="38"/>
      <c r="H2846" s="38"/>
      <c r="I2846" s="110"/>
      <c r="J2846" s="38"/>
      <c r="K2846" s="38"/>
      <c r="L2846" s="41"/>
      <c r="M2846" s="203"/>
      <c r="N2846" s="204"/>
      <c r="O2846" s="66"/>
      <c r="P2846" s="66"/>
      <c r="Q2846" s="66"/>
      <c r="R2846" s="66"/>
      <c r="S2846" s="66"/>
      <c r="T2846" s="67"/>
      <c r="U2846" s="36"/>
      <c r="V2846" s="36"/>
      <c r="W2846" s="36"/>
      <c r="X2846" s="36"/>
      <c r="Y2846" s="36"/>
      <c r="Z2846" s="36"/>
      <c r="AA2846" s="36"/>
      <c r="AB2846" s="36"/>
      <c r="AC2846" s="36"/>
      <c r="AD2846" s="36"/>
      <c r="AE2846" s="36"/>
      <c r="AT2846" s="19" t="s">
        <v>154</v>
      </c>
      <c r="AU2846" s="19" t="s">
        <v>80</v>
      </c>
    </row>
    <row r="2847" spans="1:65" s="12" customFormat="1" ht="22.8" customHeight="1">
      <c r="B2847" s="173"/>
      <c r="C2847" s="174"/>
      <c r="D2847" s="175" t="s">
        <v>70</v>
      </c>
      <c r="E2847" s="187" t="s">
        <v>3604</v>
      </c>
      <c r="F2847" s="187" t="s">
        <v>4222</v>
      </c>
      <c r="G2847" s="174"/>
      <c r="H2847" s="174"/>
      <c r="I2847" s="177"/>
      <c r="J2847" s="188">
        <f>BK2847</f>
        <v>0</v>
      </c>
      <c r="K2847" s="174"/>
      <c r="L2847" s="179"/>
      <c r="M2847" s="180"/>
      <c r="N2847" s="181"/>
      <c r="O2847" s="181"/>
      <c r="P2847" s="182">
        <f>SUM(P2848:P2859)</f>
        <v>0</v>
      </c>
      <c r="Q2847" s="181"/>
      <c r="R2847" s="182">
        <f>SUM(R2848:R2859)</f>
        <v>0.95553599999999983</v>
      </c>
      <c r="S2847" s="181"/>
      <c r="T2847" s="183">
        <f>SUM(T2848:T2859)</f>
        <v>0</v>
      </c>
      <c r="AR2847" s="184" t="s">
        <v>80</v>
      </c>
      <c r="AT2847" s="185" t="s">
        <v>70</v>
      </c>
      <c r="AU2847" s="185" t="s">
        <v>26</v>
      </c>
      <c r="AY2847" s="184" t="s">
        <v>144</v>
      </c>
      <c r="BK2847" s="186">
        <f>SUM(BK2848:BK2859)</f>
        <v>0</v>
      </c>
    </row>
    <row r="2848" spans="1:65" s="2" customFormat="1" ht="16.5" customHeight="1">
      <c r="A2848" s="36"/>
      <c r="B2848" s="37"/>
      <c r="C2848" s="189" t="s">
        <v>4223</v>
      </c>
      <c r="D2848" s="189" t="s">
        <v>146</v>
      </c>
      <c r="E2848" s="190" t="s">
        <v>4224</v>
      </c>
      <c r="F2848" s="191" t="s">
        <v>4225</v>
      </c>
      <c r="G2848" s="192" t="s">
        <v>149</v>
      </c>
      <c r="H2848" s="193">
        <v>199.07</v>
      </c>
      <c r="I2848" s="194"/>
      <c r="J2848" s="193">
        <f>ROUND(I2848*H2848,2)</f>
        <v>0</v>
      </c>
      <c r="K2848" s="191" t="s">
        <v>19</v>
      </c>
      <c r="L2848" s="41"/>
      <c r="M2848" s="195" t="s">
        <v>19</v>
      </c>
      <c r="N2848" s="196" t="s">
        <v>42</v>
      </c>
      <c r="O2848" s="66"/>
      <c r="P2848" s="197">
        <f>O2848*H2848</f>
        <v>0</v>
      </c>
      <c r="Q2848" s="197">
        <v>4.7999999999999996E-3</v>
      </c>
      <c r="R2848" s="197">
        <f>Q2848*H2848</f>
        <v>0.95553599999999983</v>
      </c>
      <c r="S2848" s="197">
        <v>0</v>
      </c>
      <c r="T2848" s="198">
        <f>S2848*H2848</f>
        <v>0</v>
      </c>
      <c r="U2848" s="36"/>
      <c r="V2848" s="36"/>
      <c r="W2848" s="36"/>
      <c r="X2848" s="36"/>
      <c r="Y2848" s="36"/>
      <c r="Z2848" s="36"/>
      <c r="AA2848" s="36"/>
      <c r="AB2848" s="36"/>
      <c r="AC2848" s="36"/>
      <c r="AD2848" s="36"/>
      <c r="AE2848" s="36"/>
      <c r="AR2848" s="199" t="s">
        <v>258</v>
      </c>
      <c r="AT2848" s="199" t="s">
        <v>146</v>
      </c>
      <c r="AU2848" s="199" t="s">
        <v>80</v>
      </c>
      <c r="AY2848" s="19" t="s">
        <v>144</v>
      </c>
      <c r="BE2848" s="200">
        <f>IF(N2848="základní",J2848,0)</f>
        <v>0</v>
      </c>
      <c r="BF2848" s="200">
        <f>IF(N2848="snížená",J2848,0)</f>
        <v>0</v>
      </c>
      <c r="BG2848" s="200">
        <f>IF(N2848="zákl. přenesená",J2848,0)</f>
        <v>0</v>
      </c>
      <c r="BH2848" s="200">
        <f>IF(N2848="sníž. přenesená",J2848,0)</f>
        <v>0</v>
      </c>
      <c r="BI2848" s="200">
        <f>IF(N2848="nulová",J2848,0)</f>
        <v>0</v>
      </c>
      <c r="BJ2848" s="19" t="s">
        <v>26</v>
      </c>
      <c r="BK2848" s="200">
        <f>ROUND(I2848*H2848,2)</f>
        <v>0</v>
      </c>
      <c r="BL2848" s="19" t="s">
        <v>258</v>
      </c>
      <c r="BM2848" s="199" t="s">
        <v>4226</v>
      </c>
    </row>
    <row r="2849" spans="1:65" s="2" customFormat="1" ht="10.199999999999999">
      <c r="A2849" s="36"/>
      <c r="B2849" s="37"/>
      <c r="C2849" s="38"/>
      <c r="D2849" s="201" t="s">
        <v>152</v>
      </c>
      <c r="E2849" s="38"/>
      <c r="F2849" s="202" t="s">
        <v>4225</v>
      </c>
      <c r="G2849" s="38"/>
      <c r="H2849" s="38"/>
      <c r="I2849" s="110"/>
      <c r="J2849" s="38"/>
      <c r="K2849" s="38"/>
      <c r="L2849" s="41"/>
      <c r="M2849" s="203"/>
      <c r="N2849" s="204"/>
      <c r="O2849" s="66"/>
      <c r="P2849" s="66"/>
      <c r="Q2849" s="66"/>
      <c r="R2849" s="66"/>
      <c r="S2849" s="66"/>
      <c r="T2849" s="67"/>
      <c r="U2849" s="36"/>
      <c r="V2849" s="36"/>
      <c r="W2849" s="36"/>
      <c r="X2849" s="36"/>
      <c r="Y2849" s="36"/>
      <c r="Z2849" s="36"/>
      <c r="AA2849" s="36"/>
      <c r="AB2849" s="36"/>
      <c r="AC2849" s="36"/>
      <c r="AD2849" s="36"/>
      <c r="AE2849" s="36"/>
      <c r="AT2849" s="19" t="s">
        <v>152</v>
      </c>
      <c r="AU2849" s="19" t="s">
        <v>80</v>
      </c>
    </row>
    <row r="2850" spans="1:65" s="14" customFormat="1" ht="10.199999999999999">
      <c r="B2850" s="217"/>
      <c r="C2850" s="218"/>
      <c r="D2850" s="201" t="s">
        <v>156</v>
      </c>
      <c r="E2850" s="219" t="s">
        <v>19</v>
      </c>
      <c r="F2850" s="220" t="s">
        <v>992</v>
      </c>
      <c r="G2850" s="218"/>
      <c r="H2850" s="219" t="s">
        <v>19</v>
      </c>
      <c r="I2850" s="221"/>
      <c r="J2850" s="218"/>
      <c r="K2850" s="218"/>
      <c r="L2850" s="222"/>
      <c r="M2850" s="223"/>
      <c r="N2850" s="224"/>
      <c r="O2850" s="224"/>
      <c r="P2850" s="224"/>
      <c r="Q2850" s="224"/>
      <c r="R2850" s="224"/>
      <c r="S2850" s="224"/>
      <c r="T2850" s="225"/>
      <c r="AT2850" s="226" t="s">
        <v>156</v>
      </c>
      <c r="AU2850" s="226" t="s">
        <v>80</v>
      </c>
      <c r="AV2850" s="14" t="s">
        <v>26</v>
      </c>
      <c r="AW2850" s="14" t="s">
        <v>32</v>
      </c>
      <c r="AX2850" s="14" t="s">
        <v>71</v>
      </c>
      <c r="AY2850" s="226" t="s">
        <v>144</v>
      </c>
    </row>
    <row r="2851" spans="1:65" s="13" customFormat="1" ht="10.199999999999999">
      <c r="B2851" s="206"/>
      <c r="C2851" s="207"/>
      <c r="D2851" s="201" t="s">
        <v>156</v>
      </c>
      <c r="E2851" s="208" t="s">
        <v>19</v>
      </c>
      <c r="F2851" s="209" t="s">
        <v>4227</v>
      </c>
      <c r="G2851" s="207"/>
      <c r="H2851" s="210">
        <v>87.1</v>
      </c>
      <c r="I2851" s="211"/>
      <c r="J2851" s="207"/>
      <c r="K2851" s="207"/>
      <c r="L2851" s="212"/>
      <c r="M2851" s="213"/>
      <c r="N2851" s="214"/>
      <c r="O2851" s="214"/>
      <c r="P2851" s="214"/>
      <c r="Q2851" s="214"/>
      <c r="R2851" s="214"/>
      <c r="S2851" s="214"/>
      <c r="T2851" s="215"/>
      <c r="AT2851" s="216" t="s">
        <v>156</v>
      </c>
      <c r="AU2851" s="216" t="s">
        <v>80</v>
      </c>
      <c r="AV2851" s="13" t="s">
        <v>80</v>
      </c>
      <c r="AW2851" s="13" t="s">
        <v>32</v>
      </c>
      <c r="AX2851" s="13" t="s">
        <v>71</v>
      </c>
      <c r="AY2851" s="216" t="s">
        <v>144</v>
      </c>
    </row>
    <row r="2852" spans="1:65" s="14" customFormat="1" ht="10.199999999999999">
      <c r="B2852" s="217"/>
      <c r="C2852" s="218"/>
      <c r="D2852" s="201" t="s">
        <v>156</v>
      </c>
      <c r="E2852" s="219" t="s">
        <v>19</v>
      </c>
      <c r="F2852" s="220" t="s">
        <v>994</v>
      </c>
      <c r="G2852" s="218"/>
      <c r="H2852" s="219" t="s">
        <v>19</v>
      </c>
      <c r="I2852" s="221"/>
      <c r="J2852" s="218"/>
      <c r="K2852" s="218"/>
      <c r="L2852" s="222"/>
      <c r="M2852" s="223"/>
      <c r="N2852" s="224"/>
      <c r="O2852" s="224"/>
      <c r="P2852" s="224"/>
      <c r="Q2852" s="224"/>
      <c r="R2852" s="224"/>
      <c r="S2852" s="224"/>
      <c r="T2852" s="225"/>
      <c r="AT2852" s="226" t="s">
        <v>156</v>
      </c>
      <c r="AU2852" s="226" t="s">
        <v>80</v>
      </c>
      <c r="AV2852" s="14" t="s">
        <v>26</v>
      </c>
      <c r="AW2852" s="14" t="s">
        <v>32</v>
      </c>
      <c r="AX2852" s="14" t="s">
        <v>71</v>
      </c>
      <c r="AY2852" s="226" t="s">
        <v>144</v>
      </c>
    </row>
    <row r="2853" spans="1:65" s="13" customFormat="1" ht="10.199999999999999">
      <c r="B2853" s="206"/>
      <c r="C2853" s="207"/>
      <c r="D2853" s="201" t="s">
        <v>156</v>
      </c>
      <c r="E2853" s="208" t="s">
        <v>19</v>
      </c>
      <c r="F2853" s="209" t="s">
        <v>4228</v>
      </c>
      <c r="G2853" s="207"/>
      <c r="H2853" s="210">
        <v>90.8</v>
      </c>
      <c r="I2853" s="211"/>
      <c r="J2853" s="207"/>
      <c r="K2853" s="207"/>
      <c r="L2853" s="212"/>
      <c r="M2853" s="213"/>
      <c r="N2853" s="214"/>
      <c r="O2853" s="214"/>
      <c r="P2853" s="214"/>
      <c r="Q2853" s="214"/>
      <c r="R2853" s="214"/>
      <c r="S2853" s="214"/>
      <c r="T2853" s="215"/>
      <c r="AT2853" s="216" t="s">
        <v>156</v>
      </c>
      <c r="AU2853" s="216" t="s">
        <v>80</v>
      </c>
      <c r="AV2853" s="13" t="s">
        <v>80</v>
      </c>
      <c r="AW2853" s="13" t="s">
        <v>32</v>
      </c>
      <c r="AX2853" s="13" t="s">
        <v>71</v>
      </c>
      <c r="AY2853" s="216" t="s">
        <v>144</v>
      </c>
    </row>
    <row r="2854" spans="1:65" s="14" customFormat="1" ht="10.199999999999999">
      <c r="B2854" s="217"/>
      <c r="C2854" s="218"/>
      <c r="D2854" s="201" t="s">
        <v>156</v>
      </c>
      <c r="E2854" s="219" t="s">
        <v>19</v>
      </c>
      <c r="F2854" s="220" t="s">
        <v>1015</v>
      </c>
      <c r="G2854" s="218"/>
      <c r="H2854" s="219" t="s">
        <v>19</v>
      </c>
      <c r="I2854" s="221"/>
      <c r="J2854" s="218"/>
      <c r="K2854" s="218"/>
      <c r="L2854" s="222"/>
      <c r="M2854" s="223"/>
      <c r="N2854" s="224"/>
      <c r="O2854" s="224"/>
      <c r="P2854" s="224"/>
      <c r="Q2854" s="224"/>
      <c r="R2854" s="224"/>
      <c r="S2854" s="224"/>
      <c r="T2854" s="225"/>
      <c r="AT2854" s="226" t="s">
        <v>156</v>
      </c>
      <c r="AU2854" s="226" t="s">
        <v>80</v>
      </c>
      <c r="AV2854" s="14" t="s">
        <v>26</v>
      </c>
      <c r="AW2854" s="14" t="s">
        <v>32</v>
      </c>
      <c r="AX2854" s="14" t="s">
        <v>71</v>
      </c>
      <c r="AY2854" s="226" t="s">
        <v>144</v>
      </c>
    </row>
    <row r="2855" spans="1:65" s="13" customFormat="1" ht="10.199999999999999">
      <c r="B2855" s="206"/>
      <c r="C2855" s="207"/>
      <c r="D2855" s="201" t="s">
        <v>156</v>
      </c>
      <c r="E2855" s="208" t="s">
        <v>19</v>
      </c>
      <c r="F2855" s="209" t="s">
        <v>4229</v>
      </c>
      <c r="G2855" s="207"/>
      <c r="H2855" s="210">
        <v>21.17</v>
      </c>
      <c r="I2855" s="211"/>
      <c r="J2855" s="207"/>
      <c r="K2855" s="207"/>
      <c r="L2855" s="212"/>
      <c r="M2855" s="213"/>
      <c r="N2855" s="214"/>
      <c r="O2855" s="214"/>
      <c r="P2855" s="214"/>
      <c r="Q2855" s="214"/>
      <c r="R2855" s="214"/>
      <c r="S2855" s="214"/>
      <c r="T2855" s="215"/>
      <c r="AT2855" s="216" t="s">
        <v>156</v>
      </c>
      <c r="AU2855" s="216" t="s">
        <v>80</v>
      </c>
      <c r="AV2855" s="13" t="s">
        <v>80</v>
      </c>
      <c r="AW2855" s="13" t="s">
        <v>32</v>
      </c>
      <c r="AX2855" s="13" t="s">
        <v>71</v>
      </c>
      <c r="AY2855" s="216" t="s">
        <v>144</v>
      </c>
    </row>
    <row r="2856" spans="1:65" s="15" customFormat="1" ht="10.199999999999999">
      <c r="B2856" s="227"/>
      <c r="C2856" s="228"/>
      <c r="D2856" s="201" t="s">
        <v>156</v>
      </c>
      <c r="E2856" s="229" t="s">
        <v>19</v>
      </c>
      <c r="F2856" s="230" t="s">
        <v>191</v>
      </c>
      <c r="G2856" s="228"/>
      <c r="H2856" s="231">
        <v>199.07</v>
      </c>
      <c r="I2856" s="232"/>
      <c r="J2856" s="228"/>
      <c r="K2856" s="228"/>
      <c r="L2856" s="233"/>
      <c r="M2856" s="234"/>
      <c r="N2856" s="235"/>
      <c r="O2856" s="235"/>
      <c r="P2856" s="235"/>
      <c r="Q2856" s="235"/>
      <c r="R2856" s="235"/>
      <c r="S2856" s="235"/>
      <c r="T2856" s="236"/>
      <c r="AT2856" s="237" t="s">
        <v>156</v>
      </c>
      <c r="AU2856" s="237" t="s">
        <v>80</v>
      </c>
      <c r="AV2856" s="15" t="s">
        <v>150</v>
      </c>
      <c r="AW2856" s="15" t="s">
        <v>32</v>
      </c>
      <c r="AX2856" s="15" t="s">
        <v>26</v>
      </c>
      <c r="AY2856" s="237" t="s">
        <v>144</v>
      </c>
    </row>
    <row r="2857" spans="1:65" s="2" customFormat="1" ht="16.5" customHeight="1">
      <c r="A2857" s="36"/>
      <c r="B2857" s="37"/>
      <c r="C2857" s="189" t="s">
        <v>4230</v>
      </c>
      <c r="D2857" s="189" t="s">
        <v>146</v>
      </c>
      <c r="E2857" s="190" t="s">
        <v>4231</v>
      </c>
      <c r="F2857" s="191" t="s">
        <v>4232</v>
      </c>
      <c r="G2857" s="192" t="s">
        <v>1365</v>
      </c>
      <c r="H2857" s="194"/>
      <c r="I2857" s="194"/>
      <c r="J2857" s="193">
        <f>ROUND(I2857*H2857,2)</f>
        <v>0</v>
      </c>
      <c r="K2857" s="191" t="s">
        <v>160</v>
      </c>
      <c r="L2857" s="41"/>
      <c r="M2857" s="195" t="s">
        <v>19</v>
      </c>
      <c r="N2857" s="196" t="s">
        <v>42</v>
      </c>
      <c r="O2857" s="66"/>
      <c r="P2857" s="197">
        <f>O2857*H2857</f>
        <v>0</v>
      </c>
      <c r="Q2857" s="197">
        <v>0</v>
      </c>
      <c r="R2857" s="197">
        <f>Q2857*H2857</f>
        <v>0</v>
      </c>
      <c r="S2857" s="197">
        <v>0</v>
      </c>
      <c r="T2857" s="198">
        <f>S2857*H2857</f>
        <v>0</v>
      </c>
      <c r="U2857" s="36"/>
      <c r="V2857" s="36"/>
      <c r="W2857" s="36"/>
      <c r="X2857" s="36"/>
      <c r="Y2857" s="36"/>
      <c r="Z2857" s="36"/>
      <c r="AA2857" s="36"/>
      <c r="AB2857" s="36"/>
      <c r="AC2857" s="36"/>
      <c r="AD2857" s="36"/>
      <c r="AE2857" s="36"/>
      <c r="AR2857" s="199" t="s">
        <v>258</v>
      </c>
      <c r="AT2857" s="199" t="s">
        <v>146</v>
      </c>
      <c r="AU2857" s="199" t="s">
        <v>80</v>
      </c>
      <c r="AY2857" s="19" t="s">
        <v>144</v>
      </c>
      <c r="BE2857" s="200">
        <f>IF(N2857="základní",J2857,0)</f>
        <v>0</v>
      </c>
      <c r="BF2857" s="200">
        <f>IF(N2857="snížená",J2857,0)</f>
        <v>0</v>
      </c>
      <c r="BG2857" s="200">
        <f>IF(N2857="zákl. přenesená",J2857,0)</f>
        <v>0</v>
      </c>
      <c r="BH2857" s="200">
        <f>IF(N2857="sníž. přenesená",J2857,0)</f>
        <v>0</v>
      </c>
      <c r="BI2857" s="200">
        <f>IF(N2857="nulová",J2857,0)</f>
        <v>0</v>
      </c>
      <c r="BJ2857" s="19" t="s">
        <v>26</v>
      </c>
      <c r="BK2857" s="200">
        <f>ROUND(I2857*H2857,2)</f>
        <v>0</v>
      </c>
      <c r="BL2857" s="19" t="s">
        <v>258</v>
      </c>
      <c r="BM2857" s="199" t="s">
        <v>4233</v>
      </c>
    </row>
    <row r="2858" spans="1:65" s="2" customFormat="1" ht="19.2">
      <c r="A2858" s="36"/>
      <c r="B2858" s="37"/>
      <c r="C2858" s="38"/>
      <c r="D2858" s="201" t="s">
        <v>152</v>
      </c>
      <c r="E2858" s="38"/>
      <c r="F2858" s="202" t="s">
        <v>4234</v>
      </c>
      <c r="G2858" s="38"/>
      <c r="H2858" s="38"/>
      <c r="I2858" s="110"/>
      <c r="J2858" s="38"/>
      <c r="K2858" s="38"/>
      <c r="L2858" s="41"/>
      <c r="M2858" s="203"/>
      <c r="N2858" s="204"/>
      <c r="O2858" s="66"/>
      <c r="P2858" s="66"/>
      <c r="Q2858" s="66"/>
      <c r="R2858" s="66"/>
      <c r="S2858" s="66"/>
      <c r="T2858" s="67"/>
      <c r="U2858" s="36"/>
      <c r="V2858" s="36"/>
      <c r="W2858" s="36"/>
      <c r="X2858" s="36"/>
      <c r="Y2858" s="36"/>
      <c r="Z2858" s="36"/>
      <c r="AA2858" s="36"/>
      <c r="AB2858" s="36"/>
      <c r="AC2858" s="36"/>
      <c r="AD2858" s="36"/>
      <c r="AE2858" s="36"/>
      <c r="AT2858" s="19" t="s">
        <v>152</v>
      </c>
      <c r="AU2858" s="19" t="s">
        <v>80</v>
      </c>
    </row>
    <row r="2859" spans="1:65" s="2" customFormat="1" ht="86.4">
      <c r="A2859" s="36"/>
      <c r="B2859" s="37"/>
      <c r="C2859" s="38"/>
      <c r="D2859" s="201" t="s">
        <v>154</v>
      </c>
      <c r="E2859" s="38"/>
      <c r="F2859" s="205" t="s">
        <v>4138</v>
      </c>
      <c r="G2859" s="38"/>
      <c r="H2859" s="38"/>
      <c r="I2859" s="110"/>
      <c r="J2859" s="38"/>
      <c r="K2859" s="38"/>
      <c r="L2859" s="41"/>
      <c r="M2859" s="203"/>
      <c r="N2859" s="204"/>
      <c r="O2859" s="66"/>
      <c r="P2859" s="66"/>
      <c r="Q2859" s="66"/>
      <c r="R2859" s="66"/>
      <c r="S2859" s="66"/>
      <c r="T2859" s="67"/>
      <c r="U2859" s="36"/>
      <c r="V2859" s="36"/>
      <c r="W2859" s="36"/>
      <c r="X2859" s="36"/>
      <c r="Y2859" s="36"/>
      <c r="Z2859" s="36"/>
      <c r="AA2859" s="36"/>
      <c r="AB2859" s="36"/>
      <c r="AC2859" s="36"/>
      <c r="AD2859" s="36"/>
      <c r="AE2859" s="36"/>
      <c r="AT2859" s="19" t="s">
        <v>154</v>
      </c>
      <c r="AU2859" s="19" t="s">
        <v>80</v>
      </c>
    </row>
    <row r="2860" spans="1:65" s="12" customFormat="1" ht="22.8" customHeight="1">
      <c r="B2860" s="173"/>
      <c r="C2860" s="174"/>
      <c r="D2860" s="175" t="s">
        <v>70</v>
      </c>
      <c r="E2860" s="187" t="s">
        <v>3622</v>
      </c>
      <c r="F2860" s="187" t="s">
        <v>4235</v>
      </c>
      <c r="G2860" s="174"/>
      <c r="H2860" s="174"/>
      <c r="I2860" s="177"/>
      <c r="J2860" s="188">
        <f>BK2860</f>
        <v>0</v>
      </c>
      <c r="K2860" s="174"/>
      <c r="L2860" s="179"/>
      <c r="M2860" s="180"/>
      <c r="N2860" s="181"/>
      <c r="O2860" s="181"/>
      <c r="P2860" s="182">
        <f>SUM(P2861:P2897)</f>
        <v>0</v>
      </c>
      <c r="Q2860" s="181"/>
      <c r="R2860" s="182">
        <f>SUM(R2861:R2897)</f>
        <v>1.1167604999999998</v>
      </c>
      <c r="S2860" s="181"/>
      <c r="T2860" s="183">
        <f>SUM(T2861:T2897)</f>
        <v>0</v>
      </c>
      <c r="AR2860" s="184" t="s">
        <v>80</v>
      </c>
      <c r="AT2860" s="185" t="s">
        <v>70</v>
      </c>
      <c r="AU2860" s="185" t="s">
        <v>26</v>
      </c>
      <c r="AY2860" s="184" t="s">
        <v>144</v>
      </c>
      <c r="BK2860" s="186">
        <f>SUM(BK2861:BK2897)</f>
        <v>0</v>
      </c>
    </row>
    <row r="2861" spans="1:65" s="2" customFormat="1" ht="16.5" customHeight="1">
      <c r="A2861" s="36"/>
      <c r="B2861" s="37"/>
      <c r="C2861" s="189" t="s">
        <v>4236</v>
      </c>
      <c r="D2861" s="189" t="s">
        <v>146</v>
      </c>
      <c r="E2861" s="190" t="s">
        <v>4237</v>
      </c>
      <c r="F2861" s="191" t="s">
        <v>4238</v>
      </c>
      <c r="G2861" s="192" t="s">
        <v>149</v>
      </c>
      <c r="H2861" s="193">
        <v>56.39</v>
      </c>
      <c r="I2861" s="194"/>
      <c r="J2861" s="193">
        <f>ROUND(I2861*H2861,2)</f>
        <v>0</v>
      </c>
      <c r="K2861" s="191" t="s">
        <v>160</v>
      </c>
      <c r="L2861" s="41"/>
      <c r="M2861" s="195" t="s">
        <v>19</v>
      </c>
      <c r="N2861" s="196" t="s">
        <v>42</v>
      </c>
      <c r="O2861" s="66"/>
      <c r="P2861" s="197">
        <f>O2861*H2861</f>
        <v>0</v>
      </c>
      <c r="Q2861" s="197">
        <v>2.9999999999999997E-4</v>
      </c>
      <c r="R2861" s="197">
        <f>Q2861*H2861</f>
        <v>1.6916999999999998E-2</v>
      </c>
      <c r="S2861" s="197">
        <v>0</v>
      </c>
      <c r="T2861" s="198">
        <f>S2861*H2861</f>
        <v>0</v>
      </c>
      <c r="U2861" s="36"/>
      <c r="V2861" s="36"/>
      <c r="W2861" s="36"/>
      <c r="X2861" s="36"/>
      <c r="Y2861" s="36"/>
      <c r="Z2861" s="36"/>
      <c r="AA2861" s="36"/>
      <c r="AB2861" s="36"/>
      <c r="AC2861" s="36"/>
      <c r="AD2861" s="36"/>
      <c r="AE2861" s="36"/>
      <c r="AR2861" s="199" t="s">
        <v>258</v>
      </c>
      <c r="AT2861" s="199" t="s">
        <v>146</v>
      </c>
      <c r="AU2861" s="199" t="s">
        <v>80</v>
      </c>
      <c r="AY2861" s="19" t="s">
        <v>144</v>
      </c>
      <c r="BE2861" s="200">
        <f>IF(N2861="základní",J2861,0)</f>
        <v>0</v>
      </c>
      <c r="BF2861" s="200">
        <f>IF(N2861="snížená",J2861,0)</f>
        <v>0</v>
      </c>
      <c r="BG2861" s="200">
        <f>IF(N2861="zákl. přenesená",J2861,0)</f>
        <v>0</v>
      </c>
      <c r="BH2861" s="200">
        <f>IF(N2861="sníž. přenesená",J2861,0)</f>
        <v>0</v>
      </c>
      <c r="BI2861" s="200">
        <f>IF(N2861="nulová",J2861,0)</f>
        <v>0</v>
      </c>
      <c r="BJ2861" s="19" t="s">
        <v>26</v>
      </c>
      <c r="BK2861" s="200">
        <f>ROUND(I2861*H2861,2)</f>
        <v>0</v>
      </c>
      <c r="BL2861" s="19" t="s">
        <v>258</v>
      </c>
      <c r="BM2861" s="199" t="s">
        <v>4239</v>
      </c>
    </row>
    <row r="2862" spans="1:65" s="2" customFormat="1" ht="10.199999999999999">
      <c r="A2862" s="36"/>
      <c r="B2862" s="37"/>
      <c r="C2862" s="38"/>
      <c r="D2862" s="201" t="s">
        <v>152</v>
      </c>
      <c r="E2862" s="38"/>
      <c r="F2862" s="202" t="s">
        <v>4240</v>
      </c>
      <c r="G2862" s="38"/>
      <c r="H2862" s="38"/>
      <c r="I2862" s="110"/>
      <c r="J2862" s="38"/>
      <c r="K2862" s="38"/>
      <c r="L2862" s="41"/>
      <c r="M2862" s="203"/>
      <c r="N2862" s="204"/>
      <c r="O2862" s="66"/>
      <c r="P2862" s="66"/>
      <c r="Q2862" s="66"/>
      <c r="R2862" s="66"/>
      <c r="S2862" s="66"/>
      <c r="T2862" s="67"/>
      <c r="U2862" s="36"/>
      <c r="V2862" s="36"/>
      <c r="W2862" s="36"/>
      <c r="X2862" s="36"/>
      <c r="Y2862" s="36"/>
      <c r="Z2862" s="36"/>
      <c r="AA2862" s="36"/>
      <c r="AB2862" s="36"/>
      <c r="AC2862" s="36"/>
      <c r="AD2862" s="36"/>
      <c r="AE2862" s="36"/>
      <c r="AT2862" s="19" t="s">
        <v>152</v>
      </c>
      <c r="AU2862" s="19" t="s">
        <v>80</v>
      </c>
    </row>
    <row r="2863" spans="1:65" s="2" customFormat="1" ht="67.2">
      <c r="A2863" s="36"/>
      <c r="B2863" s="37"/>
      <c r="C2863" s="38"/>
      <c r="D2863" s="201" t="s">
        <v>154</v>
      </c>
      <c r="E2863" s="38"/>
      <c r="F2863" s="205" t="s">
        <v>4241</v>
      </c>
      <c r="G2863" s="38"/>
      <c r="H2863" s="38"/>
      <c r="I2863" s="110"/>
      <c r="J2863" s="38"/>
      <c r="K2863" s="38"/>
      <c r="L2863" s="41"/>
      <c r="M2863" s="203"/>
      <c r="N2863" s="204"/>
      <c r="O2863" s="66"/>
      <c r="P2863" s="66"/>
      <c r="Q2863" s="66"/>
      <c r="R2863" s="66"/>
      <c r="S2863" s="66"/>
      <c r="T2863" s="67"/>
      <c r="U2863" s="36"/>
      <c r="V2863" s="36"/>
      <c r="W2863" s="36"/>
      <c r="X2863" s="36"/>
      <c r="Y2863" s="36"/>
      <c r="Z2863" s="36"/>
      <c r="AA2863" s="36"/>
      <c r="AB2863" s="36"/>
      <c r="AC2863" s="36"/>
      <c r="AD2863" s="36"/>
      <c r="AE2863" s="36"/>
      <c r="AT2863" s="19" t="s">
        <v>154</v>
      </c>
      <c r="AU2863" s="19" t="s">
        <v>80</v>
      </c>
    </row>
    <row r="2864" spans="1:65" s="13" customFormat="1" ht="10.199999999999999">
      <c r="B2864" s="206"/>
      <c r="C2864" s="207"/>
      <c r="D2864" s="201" t="s">
        <v>156</v>
      </c>
      <c r="E2864" s="208" t="s">
        <v>19</v>
      </c>
      <c r="F2864" s="209" t="s">
        <v>4242</v>
      </c>
      <c r="G2864" s="207"/>
      <c r="H2864" s="210">
        <v>56.39</v>
      </c>
      <c r="I2864" s="211"/>
      <c r="J2864" s="207"/>
      <c r="K2864" s="207"/>
      <c r="L2864" s="212"/>
      <c r="M2864" s="213"/>
      <c r="N2864" s="214"/>
      <c r="O2864" s="214"/>
      <c r="P2864" s="214"/>
      <c r="Q2864" s="214"/>
      <c r="R2864" s="214"/>
      <c r="S2864" s="214"/>
      <c r="T2864" s="215"/>
      <c r="AT2864" s="216" t="s">
        <v>156</v>
      </c>
      <c r="AU2864" s="216" t="s">
        <v>80</v>
      </c>
      <c r="AV2864" s="13" t="s">
        <v>80</v>
      </c>
      <c r="AW2864" s="13" t="s">
        <v>32</v>
      </c>
      <c r="AX2864" s="13" t="s">
        <v>26</v>
      </c>
      <c r="AY2864" s="216" t="s">
        <v>144</v>
      </c>
    </row>
    <row r="2865" spans="1:65" s="2" customFormat="1" ht="16.5" customHeight="1">
      <c r="A2865" s="36"/>
      <c r="B2865" s="37"/>
      <c r="C2865" s="189" t="s">
        <v>4243</v>
      </c>
      <c r="D2865" s="189" t="s">
        <v>146</v>
      </c>
      <c r="E2865" s="190" t="s">
        <v>4244</v>
      </c>
      <c r="F2865" s="191" t="s">
        <v>4245</v>
      </c>
      <c r="G2865" s="192" t="s">
        <v>149</v>
      </c>
      <c r="H2865" s="193">
        <v>56.39</v>
      </c>
      <c r="I2865" s="194"/>
      <c r="J2865" s="193">
        <f>ROUND(I2865*H2865,2)</f>
        <v>0</v>
      </c>
      <c r="K2865" s="191" t="s">
        <v>160</v>
      </c>
      <c r="L2865" s="41"/>
      <c r="M2865" s="195" t="s">
        <v>19</v>
      </c>
      <c r="N2865" s="196" t="s">
        <v>42</v>
      </c>
      <c r="O2865" s="66"/>
      <c r="P2865" s="197">
        <f>O2865*H2865</f>
        <v>0</v>
      </c>
      <c r="Q2865" s="197">
        <v>6.0000000000000001E-3</v>
      </c>
      <c r="R2865" s="197">
        <f>Q2865*H2865</f>
        <v>0.33834000000000003</v>
      </c>
      <c r="S2865" s="197">
        <v>0</v>
      </c>
      <c r="T2865" s="198">
        <f>S2865*H2865</f>
        <v>0</v>
      </c>
      <c r="U2865" s="36"/>
      <c r="V2865" s="36"/>
      <c r="W2865" s="36"/>
      <c r="X2865" s="36"/>
      <c r="Y2865" s="36"/>
      <c r="Z2865" s="36"/>
      <c r="AA2865" s="36"/>
      <c r="AB2865" s="36"/>
      <c r="AC2865" s="36"/>
      <c r="AD2865" s="36"/>
      <c r="AE2865" s="36"/>
      <c r="AR2865" s="199" t="s">
        <v>258</v>
      </c>
      <c r="AT2865" s="199" t="s">
        <v>146</v>
      </c>
      <c r="AU2865" s="199" t="s">
        <v>80</v>
      </c>
      <c r="AY2865" s="19" t="s">
        <v>144</v>
      </c>
      <c r="BE2865" s="200">
        <f>IF(N2865="základní",J2865,0)</f>
        <v>0</v>
      </c>
      <c r="BF2865" s="200">
        <f>IF(N2865="snížená",J2865,0)</f>
        <v>0</v>
      </c>
      <c r="BG2865" s="200">
        <f>IF(N2865="zákl. přenesená",J2865,0)</f>
        <v>0</v>
      </c>
      <c r="BH2865" s="200">
        <f>IF(N2865="sníž. přenesená",J2865,0)</f>
        <v>0</v>
      </c>
      <c r="BI2865" s="200">
        <f>IF(N2865="nulová",J2865,0)</f>
        <v>0</v>
      </c>
      <c r="BJ2865" s="19" t="s">
        <v>26</v>
      </c>
      <c r="BK2865" s="200">
        <f>ROUND(I2865*H2865,2)</f>
        <v>0</v>
      </c>
      <c r="BL2865" s="19" t="s">
        <v>258</v>
      </c>
      <c r="BM2865" s="199" t="s">
        <v>4246</v>
      </c>
    </row>
    <row r="2866" spans="1:65" s="2" customFormat="1" ht="19.2">
      <c r="A2866" s="36"/>
      <c r="B2866" s="37"/>
      <c r="C2866" s="38"/>
      <c r="D2866" s="201" t="s">
        <v>152</v>
      </c>
      <c r="E2866" s="38"/>
      <c r="F2866" s="202" t="s">
        <v>4247</v>
      </c>
      <c r="G2866" s="38"/>
      <c r="H2866" s="38"/>
      <c r="I2866" s="110"/>
      <c r="J2866" s="38"/>
      <c r="K2866" s="38"/>
      <c r="L2866" s="41"/>
      <c r="M2866" s="203"/>
      <c r="N2866" s="204"/>
      <c r="O2866" s="66"/>
      <c r="P2866" s="66"/>
      <c r="Q2866" s="66"/>
      <c r="R2866" s="66"/>
      <c r="S2866" s="66"/>
      <c r="T2866" s="67"/>
      <c r="U2866" s="36"/>
      <c r="V2866" s="36"/>
      <c r="W2866" s="36"/>
      <c r="X2866" s="36"/>
      <c r="Y2866" s="36"/>
      <c r="Z2866" s="36"/>
      <c r="AA2866" s="36"/>
      <c r="AB2866" s="36"/>
      <c r="AC2866" s="36"/>
      <c r="AD2866" s="36"/>
      <c r="AE2866" s="36"/>
      <c r="AT2866" s="19" t="s">
        <v>152</v>
      </c>
      <c r="AU2866" s="19" t="s">
        <v>80</v>
      </c>
    </row>
    <row r="2867" spans="1:65" s="2" customFormat="1" ht="28.8">
      <c r="A2867" s="36"/>
      <c r="B2867" s="37"/>
      <c r="C2867" s="38"/>
      <c r="D2867" s="201" t="s">
        <v>154</v>
      </c>
      <c r="E2867" s="38"/>
      <c r="F2867" s="205" t="s">
        <v>4248</v>
      </c>
      <c r="G2867" s="38"/>
      <c r="H2867" s="38"/>
      <c r="I2867" s="110"/>
      <c r="J2867" s="38"/>
      <c r="K2867" s="38"/>
      <c r="L2867" s="41"/>
      <c r="M2867" s="203"/>
      <c r="N2867" s="204"/>
      <c r="O2867" s="66"/>
      <c r="P2867" s="66"/>
      <c r="Q2867" s="66"/>
      <c r="R2867" s="66"/>
      <c r="S2867" s="66"/>
      <c r="T2867" s="67"/>
      <c r="U2867" s="36"/>
      <c r="V2867" s="36"/>
      <c r="W2867" s="36"/>
      <c r="X2867" s="36"/>
      <c r="Y2867" s="36"/>
      <c r="Z2867" s="36"/>
      <c r="AA2867" s="36"/>
      <c r="AB2867" s="36"/>
      <c r="AC2867" s="36"/>
      <c r="AD2867" s="36"/>
      <c r="AE2867" s="36"/>
      <c r="AT2867" s="19" t="s">
        <v>154</v>
      </c>
      <c r="AU2867" s="19" t="s">
        <v>80</v>
      </c>
    </row>
    <row r="2868" spans="1:65" s="14" customFormat="1" ht="10.199999999999999">
      <c r="B2868" s="217"/>
      <c r="C2868" s="218"/>
      <c r="D2868" s="201" t="s">
        <v>156</v>
      </c>
      <c r="E2868" s="219" t="s">
        <v>19</v>
      </c>
      <c r="F2868" s="220" t="s">
        <v>358</v>
      </c>
      <c r="G2868" s="218"/>
      <c r="H2868" s="219" t="s">
        <v>19</v>
      </c>
      <c r="I2868" s="221"/>
      <c r="J2868" s="218"/>
      <c r="K2868" s="218"/>
      <c r="L2868" s="222"/>
      <c r="M2868" s="223"/>
      <c r="N2868" s="224"/>
      <c r="O2868" s="224"/>
      <c r="P2868" s="224"/>
      <c r="Q2868" s="224"/>
      <c r="R2868" s="224"/>
      <c r="S2868" s="224"/>
      <c r="T2868" s="225"/>
      <c r="AT2868" s="226" t="s">
        <v>156</v>
      </c>
      <c r="AU2868" s="226" t="s">
        <v>80</v>
      </c>
      <c r="AV2868" s="14" t="s">
        <v>26</v>
      </c>
      <c r="AW2868" s="14" t="s">
        <v>32</v>
      </c>
      <c r="AX2868" s="14" t="s">
        <v>71</v>
      </c>
      <c r="AY2868" s="226" t="s">
        <v>144</v>
      </c>
    </row>
    <row r="2869" spans="1:65" s="13" customFormat="1" ht="10.199999999999999">
      <c r="B2869" s="206"/>
      <c r="C2869" s="207"/>
      <c r="D2869" s="201" t="s">
        <v>156</v>
      </c>
      <c r="E2869" s="208" t="s">
        <v>19</v>
      </c>
      <c r="F2869" s="209" t="s">
        <v>4249</v>
      </c>
      <c r="G2869" s="207"/>
      <c r="H2869" s="210">
        <v>4.91</v>
      </c>
      <c r="I2869" s="211"/>
      <c r="J2869" s="207"/>
      <c r="K2869" s="207"/>
      <c r="L2869" s="212"/>
      <c r="M2869" s="213"/>
      <c r="N2869" s="214"/>
      <c r="O2869" s="214"/>
      <c r="P2869" s="214"/>
      <c r="Q2869" s="214"/>
      <c r="R2869" s="214"/>
      <c r="S2869" s="214"/>
      <c r="T2869" s="215"/>
      <c r="AT2869" s="216" t="s">
        <v>156</v>
      </c>
      <c r="AU2869" s="216" t="s">
        <v>80</v>
      </c>
      <c r="AV2869" s="13" t="s">
        <v>80</v>
      </c>
      <c r="AW2869" s="13" t="s">
        <v>32</v>
      </c>
      <c r="AX2869" s="13" t="s">
        <v>71</v>
      </c>
      <c r="AY2869" s="216" t="s">
        <v>144</v>
      </c>
    </row>
    <row r="2870" spans="1:65" s="13" customFormat="1" ht="10.199999999999999">
      <c r="B2870" s="206"/>
      <c r="C2870" s="207"/>
      <c r="D2870" s="201" t="s">
        <v>156</v>
      </c>
      <c r="E2870" s="208" t="s">
        <v>19</v>
      </c>
      <c r="F2870" s="209" t="s">
        <v>4250</v>
      </c>
      <c r="G2870" s="207"/>
      <c r="H2870" s="210">
        <v>11.23</v>
      </c>
      <c r="I2870" s="211"/>
      <c r="J2870" s="207"/>
      <c r="K2870" s="207"/>
      <c r="L2870" s="212"/>
      <c r="M2870" s="213"/>
      <c r="N2870" s="214"/>
      <c r="O2870" s="214"/>
      <c r="P2870" s="214"/>
      <c r="Q2870" s="214"/>
      <c r="R2870" s="214"/>
      <c r="S2870" s="214"/>
      <c r="T2870" s="215"/>
      <c r="AT2870" s="216" t="s">
        <v>156</v>
      </c>
      <c r="AU2870" s="216" t="s">
        <v>80</v>
      </c>
      <c r="AV2870" s="13" t="s">
        <v>80</v>
      </c>
      <c r="AW2870" s="13" t="s">
        <v>32</v>
      </c>
      <c r="AX2870" s="13" t="s">
        <v>71</v>
      </c>
      <c r="AY2870" s="216" t="s">
        <v>144</v>
      </c>
    </row>
    <row r="2871" spans="1:65" s="13" customFormat="1" ht="10.199999999999999">
      <c r="B2871" s="206"/>
      <c r="C2871" s="207"/>
      <c r="D2871" s="201" t="s">
        <v>156</v>
      </c>
      <c r="E2871" s="208" t="s">
        <v>19</v>
      </c>
      <c r="F2871" s="209" t="s">
        <v>4251</v>
      </c>
      <c r="G2871" s="207"/>
      <c r="H2871" s="210">
        <v>21.24</v>
      </c>
      <c r="I2871" s="211"/>
      <c r="J2871" s="207"/>
      <c r="K2871" s="207"/>
      <c r="L2871" s="212"/>
      <c r="M2871" s="213"/>
      <c r="N2871" s="214"/>
      <c r="O2871" s="214"/>
      <c r="P2871" s="214"/>
      <c r="Q2871" s="214"/>
      <c r="R2871" s="214"/>
      <c r="S2871" s="214"/>
      <c r="T2871" s="215"/>
      <c r="AT2871" s="216" t="s">
        <v>156</v>
      </c>
      <c r="AU2871" s="216" t="s">
        <v>80</v>
      </c>
      <c r="AV2871" s="13" t="s">
        <v>80</v>
      </c>
      <c r="AW2871" s="13" t="s">
        <v>32</v>
      </c>
      <c r="AX2871" s="13" t="s">
        <v>71</v>
      </c>
      <c r="AY2871" s="216" t="s">
        <v>144</v>
      </c>
    </row>
    <row r="2872" spans="1:65" s="13" customFormat="1" ht="10.199999999999999">
      <c r="B2872" s="206"/>
      <c r="C2872" s="207"/>
      <c r="D2872" s="201" t="s">
        <v>156</v>
      </c>
      <c r="E2872" s="208" t="s">
        <v>19</v>
      </c>
      <c r="F2872" s="209" t="s">
        <v>4252</v>
      </c>
      <c r="G2872" s="207"/>
      <c r="H2872" s="210">
        <v>15.26</v>
      </c>
      <c r="I2872" s="211"/>
      <c r="J2872" s="207"/>
      <c r="K2872" s="207"/>
      <c r="L2872" s="212"/>
      <c r="M2872" s="213"/>
      <c r="N2872" s="214"/>
      <c r="O2872" s="214"/>
      <c r="P2872" s="214"/>
      <c r="Q2872" s="214"/>
      <c r="R2872" s="214"/>
      <c r="S2872" s="214"/>
      <c r="T2872" s="215"/>
      <c r="AT2872" s="216" t="s">
        <v>156</v>
      </c>
      <c r="AU2872" s="216" t="s">
        <v>80</v>
      </c>
      <c r="AV2872" s="13" t="s">
        <v>80</v>
      </c>
      <c r="AW2872" s="13" t="s">
        <v>32</v>
      </c>
      <c r="AX2872" s="13" t="s">
        <v>71</v>
      </c>
      <c r="AY2872" s="216" t="s">
        <v>144</v>
      </c>
    </row>
    <row r="2873" spans="1:65" s="13" customFormat="1" ht="10.199999999999999">
      <c r="B2873" s="206"/>
      <c r="C2873" s="207"/>
      <c r="D2873" s="201" t="s">
        <v>156</v>
      </c>
      <c r="E2873" s="208" t="s">
        <v>19</v>
      </c>
      <c r="F2873" s="209" t="s">
        <v>4253</v>
      </c>
      <c r="G2873" s="207"/>
      <c r="H2873" s="210">
        <v>3.75</v>
      </c>
      <c r="I2873" s="211"/>
      <c r="J2873" s="207"/>
      <c r="K2873" s="207"/>
      <c r="L2873" s="212"/>
      <c r="M2873" s="213"/>
      <c r="N2873" s="214"/>
      <c r="O2873" s="214"/>
      <c r="P2873" s="214"/>
      <c r="Q2873" s="214"/>
      <c r="R2873" s="214"/>
      <c r="S2873" s="214"/>
      <c r="T2873" s="215"/>
      <c r="AT2873" s="216" t="s">
        <v>156</v>
      </c>
      <c r="AU2873" s="216" t="s">
        <v>80</v>
      </c>
      <c r="AV2873" s="13" t="s">
        <v>80</v>
      </c>
      <c r="AW2873" s="13" t="s">
        <v>32</v>
      </c>
      <c r="AX2873" s="13" t="s">
        <v>71</v>
      </c>
      <c r="AY2873" s="216" t="s">
        <v>144</v>
      </c>
    </row>
    <row r="2874" spans="1:65" s="15" customFormat="1" ht="10.199999999999999">
      <c r="B2874" s="227"/>
      <c r="C2874" s="228"/>
      <c r="D2874" s="201" t="s">
        <v>156</v>
      </c>
      <c r="E2874" s="229" t="s">
        <v>19</v>
      </c>
      <c r="F2874" s="230" t="s">
        <v>191</v>
      </c>
      <c r="G2874" s="228"/>
      <c r="H2874" s="231">
        <v>56.39</v>
      </c>
      <c r="I2874" s="232"/>
      <c r="J2874" s="228"/>
      <c r="K2874" s="228"/>
      <c r="L2874" s="233"/>
      <c r="M2874" s="234"/>
      <c r="N2874" s="235"/>
      <c r="O2874" s="235"/>
      <c r="P2874" s="235"/>
      <c r="Q2874" s="235"/>
      <c r="R2874" s="235"/>
      <c r="S2874" s="235"/>
      <c r="T2874" s="236"/>
      <c r="AT2874" s="237" t="s">
        <v>156</v>
      </c>
      <c r="AU2874" s="237" t="s">
        <v>80</v>
      </c>
      <c r="AV2874" s="15" t="s">
        <v>150</v>
      </c>
      <c r="AW2874" s="15" t="s">
        <v>32</v>
      </c>
      <c r="AX2874" s="15" t="s">
        <v>26</v>
      </c>
      <c r="AY2874" s="237" t="s">
        <v>144</v>
      </c>
    </row>
    <row r="2875" spans="1:65" s="2" customFormat="1" ht="16.5" customHeight="1">
      <c r="A2875" s="36"/>
      <c r="B2875" s="37"/>
      <c r="C2875" s="238" t="s">
        <v>4254</v>
      </c>
      <c r="D2875" s="238" t="s">
        <v>253</v>
      </c>
      <c r="E2875" s="239" t="s">
        <v>4255</v>
      </c>
      <c r="F2875" s="240" t="s">
        <v>4256</v>
      </c>
      <c r="G2875" s="241" t="s">
        <v>149</v>
      </c>
      <c r="H2875" s="242">
        <v>62.03</v>
      </c>
      <c r="I2875" s="243"/>
      <c r="J2875" s="242">
        <f>ROUND(I2875*H2875,2)</f>
        <v>0</v>
      </c>
      <c r="K2875" s="240" t="s">
        <v>160</v>
      </c>
      <c r="L2875" s="244"/>
      <c r="M2875" s="245" t="s">
        <v>19</v>
      </c>
      <c r="N2875" s="246" t="s">
        <v>42</v>
      </c>
      <c r="O2875" s="66"/>
      <c r="P2875" s="197">
        <f>O2875*H2875</f>
        <v>0</v>
      </c>
      <c r="Q2875" s="197">
        <v>1.18E-2</v>
      </c>
      <c r="R2875" s="197">
        <f>Q2875*H2875</f>
        <v>0.73195399999999999</v>
      </c>
      <c r="S2875" s="197">
        <v>0</v>
      </c>
      <c r="T2875" s="198">
        <f>S2875*H2875</f>
        <v>0</v>
      </c>
      <c r="U2875" s="36"/>
      <c r="V2875" s="36"/>
      <c r="W2875" s="36"/>
      <c r="X2875" s="36"/>
      <c r="Y2875" s="36"/>
      <c r="Z2875" s="36"/>
      <c r="AA2875" s="36"/>
      <c r="AB2875" s="36"/>
      <c r="AC2875" s="36"/>
      <c r="AD2875" s="36"/>
      <c r="AE2875" s="36"/>
      <c r="AR2875" s="199" t="s">
        <v>366</v>
      </c>
      <c r="AT2875" s="199" t="s">
        <v>253</v>
      </c>
      <c r="AU2875" s="199" t="s">
        <v>80</v>
      </c>
      <c r="AY2875" s="19" t="s">
        <v>144</v>
      </c>
      <c r="BE2875" s="200">
        <f>IF(N2875="základní",J2875,0)</f>
        <v>0</v>
      </c>
      <c r="BF2875" s="200">
        <f>IF(N2875="snížená",J2875,0)</f>
        <v>0</v>
      </c>
      <c r="BG2875" s="200">
        <f>IF(N2875="zákl. přenesená",J2875,0)</f>
        <v>0</v>
      </c>
      <c r="BH2875" s="200">
        <f>IF(N2875="sníž. přenesená",J2875,0)</f>
        <v>0</v>
      </c>
      <c r="BI2875" s="200">
        <f>IF(N2875="nulová",J2875,0)</f>
        <v>0</v>
      </c>
      <c r="BJ2875" s="19" t="s">
        <v>26</v>
      </c>
      <c r="BK2875" s="200">
        <f>ROUND(I2875*H2875,2)</f>
        <v>0</v>
      </c>
      <c r="BL2875" s="19" t="s">
        <v>258</v>
      </c>
      <c r="BM2875" s="199" t="s">
        <v>4257</v>
      </c>
    </row>
    <row r="2876" spans="1:65" s="2" customFormat="1" ht="10.199999999999999">
      <c r="A2876" s="36"/>
      <c r="B2876" s="37"/>
      <c r="C2876" s="38"/>
      <c r="D2876" s="201" t="s">
        <v>152</v>
      </c>
      <c r="E2876" s="38"/>
      <c r="F2876" s="202" t="s">
        <v>4256</v>
      </c>
      <c r="G2876" s="38"/>
      <c r="H2876" s="38"/>
      <c r="I2876" s="110"/>
      <c r="J2876" s="38"/>
      <c r="K2876" s="38"/>
      <c r="L2876" s="41"/>
      <c r="M2876" s="203"/>
      <c r="N2876" s="204"/>
      <c r="O2876" s="66"/>
      <c r="P2876" s="66"/>
      <c r="Q2876" s="66"/>
      <c r="R2876" s="66"/>
      <c r="S2876" s="66"/>
      <c r="T2876" s="67"/>
      <c r="U2876" s="36"/>
      <c r="V2876" s="36"/>
      <c r="W2876" s="36"/>
      <c r="X2876" s="36"/>
      <c r="Y2876" s="36"/>
      <c r="Z2876" s="36"/>
      <c r="AA2876" s="36"/>
      <c r="AB2876" s="36"/>
      <c r="AC2876" s="36"/>
      <c r="AD2876" s="36"/>
      <c r="AE2876" s="36"/>
      <c r="AT2876" s="19" t="s">
        <v>152</v>
      </c>
      <c r="AU2876" s="19" t="s">
        <v>80</v>
      </c>
    </row>
    <row r="2877" spans="1:65" s="13" customFormat="1" ht="10.199999999999999">
      <c r="B2877" s="206"/>
      <c r="C2877" s="207"/>
      <c r="D2877" s="201" t="s">
        <v>156</v>
      </c>
      <c r="E2877" s="208" t="s">
        <v>19</v>
      </c>
      <c r="F2877" s="209" t="s">
        <v>4242</v>
      </c>
      <c r="G2877" s="207"/>
      <c r="H2877" s="210">
        <v>56.39</v>
      </c>
      <c r="I2877" s="211"/>
      <c r="J2877" s="207"/>
      <c r="K2877" s="207"/>
      <c r="L2877" s="212"/>
      <c r="M2877" s="213"/>
      <c r="N2877" s="214"/>
      <c r="O2877" s="214"/>
      <c r="P2877" s="214"/>
      <c r="Q2877" s="214"/>
      <c r="R2877" s="214"/>
      <c r="S2877" s="214"/>
      <c r="T2877" s="215"/>
      <c r="AT2877" s="216" t="s">
        <v>156</v>
      </c>
      <c r="AU2877" s="216" t="s">
        <v>80</v>
      </c>
      <c r="AV2877" s="13" t="s">
        <v>80</v>
      </c>
      <c r="AW2877" s="13" t="s">
        <v>32</v>
      </c>
      <c r="AX2877" s="13" t="s">
        <v>26</v>
      </c>
      <c r="AY2877" s="216" t="s">
        <v>144</v>
      </c>
    </row>
    <row r="2878" spans="1:65" s="13" customFormat="1" ht="10.199999999999999">
      <c r="B2878" s="206"/>
      <c r="C2878" s="207"/>
      <c r="D2878" s="201" t="s">
        <v>156</v>
      </c>
      <c r="E2878" s="207"/>
      <c r="F2878" s="209" t="s">
        <v>4258</v>
      </c>
      <c r="G2878" s="207"/>
      <c r="H2878" s="210">
        <v>62.03</v>
      </c>
      <c r="I2878" s="211"/>
      <c r="J2878" s="207"/>
      <c r="K2878" s="207"/>
      <c r="L2878" s="212"/>
      <c r="M2878" s="213"/>
      <c r="N2878" s="214"/>
      <c r="O2878" s="214"/>
      <c r="P2878" s="214"/>
      <c r="Q2878" s="214"/>
      <c r="R2878" s="214"/>
      <c r="S2878" s="214"/>
      <c r="T2878" s="215"/>
      <c r="AT2878" s="216" t="s">
        <v>156</v>
      </c>
      <c r="AU2878" s="216" t="s">
        <v>80</v>
      </c>
      <c r="AV2878" s="13" t="s">
        <v>80</v>
      </c>
      <c r="AW2878" s="13" t="s">
        <v>4</v>
      </c>
      <c r="AX2878" s="13" t="s">
        <v>26</v>
      </c>
      <c r="AY2878" s="216" t="s">
        <v>144</v>
      </c>
    </row>
    <row r="2879" spans="1:65" s="2" customFormat="1" ht="16.5" customHeight="1">
      <c r="A2879" s="36"/>
      <c r="B2879" s="37"/>
      <c r="C2879" s="189" t="s">
        <v>4259</v>
      </c>
      <c r="D2879" s="189" t="s">
        <v>146</v>
      </c>
      <c r="E2879" s="190" t="s">
        <v>4260</v>
      </c>
      <c r="F2879" s="191" t="s">
        <v>4261</v>
      </c>
      <c r="G2879" s="192" t="s">
        <v>149</v>
      </c>
      <c r="H2879" s="193">
        <v>29.9</v>
      </c>
      <c r="I2879" s="194"/>
      <c r="J2879" s="193">
        <f>ROUND(I2879*H2879,2)</f>
        <v>0</v>
      </c>
      <c r="K2879" s="191" t="s">
        <v>160</v>
      </c>
      <c r="L2879" s="41"/>
      <c r="M2879" s="195" t="s">
        <v>19</v>
      </c>
      <c r="N2879" s="196" t="s">
        <v>42</v>
      </c>
      <c r="O2879" s="66"/>
      <c r="P2879" s="197">
        <f>O2879*H2879</f>
        <v>0</v>
      </c>
      <c r="Q2879" s="197">
        <v>0</v>
      </c>
      <c r="R2879" s="197">
        <f>Q2879*H2879</f>
        <v>0</v>
      </c>
      <c r="S2879" s="197">
        <v>0</v>
      </c>
      <c r="T2879" s="198">
        <f>S2879*H2879</f>
        <v>0</v>
      </c>
      <c r="U2879" s="36"/>
      <c r="V2879" s="36"/>
      <c r="W2879" s="36"/>
      <c r="X2879" s="36"/>
      <c r="Y2879" s="36"/>
      <c r="Z2879" s="36"/>
      <c r="AA2879" s="36"/>
      <c r="AB2879" s="36"/>
      <c r="AC2879" s="36"/>
      <c r="AD2879" s="36"/>
      <c r="AE2879" s="36"/>
      <c r="AR2879" s="199" t="s">
        <v>258</v>
      </c>
      <c r="AT2879" s="199" t="s">
        <v>146</v>
      </c>
      <c r="AU2879" s="199" t="s">
        <v>80</v>
      </c>
      <c r="AY2879" s="19" t="s">
        <v>144</v>
      </c>
      <c r="BE2879" s="200">
        <f>IF(N2879="základní",J2879,0)</f>
        <v>0</v>
      </c>
      <c r="BF2879" s="200">
        <f>IF(N2879="snížená",J2879,0)</f>
        <v>0</v>
      </c>
      <c r="BG2879" s="200">
        <f>IF(N2879="zákl. přenesená",J2879,0)</f>
        <v>0</v>
      </c>
      <c r="BH2879" s="200">
        <f>IF(N2879="sníž. přenesená",J2879,0)</f>
        <v>0</v>
      </c>
      <c r="BI2879" s="200">
        <f>IF(N2879="nulová",J2879,0)</f>
        <v>0</v>
      </c>
      <c r="BJ2879" s="19" t="s">
        <v>26</v>
      </c>
      <c r="BK2879" s="200">
        <f>ROUND(I2879*H2879,2)</f>
        <v>0</v>
      </c>
      <c r="BL2879" s="19" t="s">
        <v>258</v>
      </c>
      <c r="BM2879" s="199" t="s">
        <v>4262</v>
      </c>
    </row>
    <row r="2880" spans="1:65" s="2" customFormat="1" ht="10.199999999999999">
      <c r="A2880" s="36"/>
      <c r="B2880" s="37"/>
      <c r="C2880" s="38"/>
      <c r="D2880" s="201" t="s">
        <v>152</v>
      </c>
      <c r="E2880" s="38"/>
      <c r="F2880" s="202" t="s">
        <v>4263</v>
      </c>
      <c r="G2880" s="38"/>
      <c r="H2880" s="38"/>
      <c r="I2880" s="110"/>
      <c r="J2880" s="38"/>
      <c r="K2880" s="38"/>
      <c r="L2880" s="41"/>
      <c r="M2880" s="203"/>
      <c r="N2880" s="204"/>
      <c r="O2880" s="66"/>
      <c r="P2880" s="66"/>
      <c r="Q2880" s="66"/>
      <c r="R2880" s="66"/>
      <c r="S2880" s="66"/>
      <c r="T2880" s="67"/>
      <c r="U2880" s="36"/>
      <c r="V2880" s="36"/>
      <c r="W2880" s="36"/>
      <c r="X2880" s="36"/>
      <c r="Y2880" s="36"/>
      <c r="Z2880" s="36"/>
      <c r="AA2880" s="36"/>
      <c r="AB2880" s="36"/>
      <c r="AC2880" s="36"/>
      <c r="AD2880" s="36"/>
      <c r="AE2880" s="36"/>
      <c r="AT2880" s="19" t="s">
        <v>152</v>
      </c>
      <c r="AU2880" s="19" t="s">
        <v>80</v>
      </c>
    </row>
    <row r="2881" spans="1:65" s="2" customFormat="1" ht="28.8">
      <c r="A2881" s="36"/>
      <c r="B2881" s="37"/>
      <c r="C2881" s="38"/>
      <c r="D2881" s="201" t="s">
        <v>154</v>
      </c>
      <c r="E2881" s="38"/>
      <c r="F2881" s="205" t="s">
        <v>4248</v>
      </c>
      <c r="G2881" s="38"/>
      <c r="H2881" s="38"/>
      <c r="I2881" s="110"/>
      <c r="J2881" s="38"/>
      <c r="K2881" s="38"/>
      <c r="L2881" s="41"/>
      <c r="M2881" s="203"/>
      <c r="N2881" s="204"/>
      <c r="O2881" s="66"/>
      <c r="P2881" s="66"/>
      <c r="Q2881" s="66"/>
      <c r="R2881" s="66"/>
      <c r="S2881" s="66"/>
      <c r="T2881" s="67"/>
      <c r="U2881" s="36"/>
      <c r="V2881" s="36"/>
      <c r="W2881" s="36"/>
      <c r="X2881" s="36"/>
      <c r="Y2881" s="36"/>
      <c r="Z2881" s="36"/>
      <c r="AA2881" s="36"/>
      <c r="AB2881" s="36"/>
      <c r="AC2881" s="36"/>
      <c r="AD2881" s="36"/>
      <c r="AE2881" s="36"/>
      <c r="AT2881" s="19" t="s">
        <v>154</v>
      </c>
      <c r="AU2881" s="19" t="s">
        <v>80</v>
      </c>
    </row>
    <row r="2882" spans="1:65" s="14" customFormat="1" ht="10.199999999999999">
      <c r="B2882" s="217"/>
      <c r="C2882" s="218"/>
      <c r="D2882" s="201" t="s">
        <v>156</v>
      </c>
      <c r="E2882" s="219" t="s">
        <v>19</v>
      </c>
      <c r="F2882" s="220" t="s">
        <v>358</v>
      </c>
      <c r="G2882" s="218"/>
      <c r="H2882" s="219" t="s">
        <v>19</v>
      </c>
      <c r="I2882" s="221"/>
      <c r="J2882" s="218"/>
      <c r="K2882" s="218"/>
      <c r="L2882" s="222"/>
      <c r="M2882" s="223"/>
      <c r="N2882" s="224"/>
      <c r="O2882" s="224"/>
      <c r="P2882" s="224"/>
      <c r="Q2882" s="224"/>
      <c r="R2882" s="224"/>
      <c r="S2882" s="224"/>
      <c r="T2882" s="225"/>
      <c r="AT2882" s="226" t="s">
        <v>156</v>
      </c>
      <c r="AU2882" s="226" t="s">
        <v>80</v>
      </c>
      <c r="AV2882" s="14" t="s">
        <v>26</v>
      </c>
      <c r="AW2882" s="14" t="s">
        <v>32</v>
      </c>
      <c r="AX2882" s="14" t="s">
        <v>71</v>
      </c>
      <c r="AY2882" s="226" t="s">
        <v>144</v>
      </c>
    </row>
    <row r="2883" spans="1:65" s="13" customFormat="1" ht="10.199999999999999">
      <c r="B2883" s="206"/>
      <c r="C2883" s="207"/>
      <c r="D2883" s="201" t="s">
        <v>156</v>
      </c>
      <c r="E2883" s="208" t="s">
        <v>19</v>
      </c>
      <c r="F2883" s="209" t="s">
        <v>4249</v>
      </c>
      <c r="G2883" s="207"/>
      <c r="H2883" s="210">
        <v>4.91</v>
      </c>
      <c r="I2883" s="211"/>
      <c r="J2883" s="207"/>
      <c r="K2883" s="207"/>
      <c r="L2883" s="212"/>
      <c r="M2883" s="213"/>
      <c r="N2883" s="214"/>
      <c r="O2883" s="214"/>
      <c r="P2883" s="214"/>
      <c r="Q2883" s="214"/>
      <c r="R2883" s="214"/>
      <c r="S2883" s="214"/>
      <c r="T2883" s="215"/>
      <c r="AT2883" s="216" t="s">
        <v>156</v>
      </c>
      <c r="AU2883" s="216" t="s">
        <v>80</v>
      </c>
      <c r="AV2883" s="13" t="s">
        <v>80</v>
      </c>
      <c r="AW2883" s="13" t="s">
        <v>32</v>
      </c>
      <c r="AX2883" s="13" t="s">
        <v>71</v>
      </c>
      <c r="AY2883" s="216" t="s">
        <v>144</v>
      </c>
    </row>
    <row r="2884" spans="1:65" s="13" customFormat="1" ht="10.199999999999999">
      <c r="B2884" s="206"/>
      <c r="C2884" s="207"/>
      <c r="D2884" s="201" t="s">
        <v>156</v>
      </c>
      <c r="E2884" s="208" t="s">
        <v>19</v>
      </c>
      <c r="F2884" s="209" t="s">
        <v>4251</v>
      </c>
      <c r="G2884" s="207"/>
      <c r="H2884" s="210">
        <v>21.24</v>
      </c>
      <c r="I2884" s="211"/>
      <c r="J2884" s="207"/>
      <c r="K2884" s="207"/>
      <c r="L2884" s="212"/>
      <c r="M2884" s="213"/>
      <c r="N2884" s="214"/>
      <c r="O2884" s="214"/>
      <c r="P2884" s="214"/>
      <c r="Q2884" s="214"/>
      <c r="R2884" s="214"/>
      <c r="S2884" s="214"/>
      <c r="T2884" s="215"/>
      <c r="AT2884" s="216" t="s">
        <v>156</v>
      </c>
      <c r="AU2884" s="216" t="s">
        <v>80</v>
      </c>
      <c r="AV2884" s="13" t="s">
        <v>80</v>
      </c>
      <c r="AW2884" s="13" t="s">
        <v>32</v>
      </c>
      <c r="AX2884" s="13" t="s">
        <v>71</v>
      </c>
      <c r="AY2884" s="216" t="s">
        <v>144</v>
      </c>
    </row>
    <row r="2885" spans="1:65" s="13" customFormat="1" ht="10.199999999999999">
      <c r="B2885" s="206"/>
      <c r="C2885" s="207"/>
      <c r="D2885" s="201" t="s">
        <v>156</v>
      </c>
      <c r="E2885" s="208" t="s">
        <v>19</v>
      </c>
      <c r="F2885" s="209" t="s">
        <v>4253</v>
      </c>
      <c r="G2885" s="207"/>
      <c r="H2885" s="210">
        <v>3.75</v>
      </c>
      <c r="I2885" s="211"/>
      <c r="J2885" s="207"/>
      <c r="K2885" s="207"/>
      <c r="L2885" s="212"/>
      <c r="M2885" s="213"/>
      <c r="N2885" s="214"/>
      <c r="O2885" s="214"/>
      <c r="P2885" s="214"/>
      <c r="Q2885" s="214"/>
      <c r="R2885" s="214"/>
      <c r="S2885" s="214"/>
      <c r="T2885" s="215"/>
      <c r="AT2885" s="216" t="s">
        <v>156</v>
      </c>
      <c r="AU2885" s="216" t="s">
        <v>80</v>
      </c>
      <c r="AV2885" s="13" t="s">
        <v>80</v>
      </c>
      <c r="AW2885" s="13" t="s">
        <v>32</v>
      </c>
      <c r="AX2885" s="13" t="s">
        <v>71</v>
      </c>
      <c r="AY2885" s="216" t="s">
        <v>144</v>
      </c>
    </row>
    <row r="2886" spans="1:65" s="15" customFormat="1" ht="10.199999999999999">
      <c r="B2886" s="227"/>
      <c r="C2886" s="228"/>
      <c r="D2886" s="201" t="s">
        <v>156</v>
      </c>
      <c r="E2886" s="229" t="s">
        <v>19</v>
      </c>
      <c r="F2886" s="230" t="s">
        <v>191</v>
      </c>
      <c r="G2886" s="228"/>
      <c r="H2886" s="231">
        <v>29.9</v>
      </c>
      <c r="I2886" s="232"/>
      <c r="J2886" s="228"/>
      <c r="K2886" s="228"/>
      <c r="L2886" s="233"/>
      <c r="M2886" s="234"/>
      <c r="N2886" s="235"/>
      <c r="O2886" s="235"/>
      <c r="P2886" s="235"/>
      <c r="Q2886" s="235"/>
      <c r="R2886" s="235"/>
      <c r="S2886" s="235"/>
      <c r="T2886" s="236"/>
      <c r="AT2886" s="237" t="s">
        <v>156</v>
      </c>
      <c r="AU2886" s="237" t="s">
        <v>80</v>
      </c>
      <c r="AV2886" s="15" t="s">
        <v>150</v>
      </c>
      <c r="AW2886" s="15" t="s">
        <v>32</v>
      </c>
      <c r="AX2886" s="15" t="s">
        <v>26</v>
      </c>
      <c r="AY2886" s="237" t="s">
        <v>144</v>
      </c>
    </row>
    <row r="2887" spans="1:65" s="2" customFormat="1" ht="16.5" customHeight="1">
      <c r="A2887" s="36"/>
      <c r="B2887" s="37"/>
      <c r="C2887" s="189" t="s">
        <v>4264</v>
      </c>
      <c r="D2887" s="189" t="s">
        <v>146</v>
      </c>
      <c r="E2887" s="190" t="s">
        <v>4265</v>
      </c>
      <c r="F2887" s="191" t="s">
        <v>4266</v>
      </c>
      <c r="G2887" s="192" t="s">
        <v>429</v>
      </c>
      <c r="H2887" s="193">
        <v>48.6</v>
      </c>
      <c r="I2887" s="194"/>
      <c r="J2887" s="193">
        <f>ROUND(I2887*H2887,2)</f>
        <v>0</v>
      </c>
      <c r="K2887" s="191" t="s">
        <v>160</v>
      </c>
      <c r="L2887" s="41"/>
      <c r="M2887" s="195" t="s">
        <v>19</v>
      </c>
      <c r="N2887" s="196" t="s">
        <v>42</v>
      </c>
      <c r="O2887" s="66"/>
      <c r="P2887" s="197">
        <f>O2887*H2887</f>
        <v>0</v>
      </c>
      <c r="Q2887" s="197">
        <v>5.5000000000000003E-4</v>
      </c>
      <c r="R2887" s="197">
        <f>Q2887*H2887</f>
        <v>2.6730000000000004E-2</v>
      </c>
      <c r="S2887" s="197">
        <v>0</v>
      </c>
      <c r="T2887" s="198">
        <f>S2887*H2887</f>
        <v>0</v>
      </c>
      <c r="U2887" s="36"/>
      <c r="V2887" s="36"/>
      <c r="W2887" s="36"/>
      <c r="X2887" s="36"/>
      <c r="Y2887" s="36"/>
      <c r="Z2887" s="36"/>
      <c r="AA2887" s="36"/>
      <c r="AB2887" s="36"/>
      <c r="AC2887" s="36"/>
      <c r="AD2887" s="36"/>
      <c r="AE2887" s="36"/>
      <c r="AR2887" s="199" t="s">
        <v>258</v>
      </c>
      <c r="AT2887" s="199" t="s">
        <v>146</v>
      </c>
      <c r="AU2887" s="199" t="s">
        <v>80</v>
      </c>
      <c r="AY2887" s="19" t="s">
        <v>144</v>
      </c>
      <c r="BE2887" s="200">
        <f>IF(N2887="základní",J2887,0)</f>
        <v>0</v>
      </c>
      <c r="BF2887" s="200">
        <f>IF(N2887="snížená",J2887,0)</f>
        <v>0</v>
      </c>
      <c r="BG2887" s="200">
        <f>IF(N2887="zákl. přenesená",J2887,0)</f>
        <v>0</v>
      </c>
      <c r="BH2887" s="200">
        <f>IF(N2887="sníž. přenesená",J2887,0)</f>
        <v>0</v>
      </c>
      <c r="BI2887" s="200">
        <f>IF(N2887="nulová",J2887,0)</f>
        <v>0</v>
      </c>
      <c r="BJ2887" s="19" t="s">
        <v>26</v>
      </c>
      <c r="BK2887" s="200">
        <f>ROUND(I2887*H2887,2)</f>
        <v>0</v>
      </c>
      <c r="BL2887" s="19" t="s">
        <v>258</v>
      </c>
      <c r="BM2887" s="199" t="s">
        <v>4267</v>
      </c>
    </row>
    <row r="2888" spans="1:65" s="2" customFormat="1" ht="10.199999999999999">
      <c r="A2888" s="36"/>
      <c r="B2888" s="37"/>
      <c r="C2888" s="38"/>
      <c r="D2888" s="201" t="s">
        <v>152</v>
      </c>
      <c r="E2888" s="38"/>
      <c r="F2888" s="202" t="s">
        <v>4268</v>
      </c>
      <c r="G2888" s="38"/>
      <c r="H2888" s="38"/>
      <c r="I2888" s="110"/>
      <c r="J2888" s="38"/>
      <c r="K2888" s="38"/>
      <c r="L2888" s="41"/>
      <c r="M2888" s="203"/>
      <c r="N2888" s="204"/>
      <c r="O2888" s="66"/>
      <c r="P2888" s="66"/>
      <c r="Q2888" s="66"/>
      <c r="R2888" s="66"/>
      <c r="S2888" s="66"/>
      <c r="T2888" s="67"/>
      <c r="U2888" s="36"/>
      <c r="V2888" s="36"/>
      <c r="W2888" s="36"/>
      <c r="X2888" s="36"/>
      <c r="Y2888" s="36"/>
      <c r="Z2888" s="36"/>
      <c r="AA2888" s="36"/>
      <c r="AB2888" s="36"/>
      <c r="AC2888" s="36"/>
      <c r="AD2888" s="36"/>
      <c r="AE2888" s="36"/>
      <c r="AT2888" s="19" t="s">
        <v>152</v>
      </c>
      <c r="AU2888" s="19" t="s">
        <v>80</v>
      </c>
    </row>
    <row r="2889" spans="1:65" s="2" customFormat="1" ht="38.4">
      <c r="A2889" s="36"/>
      <c r="B2889" s="37"/>
      <c r="C2889" s="38"/>
      <c r="D2889" s="201" t="s">
        <v>154</v>
      </c>
      <c r="E2889" s="38"/>
      <c r="F2889" s="205" t="s">
        <v>4269</v>
      </c>
      <c r="G2889" s="38"/>
      <c r="H2889" s="38"/>
      <c r="I2889" s="110"/>
      <c r="J2889" s="38"/>
      <c r="K2889" s="38"/>
      <c r="L2889" s="41"/>
      <c r="M2889" s="203"/>
      <c r="N2889" s="204"/>
      <c r="O2889" s="66"/>
      <c r="P2889" s="66"/>
      <c r="Q2889" s="66"/>
      <c r="R2889" s="66"/>
      <c r="S2889" s="66"/>
      <c r="T2889" s="67"/>
      <c r="U2889" s="36"/>
      <c r="V2889" s="36"/>
      <c r="W2889" s="36"/>
      <c r="X2889" s="36"/>
      <c r="Y2889" s="36"/>
      <c r="Z2889" s="36"/>
      <c r="AA2889" s="36"/>
      <c r="AB2889" s="36"/>
      <c r="AC2889" s="36"/>
      <c r="AD2889" s="36"/>
      <c r="AE2889" s="36"/>
      <c r="AT2889" s="19" t="s">
        <v>154</v>
      </c>
      <c r="AU2889" s="19" t="s">
        <v>80</v>
      </c>
    </row>
    <row r="2890" spans="1:65" s="14" customFormat="1" ht="10.199999999999999">
      <c r="B2890" s="217"/>
      <c r="C2890" s="218"/>
      <c r="D2890" s="201" t="s">
        <v>156</v>
      </c>
      <c r="E2890" s="219" t="s">
        <v>19</v>
      </c>
      <c r="F2890" s="220" t="s">
        <v>358</v>
      </c>
      <c r="G2890" s="218"/>
      <c r="H2890" s="219" t="s">
        <v>19</v>
      </c>
      <c r="I2890" s="221"/>
      <c r="J2890" s="218"/>
      <c r="K2890" s="218"/>
      <c r="L2890" s="222"/>
      <c r="M2890" s="223"/>
      <c r="N2890" s="224"/>
      <c r="O2890" s="224"/>
      <c r="P2890" s="224"/>
      <c r="Q2890" s="224"/>
      <c r="R2890" s="224"/>
      <c r="S2890" s="224"/>
      <c r="T2890" s="225"/>
      <c r="AT2890" s="226" t="s">
        <v>156</v>
      </c>
      <c r="AU2890" s="226" t="s">
        <v>80</v>
      </c>
      <c r="AV2890" s="14" t="s">
        <v>26</v>
      </c>
      <c r="AW2890" s="14" t="s">
        <v>32</v>
      </c>
      <c r="AX2890" s="14" t="s">
        <v>71</v>
      </c>
      <c r="AY2890" s="226" t="s">
        <v>144</v>
      </c>
    </row>
    <row r="2891" spans="1:65" s="13" customFormat="1" ht="10.199999999999999">
      <c r="B2891" s="206"/>
      <c r="C2891" s="207"/>
      <c r="D2891" s="201" t="s">
        <v>156</v>
      </c>
      <c r="E2891" s="208" t="s">
        <v>19</v>
      </c>
      <c r="F2891" s="209" t="s">
        <v>4270</v>
      </c>
      <c r="G2891" s="207"/>
      <c r="H2891" s="210">
        <v>48.6</v>
      </c>
      <c r="I2891" s="211"/>
      <c r="J2891" s="207"/>
      <c r="K2891" s="207"/>
      <c r="L2891" s="212"/>
      <c r="M2891" s="213"/>
      <c r="N2891" s="214"/>
      <c r="O2891" s="214"/>
      <c r="P2891" s="214"/>
      <c r="Q2891" s="214"/>
      <c r="R2891" s="214"/>
      <c r="S2891" s="214"/>
      <c r="T2891" s="215"/>
      <c r="AT2891" s="216" t="s">
        <v>156</v>
      </c>
      <c r="AU2891" s="216" t="s">
        <v>80</v>
      </c>
      <c r="AV2891" s="13" t="s">
        <v>80</v>
      </c>
      <c r="AW2891" s="13" t="s">
        <v>32</v>
      </c>
      <c r="AX2891" s="13" t="s">
        <v>26</v>
      </c>
      <c r="AY2891" s="216" t="s">
        <v>144</v>
      </c>
    </row>
    <row r="2892" spans="1:65" s="2" customFormat="1" ht="16.5" customHeight="1">
      <c r="A2892" s="36"/>
      <c r="B2892" s="37"/>
      <c r="C2892" s="189" t="s">
        <v>4271</v>
      </c>
      <c r="D2892" s="189" t="s">
        <v>146</v>
      </c>
      <c r="E2892" s="190" t="s">
        <v>4272</v>
      </c>
      <c r="F2892" s="191" t="s">
        <v>4273</v>
      </c>
      <c r="G2892" s="192" t="s">
        <v>149</v>
      </c>
      <c r="H2892" s="193">
        <v>56.39</v>
      </c>
      <c r="I2892" s="194"/>
      <c r="J2892" s="193">
        <f>ROUND(I2892*H2892,2)</f>
        <v>0</v>
      </c>
      <c r="K2892" s="191" t="s">
        <v>160</v>
      </c>
      <c r="L2892" s="41"/>
      <c r="M2892" s="195" t="s">
        <v>19</v>
      </c>
      <c r="N2892" s="196" t="s">
        <v>42</v>
      </c>
      <c r="O2892" s="66"/>
      <c r="P2892" s="197">
        <f>O2892*H2892</f>
        <v>0</v>
      </c>
      <c r="Q2892" s="197">
        <v>5.0000000000000002E-5</v>
      </c>
      <c r="R2892" s="197">
        <f>Q2892*H2892</f>
        <v>2.8195E-3</v>
      </c>
      <c r="S2892" s="197">
        <v>0</v>
      </c>
      <c r="T2892" s="198">
        <f>S2892*H2892</f>
        <v>0</v>
      </c>
      <c r="U2892" s="36"/>
      <c r="V2892" s="36"/>
      <c r="W2892" s="36"/>
      <c r="X2892" s="36"/>
      <c r="Y2892" s="36"/>
      <c r="Z2892" s="36"/>
      <c r="AA2892" s="36"/>
      <c r="AB2892" s="36"/>
      <c r="AC2892" s="36"/>
      <c r="AD2892" s="36"/>
      <c r="AE2892" s="36"/>
      <c r="AR2892" s="199" t="s">
        <v>258</v>
      </c>
      <c r="AT2892" s="199" t="s">
        <v>146</v>
      </c>
      <c r="AU2892" s="199" t="s">
        <v>80</v>
      </c>
      <c r="AY2892" s="19" t="s">
        <v>144</v>
      </c>
      <c r="BE2892" s="200">
        <f>IF(N2892="základní",J2892,0)</f>
        <v>0</v>
      </c>
      <c r="BF2892" s="200">
        <f>IF(N2892="snížená",J2892,0)</f>
        <v>0</v>
      </c>
      <c r="BG2892" s="200">
        <f>IF(N2892="zákl. přenesená",J2892,0)</f>
        <v>0</v>
      </c>
      <c r="BH2892" s="200">
        <f>IF(N2892="sníž. přenesená",J2892,0)</f>
        <v>0</v>
      </c>
      <c r="BI2892" s="200">
        <f>IF(N2892="nulová",J2892,0)</f>
        <v>0</v>
      </c>
      <c r="BJ2892" s="19" t="s">
        <v>26</v>
      </c>
      <c r="BK2892" s="200">
        <f>ROUND(I2892*H2892,2)</f>
        <v>0</v>
      </c>
      <c r="BL2892" s="19" t="s">
        <v>258</v>
      </c>
      <c r="BM2892" s="199" t="s">
        <v>4274</v>
      </c>
    </row>
    <row r="2893" spans="1:65" s="2" customFormat="1" ht="10.199999999999999">
      <c r="A2893" s="36"/>
      <c r="B2893" s="37"/>
      <c r="C2893" s="38"/>
      <c r="D2893" s="201" t="s">
        <v>152</v>
      </c>
      <c r="E2893" s="38"/>
      <c r="F2893" s="202" t="s">
        <v>4275</v>
      </c>
      <c r="G2893" s="38"/>
      <c r="H2893" s="38"/>
      <c r="I2893" s="110"/>
      <c r="J2893" s="38"/>
      <c r="K2893" s="38"/>
      <c r="L2893" s="41"/>
      <c r="M2893" s="203"/>
      <c r="N2893" s="204"/>
      <c r="O2893" s="66"/>
      <c r="P2893" s="66"/>
      <c r="Q2893" s="66"/>
      <c r="R2893" s="66"/>
      <c r="S2893" s="66"/>
      <c r="T2893" s="67"/>
      <c r="U2893" s="36"/>
      <c r="V2893" s="36"/>
      <c r="W2893" s="36"/>
      <c r="X2893" s="36"/>
      <c r="Y2893" s="36"/>
      <c r="Z2893" s="36"/>
      <c r="AA2893" s="36"/>
      <c r="AB2893" s="36"/>
      <c r="AC2893" s="36"/>
      <c r="AD2893" s="36"/>
      <c r="AE2893" s="36"/>
      <c r="AT2893" s="19" t="s">
        <v>152</v>
      </c>
      <c r="AU2893" s="19" t="s">
        <v>80</v>
      </c>
    </row>
    <row r="2894" spans="1:65" s="13" customFormat="1" ht="10.199999999999999">
      <c r="B2894" s="206"/>
      <c r="C2894" s="207"/>
      <c r="D2894" s="201" t="s">
        <v>156</v>
      </c>
      <c r="E2894" s="208" t="s">
        <v>19</v>
      </c>
      <c r="F2894" s="209" t="s">
        <v>4242</v>
      </c>
      <c r="G2894" s="207"/>
      <c r="H2894" s="210">
        <v>56.39</v>
      </c>
      <c r="I2894" s="211"/>
      <c r="J2894" s="207"/>
      <c r="K2894" s="207"/>
      <c r="L2894" s="212"/>
      <c r="M2894" s="213"/>
      <c r="N2894" s="214"/>
      <c r="O2894" s="214"/>
      <c r="P2894" s="214"/>
      <c r="Q2894" s="214"/>
      <c r="R2894" s="214"/>
      <c r="S2894" s="214"/>
      <c r="T2894" s="215"/>
      <c r="AT2894" s="216" t="s">
        <v>156</v>
      </c>
      <c r="AU2894" s="216" t="s">
        <v>80</v>
      </c>
      <c r="AV2894" s="13" t="s">
        <v>80</v>
      </c>
      <c r="AW2894" s="13" t="s">
        <v>32</v>
      </c>
      <c r="AX2894" s="13" t="s">
        <v>26</v>
      </c>
      <c r="AY2894" s="216" t="s">
        <v>144</v>
      </c>
    </row>
    <row r="2895" spans="1:65" s="2" customFormat="1" ht="16.5" customHeight="1">
      <c r="A2895" s="36"/>
      <c r="B2895" s="37"/>
      <c r="C2895" s="189" t="s">
        <v>4276</v>
      </c>
      <c r="D2895" s="189" t="s">
        <v>146</v>
      </c>
      <c r="E2895" s="190" t="s">
        <v>4277</v>
      </c>
      <c r="F2895" s="191" t="s">
        <v>4278</v>
      </c>
      <c r="G2895" s="192" t="s">
        <v>1365</v>
      </c>
      <c r="H2895" s="194"/>
      <c r="I2895" s="194"/>
      <c r="J2895" s="193">
        <f>ROUND(I2895*H2895,2)</f>
        <v>0</v>
      </c>
      <c r="K2895" s="191" t="s">
        <v>160</v>
      </c>
      <c r="L2895" s="41"/>
      <c r="M2895" s="195" t="s">
        <v>19</v>
      </c>
      <c r="N2895" s="196" t="s">
        <v>42</v>
      </c>
      <c r="O2895" s="66"/>
      <c r="P2895" s="197">
        <f>O2895*H2895</f>
        <v>0</v>
      </c>
      <c r="Q2895" s="197">
        <v>0</v>
      </c>
      <c r="R2895" s="197">
        <f>Q2895*H2895</f>
        <v>0</v>
      </c>
      <c r="S2895" s="197">
        <v>0</v>
      </c>
      <c r="T2895" s="198">
        <f>S2895*H2895</f>
        <v>0</v>
      </c>
      <c r="U2895" s="36"/>
      <c r="V2895" s="36"/>
      <c r="W2895" s="36"/>
      <c r="X2895" s="36"/>
      <c r="Y2895" s="36"/>
      <c r="Z2895" s="36"/>
      <c r="AA2895" s="36"/>
      <c r="AB2895" s="36"/>
      <c r="AC2895" s="36"/>
      <c r="AD2895" s="36"/>
      <c r="AE2895" s="36"/>
      <c r="AR2895" s="199" t="s">
        <v>258</v>
      </c>
      <c r="AT2895" s="199" t="s">
        <v>146</v>
      </c>
      <c r="AU2895" s="199" t="s">
        <v>80</v>
      </c>
      <c r="AY2895" s="19" t="s">
        <v>144</v>
      </c>
      <c r="BE2895" s="200">
        <f>IF(N2895="základní",J2895,0)</f>
        <v>0</v>
      </c>
      <c r="BF2895" s="200">
        <f>IF(N2895="snížená",J2895,0)</f>
        <v>0</v>
      </c>
      <c r="BG2895" s="200">
        <f>IF(N2895="zákl. přenesená",J2895,0)</f>
        <v>0</v>
      </c>
      <c r="BH2895" s="200">
        <f>IF(N2895="sníž. přenesená",J2895,0)</f>
        <v>0</v>
      </c>
      <c r="BI2895" s="200">
        <f>IF(N2895="nulová",J2895,0)</f>
        <v>0</v>
      </c>
      <c r="BJ2895" s="19" t="s">
        <v>26</v>
      </c>
      <c r="BK2895" s="200">
        <f>ROUND(I2895*H2895,2)</f>
        <v>0</v>
      </c>
      <c r="BL2895" s="19" t="s">
        <v>258</v>
      </c>
      <c r="BM2895" s="199" t="s">
        <v>4279</v>
      </c>
    </row>
    <row r="2896" spans="1:65" s="2" customFormat="1" ht="19.2">
      <c r="A2896" s="36"/>
      <c r="B2896" s="37"/>
      <c r="C2896" s="38"/>
      <c r="D2896" s="201" t="s">
        <v>152</v>
      </c>
      <c r="E2896" s="38"/>
      <c r="F2896" s="202" t="s">
        <v>4280</v>
      </c>
      <c r="G2896" s="38"/>
      <c r="H2896" s="38"/>
      <c r="I2896" s="110"/>
      <c r="J2896" s="38"/>
      <c r="K2896" s="38"/>
      <c r="L2896" s="41"/>
      <c r="M2896" s="203"/>
      <c r="N2896" s="204"/>
      <c r="O2896" s="66"/>
      <c r="P2896" s="66"/>
      <c r="Q2896" s="66"/>
      <c r="R2896" s="66"/>
      <c r="S2896" s="66"/>
      <c r="T2896" s="67"/>
      <c r="U2896" s="36"/>
      <c r="V2896" s="36"/>
      <c r="W2896" s="36"/>
      <c r="X2896" s="36"/>
      <c r="Y2896" s="36"/>
      <c r="Z2896" s="36"/>
      <c r="AA2896" s="36"/>
      <c r="AB2896" s="36"/>
      <c r="AC2896" s="36"/>
      <c r="AD2896" s="36"/>
      <c r="AE2896" s="36"/>
      <c r="AT2896" s="19" t="s">
        <v>152</v>
      </c>
      <c r="AU2896" s="19" t="s">
        <v>80</v>
      </c>
    </row>
    <row r="2897" spans="1:65" s="2" customFormat="1" ht="86.4">
      <c r="A2897" s="36"/>
      <c r="B2897" s="37"/>
      <c r="C2897" s="38"/>
      <c r="D2897" s="201" t="s">
        <v>154</v>
      </c>
      <c r="E2897" s="38"/>
      <c r="F2897" s="205" t="s">
        <v>1368</v>
      </c>
      <c r="G2897" s="38"/>
      <c r="H2897" s="38"/>
      <c r="I2897" s="110"/>
      <c r="J2897" s="38"/>
      <c r="K2897" s="38"/>
      <c r="L2897" s="41"/>
      <c r="M2897" s="203"/>
      <c r="N2897" s="204"/>
      <c r="O2897" s="66"/>
      <c r="P2897" s="66"/>
      <c r="Q2897" s="66"/>
      <c r="R2897" s="66"/>
      <c r="S2897" s="66"/>
      <c r="T2897" s="67"/>
      <c r="U2897" s="36"/>
      <c r="V2897" s="36"/>
      <c r="W2897" s="36"/>
      <c r="X2897" s="36"/>
      <c r="Y2897" s="36"/>
      <c r="Z2897" s="36"/>
      <c r="AA2897" s="36"/>
      <c r="AB2897" s="36"/>
      <c r="AC2897" s="36"/>
      <c r="AD2897" s="36"/>
      <c r="AE2897" s="36"/>
      <c r="AT2897" s="19" t="s">
        <v>154</v>
      </c>
      <c r="AU2897" s="19" t="s">
        <v>80</v>
      </c>
    </row>
    <row r="2898" spans="1:65" s="12" customFormat="1" ht="22.8" customHeight="1">
      <c r="B2898" s="173"/>
      <c r="C2898" s="174"/>
      <c r="D2898" s="175" t="s">
        <v>70</v>
      </c>
      <c r="E2898" s="187" t="s">
        <v>3630</v>
      </c>
      <c r="F2898" s="187" t="s">
        <v>4281</v>
      </c>
      <c r="G2898" s="174"/>
      <c r="H2898" s="174"/>
      <c r="I2898" s="177"/>
      <c r="J2898" s="188">
        <f>BK2898</f>
        <v>0</v>
      </c>
      <c r="K2898" s="174"/>
      <c r="L2898" s="179"/>
      <c r="M2898" s="180"/>
      <c r="N2898" s="181"/>
      <c r="O2898" s="181"/>
      <c r="P2898" s="182">
        <f>SUM(P2899:P2914)</f>
        <v>0</v>
      </c>
      <c r="Q2898" s="181"/>
      <c r="R2898" s="182">
        <f>SUM(R2899:R2914)</f>
        <v>7.9090000000000011E-3</v>
      </c>
      <c r="S2898" s="181"/>
      <c r="T2898" s="183">
        <f>SUM(T2899:T2914)</f>
        <v>0</v>
      </c>
      <c r="AR2898" s="184" t="s">
        <v>80</v>
      </c>
      <c r="AT2898" s="185" t="s">
        <v>70</v>
      </c>
      <c r="AU2898" s="185" t="s">
        <v>26</v>
      </c>
      <c r="AY2898" s="184" t="s">
        <v>144</v>
      </c>
      <c r="BK2898" s="186">
        <f>SUM(BK2899:BK2914)</f>
        <v>0</v>
      </c>
    </row>
    <row r="2899" spans="1:65" s="2" customFormat="1" ht="16.5" customHeight="1">
      <c r="A2899" s="36"/>
      <c r="B2899" s="37"/>
      <c r="C2899" s="189" t="s">
        <v>4282</v>
      </c>
      <c r="D2899" s="189" t="s">
        <v>146</v>
      </c>
      <c r="E2899" s="190" t="s">
        <v>4283</v>
      </c>
      <c r="F2899" s="191" t="s">
        <v>4284</v>
      </c>
      <c r="G2899" s="192" t="s">
        <v>149</v>
      </c>
      <c r="H2899" s="193">
        <v>14.38</v>
      </c>
      <c r="I2899" s="194"/>
      <c r="J2899" s="193">
        <f>ROUND(I2899*H2899,2)</f>
        <v>0</v>
      </c>
      <c r="K2899" s="191" t="s">
        <v>160</v>
      </c>
      <c r="L2899" s="41"/>
      <c r="M2899" s="195" t="s">
        <v>19</v>
      </c>
      <c r="N2899" s="196" t="s">
        <v>42</v>
      </c>
      <c r="O2899" s="66"/>
      <c r="P2899" s="197">
        <f>O2899*H2899</f>
        <v>0</v>
      </c>
      <c r="Q2899" s="197">
        <v>1.3999999999999999E-4</v>
      </c>
      <c r="R2899" s="197">
        <f>Q2899*H2899</f>
        <v>2.0132000000000001E-3</v>
      </c>
      <c r="S2899" s="197">
        <v>0</v>
      </c>
      <c r="T2899" s="198">
        <f>S2899*H2899</f>
        <v>0</v>
      </c>
      <c r="U2899" s="36"/>
      <c r="V2899" s="36"/>
      <c r="W2899" s="36"/>
      <c r="X2899" s="36"/>
      <c r="Y2899" s="36"/>
      <c r="Z2899" s="36"/>
      <c r="AA2899" s="36"/>
      <c r="AB2899" s="36"/>
      <c r="AC2899" s="36"/>
      <c r="AD2899" s="36"/>
      <c r="AE2899" s="36"/>
      <c r="AR2899" s="199" t="s">
        <v>258</v>
      </c>
      <c r="AT2899" s="199" t="s">
        <v>146</v>
      </c>
      <c r="AU2899" s="199" t="s">
        <v>80</v>
      </c>
      <c r="AY2899" s="19" t="s">
        <v>144</v>
      </c>
      <c r="BE2899" s="200">
        <f>IF(N2899="základní",J2899,0)</f>
        <v>0</v>
      </c>
      <c r="BF2899" s="200">
        <f>IF(N2899="snížená",J2899,0)</f>
        <v>0</v>
      </c>
      <c r="BG2899" s="200">
        <f>IF(N2899="zákl. přenesená",J2899,0)</f>
        <v>0</v>
      </c>
      <c r="BH2899" s="200">
        <f>IF(N2899="sníž. přenesená",J2899,0)</f>
        <v>0</v>
      </c>
      <c r="BI2899" s="200">
        <f>IF(N2899="nulová",J2899,0)</f>
        <v>0</v>
      </c>
      <c r="BJ2899" s="19" t="s">
        <v>26</v>
      </c>
      <c r="BK2899" s="200">
        <f>ROUND(I2899*H2899,2)</f>
        <v>0</v>
      </c>
      <c r="BL2899" s="19" t="s">
        <v>258</v>
      </c>
      <c r="BM2899" s="199" t="s">
        <v>4285</v>
      </c>
    </row>
    <row r="2900" spans="1:65" s="2" customFormat="1" ht="10.199999999999999">
      <c r="A2900" s="36"/>
      <c r="B2900" s="37"/>
      <c r="C2900" s="38"/>
      <c r="D2900" s="201" t="s">
        <v>152</v>
      </c>
      <c r="E2900" s="38"/>
      <c r="F2900" s="202" t="s">
        <v>4286</v>
      </c>
      <c r="G2900" s="38"/>
      <c r="H2900" s="38"/>
      <c r="I2900" s="110"/>
      <c r="J2900" s="38"/>
      <c r="K2900" s="38"/>
      <c r="L2900" s="41"/>
      <c r="M2900" s="203"/>
      <c r="N2900" s="204"/>
      <c r="O2900" s="66"/>
      <c r="P2900" s="66"/>
      <c r="Q2900" s="66"/>
      <c r="R2900" s="66"/>
      <c r="S2900" s="66"/>
      <c r="T2900" s="67"/>
      <c r="U2900" s="36"/>
      <c r="V2900" s="36"/>
      <c r="W2900" s="36"/>
      <c r="X2900" s="36"/>
      <c r="Y2900" s="36"/>
      <c r="Z2900" s="36"/>
      <c r="AA2900" s="36"/>
      <c r="AB2900" s="36"/>
      <c r="AC2900" s="36"/>
      <c r="AD2900" s="36"/>
      <c r="AE2900" s="36"/>
      <c r="AT2900" s="19" t="s">
        <v>152</v>
      </c>
      <c r="AU2900" s="19" t="s">
        <v>80</v>
      </c>
    </row>
    <row r="2901" spans="1:65" s="14" customFormat="1" ht="10.199999999999999">
      <c r="B2901" s="217"/>
      <c r="C2901" s="218"/>
      <c r="D2901" s="201" t="s">
        <v>156</v>
      </c>
      <c r="E2901" s="219" t="s">
        <v>19</v>
      </c>
      <c r="F2901" s="220" t="s">
        <v>4287</v>
      </c>
      <c r="G2901" s="218"/>
      <c r="H2901" s="219" t="s">
        <v>19</v>
      </c>
      <c r="I2901" s="221"/>
      <c r="J2901" s="218"/>
      <c r="K2901" s="218"/>
      <c r="L2901" s="222"/>
      <c r="M2901" s="223"/>
      <c r="N2901" s="224"/>
      <c r="O2901" s="224"/>
      <c r="P2901" s="224"/>
      <c r="Q2901" s="224"/>
      <c r="R2901" s="224"/>
      <c r="S2901" s="224"/>
      <c r="T2901" s="225"/>
      <c r="AT2901" s="226" t="s">
        <v>156</v>
      </c>
      <c r="AU2901" s="226" t="s">
        <v>80</v>
      </c>
      <c r="AV2901" s="14" t="s">
        <v>26</v>
      </c>
      <c r="AW2901" s="14" t="s">
        <v>32</v>
      </c>
      <c r="AX2901" s="14" t="s">
        <v>71</v>
      </c>
      <c r="AY2901" s="226" t="s">
        <v>144</v>
      </c>
    </row>
    <row r="2902" spans="1:65" s="13" customFormat="1" ht="10.199999999999999">
      <c r="B2902" s="206"/>
      <c r="C2902" s="207"/>
      <c r="D2902" s="201" t="s">
        <v>156</v>
      </c>
      <c r="E2902" s="208" t="s">
        <v>19</v>
      </c>
      <c r="F2902" s="209" t="s">
        <v>4288</v>
      </c>
      <c r="G2902" s="207"/>
      <c r="H2902" s="210">
        <v>14.38</v>
      </c>
      <c r="I2902" s="211"/>
      <c r="J2902" s="207"/>
      <c r="K2902" s="207"/>
      <c r="L2902" s="212"/>
      <c r="M2902" s="213"/>
      <c r="N2902" s="214"/>
      <c r="O2902" s="214"/>
      <c r="P2902" s="214"/>
      <c r="Q2902" s="214"/>
      <c r="R2902" s="214"/>
      <c r="S2902" s="214"/>
      <c r="T2902" s="215"/>
      <c r="AT2902" s="216" t="s">
        <v>156</v>
      </c>
      <c r="AU2902" s="216" t="s">
        <v>80</v>
      </c>
      <c r="AV2902" s="13" t="s">
        <v>80</v>
      </c>
      <c r="AW2902" s="13" t="s">
        <v>32</v>
      </c>
      <c r="AX2902" s="13" t="s">
        <v>26</v>
      </c>
      <c r="AY2902" s="216" t="s">
        <v>144</v>
      </c>
    </row>
    <row r="2903" spans="1:65" s="2" customFormat="1" ht="16.5" customHeight="1">
      <c r="A2903" s="36"/>
      <c r="B2903" s="37"/>
      <c r="C2903" s="189" t="s">
        <v>4289</v>
      </c>
      <c r="D2903" s="189" t="s">
        <v>146</v>
      </c>
      <c r="E2903" s="190" t="s">
        <v>4290</v>
      </c>
      <c r="F2903" s="191" t="s">
        <v>4291</v>
      </c>
      <c r="G2903" s="192" t="s">
        <v>149</v>
      </c>
      <c r="H2903" s="193">
        <v>14.38</v>
      </c>
      <c r="I2903" s="194"/>
      <c r="J2903" s="193">
        <f>ROUND(I2903*H2903,2)</f>
        <v>0</v>
      </c>
      <c r="K2903" s="191" t="s">
        <v>160</v>
      </c>
      <c r="L2903" s="41"/>
      <c r="M2903" s="195" t="s">
        <v>19</v>
      </c>
      <c r="N2903" s="196" t="s">
        <v>42</v>
      </c>
      <c r="O2903" s="66"/>
      <c r="P2903" s="197">
        <f>O2903*H2903</f>
        <v>0</v>
      </c>
      <c r="Q2903" s="197">
        <v>1.7000000000000001E-4</v>
      </c>
      <c r="R2903" s="197">
        <f>Q2903*H2903</f>
        <v>2.4446000000000003E-3</v>
      </c>
      <c r="S2903" s="197">
        <v>0</v>
      </c>
      <c r="T2903" s="198">
        <f>S2903*H2903</f>
        <v>0</v>
      </c>
      <c r="U2903" s="36"/>
      <c r="V2903" s="36"/>
      <c r="W2903" s="36"/>
      <c r="X2903" s="36"/>
      <c r="Y2903" s="36"/>
      <c r="Z2903" s="36"/>
      <c r="AA2903" s="36"/>
      <c r="AB2903" s="36"/>
      <c r="AC2903" s="36"/>
      <c r="AD2903" s="36"/>
      <c r="AE2903" s="36"/>
      <c r="AR2903" s="199" t="s">
        <v>258</v>
      </c>
      <c r="AT2903" s="199" t="s">
        <v>146</v>
      </c>
      <c r="AU2903" s="199" t="s">
        <v>80</v>
      </c>
      <c r="AY2903" s="19" t="s">
        <v>144</v>
      </c>
      <c r="BE2903" s="200">
        <f>IF(N2903="základní",J2903,0)</f>
        <v>0</v>
      </c>
      <c r="BF2903" s="200">
        <f>IF(N2903="snížená",J2903,0)</f>
        <v>0</v>
      </c>
      <c r="BG2903" s="200">
        <f>IF(N2903="zákl. přenesená",J2903,0)</f>
        <v>0</v>
      </c>
      <c r="BH2903" s="200">
        <f>IF(N2903="sníž. přenesená",J2903,0)</f>
        <v>0</v>
      </c>
      <c r="BI2903" s="200">
        <f>IF(N2903="nulová",J2903,0)</f>
        <v>0</v>
      </c>
      <c r="BJ2903" s="19" t="s">
        <v>26</v>
      </c>
      <c r="BK2903" s="200">
        <f>ROUND(I2903*H2903,2)</f>
        <v>0</v>
      </c>
      <c r="BL2903" s="19" t="s">
        <v>258</v>
      </c>
      <c r="BM2903" s="199" t="s">
        <v>4292</v>
      </c>
    </row>
    <row r="2904" spans="1:65" s="2" customFormat="1" ht="10.199999999999999">
      <c r="A2904" s="36"/>
      <c r="B2904" s="37"/>
      <c r="C2904" s="38"/>
      <c r="D2904" s="201" t="s">
        <v>152</v>
      </c>
      <c r="E2904" s="38"/>
      <c r="F2904" s="202" t="s">
        <v>4293</v>
      </c>
      <c r="G2904" s="38"/>
      <c r="H2904" s="38"/>
      <c r="I2904" s="110"/>
      <c r="J2904" s="38"/>
      <c r="K2904" s="38"/>
      <c r="L2904" s="41"/>
      <c r="M2904" s="203"/>
      <c r="N2904" s="204"/>
      <c r="O2904" s="66"/>
      <c r="P2904" s="66"/>
      <c r="Q2904" s="66"/>
      <c r="R2904" s="66"/>
      <c r="S2904" s="66"/>
      <c r="T2904" s="67"/>
      <c r="U2904" s="36"/>
      <c r="V2904" s="36"/>
      <c r="W2904" s="36"/>
      <c r="X2904" s="36"/>
      <c r="Y2904" s="36"/>
      <c r="Z2904" s="36"/>
      <c r="AA2904" s="36"/>
      <c r="AB2904" s="36"/>
      <c r="AC2904" s="36"/>
      <c r="AD2904" s="36"/>
      <c r="AE2904" s="36"/>
      <c r="AT2904" s="19" t="s">
        <v>152</v>
      </c>
      <c r="AU2904" s="19" t="s">
        <v>80</v>
      </c>
    </row>
    <row r="2905" spans="1:65" s="14" customFormat="1" ht="10.199999999999999">
      <c r="B2905" s="217"/>
      <c r="C2905" s="218"/>
      <c r="D2905" s="201" t="s">
        <v>156</v>
      </c>
      <c r="E2905" s="219" t="s">
        <v>19</v>
      </c>
      <c r="F2905" s="220" t="s">
        <v>4287</v>
      </c>
      <c r="G2905" s="218"/>
      <c r="H2905" s="219" t="s">
        <v>19</v>
      </c>
      <c r="I2905" s="221"/>
      <c r="J2905" s="218"/>
      <c r="K2905" s="218"/>
      <c r="L2905" s="222"/>
      <c r="M2905" s="223"/>
      <c r="N2905" s="224"/>
      <c r="O2905" s="224"/>
      <c r="P2905" s="224"/>
      <c r="Q2905" s="224"/>
      <c r="R2905" s="224"/>
      <c r="S2905" s="224"/>
      <c r="T2905" s="225"/>
      <c r="AT2905" s="226" t="s">
        <v>156</v>
      </c>
      <c r="AU2905" s="226" t="s">
        <v>80</v>
      </c>
      <c r="AV2905" s="14" t="s">
        <v>26</v>
      </c>
      <c r="AW2905" s="14" t="s">
        <v>32</v>
      </c>
      <c r="AX2905" s="14" t="s">
        <v>71</v>
      </c>
      <c r="AY2905" s="226" t="s">
        <v>144</v>
      </c>
    </row>
    <row r="2906" spans="1:65" s="13" customFormat="1" ht="10.199999999999999">
      <c r="B2906" s="206"/>
      <c r="C2906" s="207"/>
      <c r="D2906" s="201" t="s">
        <v>156</v>
      </c>
      <c r="E2906" s="208" t="s">
        <v>19</v>
      </c>
      <c r="F2906" s="209" t="s">
        <v>4288</v>
      </c>
      <c r="G2906" s="207"/>
      <c r="H2906" s="210">
        <v>14.38</v>
      </c>
      <c r="I2906" s="211"/>
      <c r="J2906" s="207"/>
      <c r="K2906" s="207"/>
      <c r="L2906" s="212"/>
      <c r="M2906" s="213"/>
      <c r="N2906" s="214"/>
      <c r="O2906" s="214"/>
      <c r="P2906" s="214"/>
      <c r="Q2906" s="214"/>
      <c r="R2906" s="214"/>
      <c r="S2906" s="214"/>
      <c r="T2906" s="215"/>
      <c r="AT2906" s="216" t="s">
        <v>156</v>
      </c>
      <c r="AU2906" s="216" t="s">
        <v>80</v>
      </c>
      <c r="AV2906" s="13" t="s">
        <v>80</v>
      </c>
      <c r="AW2906" s="13" t="s">
        <v>32</v>
      </c>
      <c r="AX2906" s="13" t="s">
        <v>26</v>
      </c>
      <c r="AY2906" s="216" t="s">
        <v>144</v>
      </c>
    </row>
    <row r="2907" spans="1:65" s="2" customFormat="1" ht="16.5" customHeight="1">
      <c r="A2907" s="36"/>
      <c r="B2907" s="37"/>
      <c r="C2907" s="189" t="s">
        <v>4294</v>
      </c>
      <c r="D2907" s="189" t="s">
        <v>146</v>
      </c>
      <c r="E2907" s="190" t="s">
        <v>4295</v>
      </c>
      <c r="F2907" s="191" t="s">
        <v>4296</v>
      </c>
      <c r="G2907" s="192" t="s">
        <v>149</v>
      </c>
      <c r="H2907" s="193">
        <v>14.38</v>
      </c>
      <c r="I2907" s="194"/>
      <c r="J2907" s="193">
        <f>ROUND(I2907*H2907,2)</f>
        <v>0</v>
      </c>
      <c r="K2907" s="191" t="s">
        <v>160</v>
      </c>
      <c r="L2907" s="41"/>
      <c r="M2907" s="195" t="s">
        <v>19</v>
      </c>
      <c r="N2907" s="196" t="s">
        <v>42</v>
      </c>
      <c r="O2907" s="66"/>
      <c r="P2907" s="197">
        <f>O2907*H2907</f>
        <v>0</v>
      </c>
      <c r="Q2907" s="197">
        <v>1.2E-4</v>
      </c>
      <c r="R2907" s="197">
        <f>Q2907*H2907</f>
        <v>1.7256000000000001E-3</v>
      </c>
      <c r="S2907" s="197">
        <v>0</v>
      </c>
      <c r="T2907" s="198">
        <f>S2907*H2907</f>
        <v>0</v>
      </c>
      <c r="U2907" s="36"/>
      <c r="V2907" s="36"/>
      <c r="W2907" s="36"/>
      <c r="X2907" s="36"/>
      <c r="Y2907" s="36"/>
      <c r="Z2907" s="36"/>
      <c r="AA2907" s="36"/>
      <c r="AB2907" s="36"/>
      <c r="AC2907" s="36"/>
      <c r="AD2907" s="36"/>
      <c r="AE2907" s="36"/>
      <c r="AR2907" s="199" t="s">
        <v>258</v>
      </c>
      <c r="AT2907" s="199" t="s">
        <v>146</v>
      </c>
      <c r="AU2907" s="199" t="s">
        <v>80</v>
      </c>
      <c r="AY2907" s="19" t="s">
        <v>144</v>
      </c>
      <c r="BE2907" s="200">
        <f>IF(N2907="základní",J2907,0)</f>
        <v>0</v>
      </c>
      <c r="BF2907" s="200">
        <f>IF(N2907="snížená",J2907,0)</f>
        <v>0</v>
      </c>
      <c r="BG2907" s="200">
        <f>IF(N2907="zákl. přenesená",J2907,0)</f>
        <v>0</v>
      </c>
      <c r="BH2907" s="200">
        <f>IF(N2907="sníž. přenesená",J2907,0)</f>
        <v>0</v>
      </c>
      <c r="BI2907" s="200">
        <f>IF(N2907="nulová",J2907,0)</f>
        <v>0</v>
      </c>
      <c r="BJ2907" s="19" t="s">
        <v>26</v>
      </c>
      <c r="BK2907" s="200">
        <f>ROUND(I2907*H2907,2)</f>
        <v>0</v>
      </c>
      <c r="BL2907" s="19" t="s">
        <v>258</v>
      </c>
      <c r="BM2907" s="199" t="s">
        <v>4297</v>
      </c>
    </row>
    <row r="2908" spans="1:65" s="2" customFormat="1" ht="10.199999999999999">
      <c r="A2908" s="36"/>
      <c r="B2908" s="37"/>
      <c r="C2908" s="38"/>
      <c r="D2908" s="201" t="s">
        <v>152</v>
      </c>
      <c r="E2908" s="38"/>
      <c r="F2908" s="202" t="s">
        <v>4298</v>
      </c>
      <c r="G2908" s="38"/>
      <c r="H2908" s="38"/>
      <c r="I2908" s="110"/>
      <c r="J2908" s="38"/>
      <c r="K2908" s="38"/>
      <c r="L2908" s="41"/>
      <c r="M2908" s="203"/>
      <c r="N2908" s="204"/>
      <c r="O2908" s="66"/>
      <c r="P2908" s="66"/>
      <c r="Q2908" s="66"/>
      <c r="R2908" s="66"/>
      <c r="S2908" s="66"/>
      <c r="T2908" s="67"/>
      <c r="U2908" s="36"/>
      <c r="V2908" s="36"/>
      <c r="W2908" s="36"/>
      <c r="X2908" s="36"/>
      <c r="Y2908" s="36"/>
      <c r="Z2908" s="36"/>
      <c r="AA2908" s="36"/>
      <c r="AB2908" s="36"/>
      <c r="AC2908" s="36"/>
      <c r="AD2908" s="36"/>
      <c r="AE2908" s="36"/>
      <c r="AT2908" s="19" t="s">
        <v>152</v>
      </c>
      <c r="AU2908" s="19" t="s">
        <v>80</v>
      </c>
    </row>
    <row r="2909" spans="1:65" s="14" customFormat="1" ht="10.199999999999999">
      <c r="B2909" s="217"/>
      <c r="C2909" s="218"/>
      <c r="D2909" s="201" t="s">
        <v>156</v>
      </c>
      <c r="E2909" s="219" t="s">
        <v>19</v>
      </c>
      <c r="F2909" s="220" t="s">
        <v>4287</v>
      </c>
      <c r="G2909" s="218"/>
      <c r="H2909" s="219" t="s">
        <v>19</v>
      </c>
      <c r="I2909" s="221"/>
      <c r="J2909" s="218"/>
      <c r="K2909" s="218"/>
      <c r="L2909" s="222"/>
      <c r="M2909" s="223"/>
      <c r="N2909" s="224"/>
      <c r="O2909" s="224"/>
      <c r="P2909" s="224"/>
      <c r="Q2909" s="224"/>
      <c r="R2909" s="224"/>
      <c r="S2909" s="224"/>
      <c r="T2909" s="225"/>
      <c r="AT2909" s="226" t="s">
        <v>156</v>
      </c>
      <c r="AU2909" s="226" t="s">
        <v>80</v>
      </c>
      <c r="AV2909" s="14" t="s">
        <v>26</v>
      </c>
      <c r="AW2909" s="14" t="s">
        <v>32</v>
      </c>
      <c r="AX2909" s="14" t="s">
        <v>71</v>
      </c>
      <c r="AY2909" s="226" t="s">
        <v>144</v>
      </c>
    </row>
    <row r="2910" spans="1:65" s="13" customFormat="1" ht="10.199999999999999">
      <c r="B2910" s="206"/>
      <c r="C2910" s="207"/>
      <c r="D2910" s="201" t="s">
        <v>156</v>
      </c>
      <c r="E2910" s="208" t="s">
        <v>19</v>
      </c>
      <c r="F2910" s="209" t="s">
        <v>4288</v>
      </c>
      <c r="G2910" s="207"/>
      <c r="H2910" s="210">
        <v>14.38</v>
      </c>
      <c r="I2910" s="211"/>
      <c r="J2910" s="207"/>
      <c r="K2910" s="207"/>
      <c r="L2910" s="212"/>
      <c r="M2910" s="213"/>
      <c r="N2910" s="214"/>
      <c r="O2910" s="214"/>
      <c r="P2910" s="214"/>
      <c r="Q2910" s="214"/>
      <c r="R2910" s="214"/>
      <c r="S2910" s="214"/>
      <c r="T2910" s="215"/>
      <c r="AT2910" s="216" t="s">
        <v>156</v>
      </c>
      <c r="AU2910" s="216" t="s">
        <v>80</v>
      </c>
      <c r="AV2910" s="13" t="s">
        <v>80</v>
      </c>
      <c r="AW2910" s="13" t="s">
        <v>32</v>
      </c>
      <c r="AX2910" s="13" t="s">
        <v>26</v>
      </c>
      <c r="AY2910" s="216" t="s">
        <v>144</v>
      </c>
    </row>
    <row r="2911" spans="1:65" s="2" customFormat="1" ht="16.5" customHeight="1">
      <c r="A2911" s="36"/>
      <c r="B2911" s="37"/>
      <c r="C2911" s="189" t="s">
        <v>4299</v>
      </c>
      <c r="D2911" s="189" t="s">
        <v>146</v>
      </c>
      <c r="E2911" s="190" t="s">
        <v>4300</v>
      </c>
      <c r="F2911" s="191" t="s">
        <v>4301</v>
      </c>
      <c r="G2911" s="192" t="s">
        <v>149</v>
      </c>
      <c r="H2911" s="193">
        <v>14.38</v>
      </c>
      <c r="I2911" s="194"/>
      <c r="J2911" s="193">
        <f>ROUND(I2911*H2911,2)</f>
        <v>0</v>
      </c>
      <c r="K2911" s="191" t="s">
        <v>160</v>
      </c>
      <c r="L2911" s="41"/>
      <c r="M2911" s="195" t="s">
        <v>19</v>
      </c>
      <c r="N2911" s="196" t="s">
        <v>42</v>
      </c>
      <c r="O2911" s="66"/>
      <c r="P2911" s="197">
        <f>O2911*H2911</f>
        <v>0</v>
      </c>
      <c r="Q2911" s="197">
        <v>1.2E-4</v>
      </c>
      <c r="R2911" s="197">
        <f>Q2911*H2911</f>
        <v>1.7256000000000001E-3</v>
      </c>
      <c r="S2911" s="197">
        <v>0</v>
      </c>
      <c r="T2911" s="198">
        <f>S2911*H2911</f>
        <v>0</v>
      </c>
      <c r="U2911" s="36"/>
      <c r="V2911" s="36"/>
      <c r="W2911" s="36"/>
      <c r="X2911" s="36"/>
      <c r="Y2911" s="36"/>
      <c r="Z2911" s="36"/>
      <c r="AA2911" s="36"/>
      <c r="AB2911" s="36"/>
      <c r="AC2911" s="36"/>
      <c r="AD2911" s="36"/>
      <c r="AE2911" s="36"/>
      <c r="AR2911" s="199" t="s">
        <v>258</v>
      </c>
      <c r="AT2911" s="199" t="s">
        <v>146</v>
      </c>
      <c r="AU2911" s="199" t="s">
        <v>80</v>
      </c>
      <c r="AY2911" s="19" t="s">
        <v>144</v>
      </c>
      <c r="BE2911" s="200">
        <f>IF(N2911="základní",J2911,0)</f>
        <v>0</v>
      </c>
      <c r="BF2911" s="200">
        <f>IF(N2911="snížená",J2911,0)</f>
        <v>0</v>
      </c>
      <c r="BG2911" s="200">
        <f>IF(N2911="zákl. přenesená",J2911,0)</f>
        <v>0</v>
      </c>
      <c r="BH2911" s="200">
        <f>IF(N2911="sníž. přenesená",J2911,0)</f>
        <v>0</v>
      </c>
      <c r="BI2911" s="200">
        <f>IF(N2911="nulová",J2911,0)</f>
        <v>0</v>
      </c>
      <c r="BJ2911" s="19" t="s">
        <v>26</v>
      </c>
      <c r="BK2911" s="200">
        <f>ROUND(I2911*H2911,2)</f>
        <v>0</v>
      </c>
      <c r="BL2911" s="19" t="s">
        <v>258</v>
      </c>
      <c r="BM2911" s="199" t="s">
        <v>4302</v>
      </c>
    </row>
    <row r="2912" spans="1:65" s="2" customFormat="1" ht="10.199999999999999">
      <c r="A2912" s="36"/>
      <c r="B2912" s="37"/>
      <c r="C2912" s="38"/>
      <c r="D2912" s="201" t="s">
        <v>152</v>
      </c>
      <c r="E2912" s="38"/>
      <c r="F2912" s="202" t="s">
        <v>4303</v>
      </c>
      <c r="G2912" s="38"/>
      <c r="H2912" s="38"/>
      <c r="I2912" s="110"/>
      <c r="J2912" s="38"/>
      <c r="K2912" s="38"/>
      <c r="L2912" s="41"/>
      <c r="M2912" s="203"/>
      <c r="N2912" s="204"/>
      <c r="O2912" s="66"/>
      <c r="P2912" s="66"/>
      <c r="Q2912" s="66"/>
      <c r="R2912" s="66"/>
      <c r="S2912" s="66"/>
      <c r="T2912" s="67"/>
      <c r="U2912" s="36"/>
      <c r="V2912" s="36"/>
      <c r="W2912" s="36"/>
      <c r="X2912" s="36"/>
      <c r="Y2912" s="36"/>
      <c r="Z2912" s="36"/>
      <c r="AA2912" s="36"/>
      <c r="AB2912" s="36"/>
      <c r="AC2912" s="36"/>
      <c r="AD2912" s="36"/>
      <c r="AE2912" s="36"/>
      <c r="AT2912" s="19" t="s">
        <v>152</v>
      </c>
      <c r="AU2912" s="19" t="s">
        <v>80</v>
      </c>
    </row>
    <row r="2913" spans="1:65" s="14" customFormat="1" ht="10.199999999999999">
      <c r="B2913" s="217"/>
      <c r="C2913" s="218"/>
      <c r="D2913" s="201" t="s">
        <v>156</v>
      </c>
      <c r="E2913" s="219" t="s">
        <v>19</v>
      </c>
      <c r="F2913" s="220" t="s">
        <v>4287</v>
      </c>
      <c r="G2913" s="218"/>
      <c r="H2913" s="219" t="s">
        <v>19</v>
      </c>
      <c r="I2913" s="221"/>
      <c r="J2913" s="218"/>
      <c r="K2913" s="218"/>
      <c r="L2913" s="222"/>
      <c r="M2913" s="223"/>
      <c r="N2913" s="224"/>
      <c r="O2913" s="224"/>
      <c r="P2913" s="224"/>
      <c r="Q2913" s="224"/>
      <c r="R2913" s="224"/>
      <c r="S2913" s="224"/>
      <c r="T2913" s="225"/>
      <c r="AT2913" s="226" t="s">
        <v>156</v>
      </c>
      <c r="AU2913" s="226" t="s">
        <v>80</v>
      </c>
      <c r="AV2913" s="14" t="s">
        <v>26</v>
      </c>
      <c r="AW2913" s="14" t="s">
        <v>32</v>
      </c>
      <c r="AX2913" s="14" t="s">
        <v>71</v>
      </c>
      <c r="AY2913" s="226" t="s">
        <v>144</v>
      </c>
    </row>
    <row r="2914" spans="1:65" s="13" customFormat="1" ht="10.199999999999999">
      <c r="B2914" s="206"/>
      <c r="C2914" s="207"/>
      <c r="D2914" s="201" t="s">
        <v>156</v>
      </c>
      <c r="E2914" s="208" t="s">
        <v>19</v>
      </c>
      <c r="F2914" s="209" t="s">
        <v>4288</v>
      </c>
      <c r="G2914" s="207"/>
      <c r="H2914" s="210">
        <v>14.38</v>
      </c>
      <c r="I2914" s="211"/>
      <c r="J2914" s="207"/>
      <c r="K2914" s="207"/>
      <c r="L2914" s="212"/>
      <c r="M2914" s="213"/>
      <c r="N2914" s="214"/>
      <c r="O2914" s="214"/>
      <c r="P2914" s="214"/>
      <c r="Q2914" s="214"/>
      <c r="R2914" s="214"/>
      <c r="S2914" s="214"/>
      <c r="T2914" s="215"/>
      <c r="AT2914" s="216" t="s">
        <v>156</v>
      </c>
      <c r="AU2914" s="216" t="s">
        <v>80</v>
      </c>
      <c r="AV2914" s="13" t="s">
        <v>80</v>
      </c>
      <c r="AW2914" s="13" t="s">
        <v>32</v>
      </c>
      <c r="AX2914" s="13" t="s">
        <v>26</v>
      </c>
      <c r="AY2914" s="216" t="s">
        <v>144</v>
      </c>
    </row>
    <row r="2915" spans="1:65" s="12" customFormat="1" ht="22.8" customHeight="1">
      <c r="B2915" s="173"/>
      <c r="C2915" s="174"/>
      <c r="D2915" s="175" t="s">
        <v>70</v>
      </c>
      <c r="E2915" s="187" t="s">
        <v>3634</v>
      </c>
      <c r="F2915" s="187" t="s">
        <v>4304</v>
      </c>
      <c r="G2915" s="174"/>
      <c r="H2915" s="174"/>
      <c r="I2915" s="177"/>
      <c r="J2915" s="188">
        <f>BK2915</f>
        <v>0</v>
      </c>
      <c r="K2915" s="174"/>
      <c r="L2915" s="179"/>
      <c r="M2915" s="180"/>
      <c r="N2915" s="181"/>
      <c r="O2915" s="181"/>
      <c r="P2915" s="182">
        <f>SUM(P2916:P2927)</f>
        <v>0</v>
      </c>
      <c r="Q2915" s="181"/>
      <c r="R2915" s="182">
        <f>SUM(R2916:R2927)</f>
        <v>0.74444920000000003</v>
      </c>
      <c r="S2915" s="181"/>
      <c r="T2915" s="183">
        <f>SUM(T2916:T2927)</f>
        <v>0</v>
      </c>
      <c r="AR2915" s="184" t="s">
        <v>80</v>
      </c>
      <c r="AT2915" s="185" t="s">
        <v>70</v>
      </c>
      <c r="AU2915" s="185" t="s">
        <v>26</v>
      </c>
      <c r="AY2915" s="184" t="s">
        <v>144</v>
      </c>
      <c r="BK2915" s="186">
        <f>SUM(BK2916:BK2927)</f>
        <v>0</v>
      </c>
    </row>
    <row r="2916" spans="1:65" s="2" customFormat="1" ht="16.5" customHeight="1">
      <c r="A2916" s="36"/>
      <c r="B2916" s="37"/>
      <c r="C2916" s="189" t="s">
        <v>4305</v>
      </c>
      <c r="D2916" s="189" t="s">
        <v>146</v>
      </c>
      <c r="E2916" s="190" t="s">
        <v>4306</v>
      </c>
      <c r="F2916" s="191" t="s">
        <v>4307</v>
      </c>
      <c r="G2916" s="192" t="s">
        <v>149</v>
      </c>
      <c r="H2916" s="193">
        <v>1309.72</v>
      </c>
      <c r="I2916" s="194"/>
      <c r="J2916" s="193">
        <f>ROUND(I2916*H2916,2)</f>
        <v>0</v>
      </c>
      <c r="K2916" s="191" t="s">
        <v>160</v>
      </c>
      <c r="L2916" s="41"/>
      <c r="M2916" s="195" t="s">
        <v>19</v>
      </c>
      <c r="N2916" s="196" t="s">
        <v>42</v>
      </c>
      <c r="O2916" s="66"/>
      <c r="P2916" s="197">
        <f>O2916*H2916</f>
        <v>0</v>
      </c>
      <c r="Q2916" s="197">
        <v>2.0000000000000001E-4</v>
      </c>
      <c r="R2916" s="197">
        <f>Q2916*H2916</f>
        <v>0.26194400000000001</v>
      </c>
      <c r="S2916" s="197">
        <v>0</v>
      </c>
      <c r="T2916" s="198">
        <f>S2916*H2916</f>
        <v>0</v>
      </c>
      <c r="U2916" s="36"/>
      <c r="V2916" s="36"/>
      <c r="W2916" s="36"/>
      <c r="X2916" s="36"/>
      <c r="Y2916" s="36"/>
      <c r="Z2916" s="36"/>
      <c r="AA2916" s="36"/>
      <c r="AB2916" s="36"/>
      <c r="AC2916" s="36"/>
      <c r="AD2916" s="36"/>
      <c r="AE2916" s="36"/>
      <c r="AR2916" s="199" t="s">
        <v>258</v>
      </c>
      <c r="AT2916" s="199" t="s">
        <v>146</v>
      </c>
      <c r="AU2916" s="199" t="s">
        <v>80</v>
      </c>
      <c r="AY2916" s="19" t="s">
        <v>144</v>
      </c>
      <c r="BE2916" s="200">
        <f>IF(N2916="základní",J2916,0)</f>
        <v>0</v>
      </c>
      <c r="BF2916" s="200">
        <f>IF(N2916="snížená",J2916,0)</f>
        <v>0</v>
      </c>
      <c r="BG2916" s="200">
        <f>IF(N2916="zákl. přenesená",J2916,0)</f>
        <v>0</v>
      </c>
      <c r="BH2916" s="200">
        <f>IF(N2916="sníž. přenesená",J2916,0)</f>
        <v>0</v>
      </c>
      <c r="BI2916" s="200">
        <f>IF(N2916="nulová",J2916,0)</f>
        <v>0</v>
      </c>
      <c r="BJ2916" s="19" t="s">
        <v>26</v>
      </c>
      <c r="BK2916" s="200">
        <f>ROUND(I2916*H2916,2)</f>
        <v>0</v>
      </c>
      <c r="BL2916" s="19" t="s">
        <v>258</v>
      </c>
      <c r="BM2916" s="199" t="s">
        <v>4308</v>
      </c>
    </row>
    <row r="2917" spans="1:65" s="2" customFormat="1" ht="10.199999999999999">
      <c r="A2917" s="36"/>
      <c r="B2917" s="37"/>
      <c r="C2917" s="38"/>
      <c r="D2917" s="201" t="s">
        <v>152</v>
      </c>
      <c r="E2917" s="38"/>
      <c r="F2917" s="202" t="s">
        <v>4309</v>
      </c>
      <c r="G2917" s="38"/>
      <c r="H2917" s="38"/>
      <c r="I2917" s="110"/>
      <c r="J2917" s="38"/>
      <c r="K2917" s="38"/>
      <c r="L2917" s="41"/>
      <c r="M2917" s="203"/>
      <c r="N2917" s="204"/>
      <c r="O2917" s="66"/>
      <c r="P2917" s="66"/>
      <c r="Q2917" s="66"/>
      <c r="R2917" s="66"/>
      <c r="S2917" s="66"/>
      <c r="T2917" s="67"/>
      <c r="U2917" s="36"/>
      <c r="V2917" s="36"/>
      <c r="W2917" s="36"/>
      <c r="X2917" s="36"/>
      <c r="Y2917" s="36"/>
      <c r="Z2917" s="36"/>
      <c r="AA2917" s="36"/>
      <c r="AB2917" s="36"/>
      <c r="AC2917" s="36"/>
      <c r="AD2917" s="36"/>
      <c r="AE2917" s="36"/>
      <c r="AT2917" s="19" t="s">
        <v>152</v>
      </c>
      <c r="AU2917" s="19" t="s">
        <v>80</v>
      </c>
    </row>
    <row r="2918" spans="1:65" s="13" customFormat="1" ht="10.199999999999999">
      <c r="B2918" s="206"/>
      <c r="C2918" s="207"/>
      <c r="D2918" s="201" t="s">
        <v>156</v>
      </c>
      <c r="E2918" s="208" t="s">
        <v>19</v>
      </c>
      <c r="F2918" s="209" t="s">
        <v>4310</v>
      </c>
      <c r="G2918" s="207"/>
      <c r="H2918" s="210">
        <v>1309.72</v>
      </c>
      <c r="I2918" s="211"/>
      <c r="J2918" s="207"/>
      <c r="K2918" s="207"/>
      <c r="L2918" s="212"/>
      <c r="M2918" s="213"/>
      <c r="N2918" s="214"/>
      <c r="O2918" s="214"/>
      <c r="P2918" s="214"/>
      <c r="Q2918" s="214"/>
      <c r="R2918" s="214"/>
      <c r="S2918" s="214"/>
      <c r="T2918" s="215"/>
      <c r="AT2918" s="216" t="s">
        <v>156</v>
      </c>
      <c r="AU2918" s="216" t="s">
        <v>80</v>
      </c>
      <c r="AV2918" s="13" t="s">
        <v>80</v>
      </c>
      <c r="AW2918" s="13" t="s">
        <v>32</v>
      </c>
      <c r="AX2918" s="13" t="s">
        <v>26</v>
      </c>
      <c r="AY2918" s="216" t="s">
        <v>144</v>
      </c>
    </row>
    <row r="2919" spans="1:65" s="2" customFormat="1" ht="16.5" customHeight="1">
      <c r="A2919" s="36"/>
      <c r="B2919" s="37"/>
      <c r="C2919" s="189" t="s">
        <v>4311</v>
      </c>
      <c r="D2919" s="189" t="s">
        <v>146</v>
      </c>
      <c r="E2919" s="190" t="s">
        <v>4312</v>
      </c>
      <c r="F2919" s="191" t="s">
        <v>4313</v>
      </c>
      <c r="G2919" s="192" t="s">
        <v>149</v>
      </c>
      <c r="H2919" s="193">
        <v>190.16</v>
      </c>
      <c r="I2919" s="194"/>
      <c r="J2919" s="193">
        <f>ROUND(I2919*H2919,2)</f>
        <v>0</v>
      </c>
      <c r="K2919" s="191" t="s">
        <v>160</v>
      </c>
      <c r="L2919" s="41"/>
      <c r="M2919" s="195" t="s">
        <v>19</v>
      </c>
      <c r="N2919" s="196" t="s">
        <v>42</v>
      </c>
      <c r="O2919" s="66"/>
      <c r="P2919" s="197">
        <f>O2919*H2919</f>
        <v>0</v>
      </c>
      <c r="Q2919" s="197">
        <v>2.1000000000000001E-4</v>
      </c>
      <c r="R2919" s="197">
        <f>Q2919*H2919</f>
        <v>3.99336E-2</v>
      </c>
      <c r="S2919" s="197">
        <v>0</v>
      </c>
      <c r="T2919" s="198">
        <f>S2919*H2919</f>
        <v>0</v>
      </c>
      <c r="U2919" s="36"/>
      <c r="V2919" s="36"/>
      <c r="W2919" s="36"/>
      <c r="X2919" s="36"/>
      <c r="Y2919" s="36"/>
      <c r="Z2919" s="36"/>
      <c r="AA2919" s="36"/>
      <c r="AB2919" s="36"/>
      <c r="AC2919" s="36"/>
      <c r="AD2919" s="36"/>
      <c r="AE2919" s="36"/>
      <c r="AR2919" s="199" t="s">
        <v>258</v>
      </c>
      <c r="AT2919" s="199" t="s">
        <v>146</v>
      </c>
      <c r="AU2919" s="199" t="s">
        <v>80</v>
      </c>
      <c r="AY2919" s="19" t="s">
        <v>144</v>
      </c>
      <c r="BE2919" s="200">
        <f>IF(N2919="základní",J2919,0)</f>
        <v>0</v>
      </c>
      <c r="BF2919" s="200">
        <f>IF(N2919="snížená",J2919,0)</f>
        <v>0</v>
      </c>
      <c r="BG2919" s="200">
        <f>IF(N2919="zákl. přenesená",J2919,0)</f>
        <v>0</v>
      </c>
      <c r="BH2919" s="200">
        <f>IF(N2919="sníž. přenesená",J2919,0)</f>
        <v>0</v>
      </c>
      <c r="BI2919" s="200">
        <f>IF(N2919="nulová",J2919,0)</f>
        <v>0</v>
      </c>
      <c r="BJ2919" s="19" t="s">
        <v>26</v>
      </c>
      <c r="BK2919" s="200">
        <f>ROUND(I2919*H2919,2)</f>
        <v>0</v>
      </c>
      <c r="BL2919" s="19" t="s">
        <v>258</v>
      </c>
      <c r="BM2919" s="199" t="s">
        <v>4314</v>
      </c>
    </row>
    <row r="2920" spans="1:65" s="2" customFormat="1" ht="10.199999999999999">
      <c r="A2920" s="36"/>
      <c r="B2920" s="37"/>
      <c r="C2920" s="38"/>
      <c r="D2920" s="201" t="s">
        <v>152</v>
      </c>
      <c r="E2920" s="38"/>
      <c r="F2920" s="202" t="s">
        <v>4315</v>
      </c>
      <c r="G2920" s="38"/>
      <c r="H2920" s="38"/>
      <c r="I2920" s="110"/>
      <c r="J2920" s="38"/>
      <c r="K2920" s="38"/>
      <c r="L2920" s="41"/>
      <c r="M2920" s="203"/>
      <c r="N2920" s="204"/>
      <c r="O2920" s="66"/>
      <c r="P2920" s="66"/>
      <c r="Q2920" s="66"/>
      <c r="R2920" s="66"/>
      <c r="S2920" s="66"/>
      <c r="T2920" s="67"/>
      <c r="U2920" s="36"/>
      <c r="V2920" s="36"/>
      <c r="W2920" s="36"/>
      <c r="X2920" s="36"/>
      <c r="Y2920" s="36"/>
      <c r="Z2920" s="36"/>
      <c r="AA2920" s="36"/>
      <c r="AB2920" s="36"/>
      <c r="AC2920" s="36"/>
      <c r="AD2920" s="36"/>
      <c r="AE2920" s="36"/>
      <c r="AT2920" s="19" t="s">
        <v>152</v>
      </c>
      <c r="AU2920" s="19" t="s">
        <v>80</v>
      </c>
    </row>
    <row r="2921" spans="1:65" s="13" customFormat="1" ht="10.199999999999999">
      <c r="B2921" s="206"/>
      <c r="C2921" s="207"/>
      <c r="D2921" s="201" t="s">
        <v>156</v>
      </c>
      <c r="E2921" s="208" t="s">
        <v>19</v>
      </c>
      <c r="F2921" s="209" t="s">
        <v>4316</v>
      </c>
      <c r="G2921" s="207"/>
      <c r="H2921" s="210">
        <v>190.16</v>
      </c>
      <c r="I2921" s="211"/>
      <c r="J2921" s="207"/>
      <c r="K2921" s="207"/>
      <c r="L2921" s="212"/>
      <c r="M2921" s="213"/>
      <c r="N2921" s="214"/>
      <c r="O2921" s="214"/>
      <c r="P2921" s="214"/>
      <c r="Q2921" s="214"/>
      <c r="R2921" s="214"/>
      <c r="S2921" s="214"/>
      <c r="T2921" s="215"/>
      <c r="AT2921" s="216" t="s">
        <v>156</v>
      </c>
      <c r="AU2921" s="216" t="s">
        <v>80</v>
      </c>
      <c r="AV2921" s="13" t="s">
        <v>80</v>
      </c>
      <c r="AW2921" s="13" t="s">
        <v>32</v>
      </c>
      <c r="AX2921" s="13" t="s">
        <v>26</v>
      </c>
      <c r="AY2921" s="216" t="s">
        <v>144</v>
      </c>
    </row>
    <row r="2922" spans="1:65" s="2" customFormat="1" ht="16.5" customHeight="1">
      <c r="A2922" s="36"/>
      <c r="B2922" s="37"/>
      <c r="C2922" s="189" t="s">
        <v>4317</v>
      </c>
      <c r="D2922" s="189" t="s">
        <v>146</v>
      </c>
      <c r="E2922" s="190" t="s">
        <v>4318</v>
      </c>
      <c r="F2922" s="191" t="s">
        <v>4319</v>
      </c>
      <c r="G2922" s="192" t="s">
        <v>149</v>
      </c>
      <c r="H2922" s="193">
        <v>1309.72</v>
      </c>
      <c r="I2922" s="194"/>
      <c r="J2922" s="193">
        <f>ROUND(I2922*H2922,2)</f>
        <v>0</v>
      </c>
      <c r="K2922" s="191" t="s">
        <v>160</v>
      </c>
      <c r="L2922" s="41"/>
      <c r="M2922" s="195" t="s">
        <v>19</v>
      </c>
      <c r="N2922" s="196" t="s">
        <v>42</v>
      </c>
      <c r="O2922" s="66"/>
      <c r="P2922" s="197">
        <f>O2922*H2922</f>
        <v>0</v>
      </c>
      <c r="Q2922" s="197">
        <v>2.9E-4</v>
      </c>
      <c r="R2922" s="197">
        <f>Q2922*H2922</f>
        <v>0.37981880000000001</v>
      </c>
      <c r="S2922" s="197">
        <v>0</v>
      </c>
      <c r="T2922" s="198">
        <f>S2922*H2922</f>
        <v>0</v>
      </c>
      <c r="U2922" s="36"/>
      <c r="V2922" s="36"/>
      <c r="W2922" s="36"/>
      <c r="X2922" s="36"/>
      <c r="Y2922" s="36"/>
      <c r="Z2922" s="36"/>
      <c r="AA2922" s="36"/>
      <c r="AB2922" s="36"/>
      <c r="AC2922" s="36"/>
      <c r="AD2922" s="36"/>
      <c r="AE2922" s="36"/>
      <c r="AR2922" s="199" t="s">
        <v>258</v>
      </c>
      <c r="AT2922" s="199" t="s">
        <v>146</v>
      </c>
      <c r="AU2922" s="199" t="s">
        <v>80</v>
      </c>
      <c r="AY2922" s="19" t="s">
        <v>144</v>
      </c>
      <c r="BE2922" s="200">
        <f>IF(N2922="základní",J2922,0)</f>
        <v>0</v>
      </c>
      <c r="BF2922" s="200">
        <f>IF(N2922="snížená",J2922,0)</f>
        <v>0</v>
      </c>
      <c r="BG2922" s="200">
        <f>IF(N2922="zákl. přenesená",J2922,0)</f>
        <v>0</v>
      </c>
      <c r="BH2922" s="200">
        <f>IF(N2922="sníž. přenesená",J2922,0)</f>
        <v>0</v>
      </c>
      <c r="BI2922" s="200">
        <f>IF(N2922="nulová",J2922,0)</f>
        <v>0</v>
      </c>
      <c r="BJ2922" s="19" t="s">
        <v>26</v>
      </c>
      <c r="BK2922" s="200">
        <f>ROUND(I2922*H2922,2)</f>
        <v>0</v>
      </c>
      <c r="BL2922" s="19" t="s">
        <v>258</v>
      </c>
      <c r="BM2922" s="199" t="s">
        <v>4320</v>
      </c>
    </row>
    <row r="2923" spans="1:65" s="2" customFormat="1" ht="19.2">
      <c r="A2923" s="36"/>
      <c r="B2923" s="37"/>
      <c r="C2923" s="38"/>
      <c r="D2923" s="201" t="s">
        <v>152</v>
      </c>
      <c r="E2923" s="38"/>
      <c r="F2923" s="202" t="s">
        <v>4321</v>
      </c>
      <c r="G2923" s="38"/>
      <c r="H2923" s="38"/>
      <c r="I2923" s="110"/>
      <c r="J2923" s="38"/>
      <c r="K2923" s="38"/>
      <c r="L2923" s="41"/>
      <c r="M2923" s="203"/>
      <c r="N2923" s="204"/>
      <c r="O2923" s="66"/>
      <c r="P2923" s="66"/>
      <c r="Q2923" s="66"/>
      <c r="R2923" s="66"/>
      <c r="S2923" s="66"/>
      <c r="T2923" s="67"/>
      <c r="U2923" s="36"/>
      <c r="V2923" s="36"/>
      <c r="W2923" s="36"/>
      <c r="X2923" s="36"/>
      <c r="Y2923" s="36"/>
      <c r="Z2923" s="36"/>
      <c r="AA2923" s="36"/>
      <c r="AB2923" s="36"/>
      <c r="AC2923" s="36"/>
      <c r="AD2923" s="36"/>
      <c r="AE2923" s="36"/>
      <c r="AT2923" s="19" t="s">
        <v>152</v>
      </c>
      <c r="AU2923" s="19" t="s">
        <v>80</v>
      </c>
    </row>
    <row r="2924" spans="1:65" s="13" customFormat="1" ht="10.199999999999999">
      <c r="B2924" s="206"/>
      <c r="C2924" s="207"/>
      <c r="D2924" s="201" t="s">
        <v>156</v>
      </c>
      <c r="E2924" s="208" t="s">
        <v>19</v>
      </c>
      <c r="F2924" s="209" t="s">
        <v>4322</v>
      </c>
      <c r="G2924" s="207"/>
      <c r="H2924" s="210">
        <v>1309.72</v>
      </c>
      <c r="I2924" s="211"/>
      <c r="J2924" s="207"/>
      <c r="K2924" s="207"/>
      <c r="L2924" s="212"/>
      <c r="M2924" s="213"/>
      <c r="N2924" s="214"/>
      <c r="O2924" s="214"/>
      <c r="P2924" s="214"/>
      <c r="Q2924" s="214"/>
      <c r="R2924" s="214"/>
      <c r="S2924" s="214"/>
      <c r="T2924" s="215"/>
      <c r="AT2924" s="216" t="s">
        <v>156</v>
      </c>
      <c r="AU2924" s="216" t="s">
        <v>80</v>
      </c>
      <c r="AV2924" s="13" t="s">
        <v>80</v>
      </c>
      <c r="AW2924" s="13" t="s">
        <v>32</v>
      </c>
      <c r="AX2924" s="13" t="s">
        <v>26</v>
      </c>
      <c r="AY2924" s="216" t="s">
        <v>144</v>
      </c>
    </row>
    <row r="2925" spans="1:65" s="2" customFormat="1" ht="16.5" customHeight="1">
      <c r="A2925" s="36"/>
      <c r="B2925" s="37"/>
      <c r="C2925" s="189" t="s">
        <v>4323</v>
      </c>
      <c r="D2925" s="189" t="s">
        <v>146</v>
      </c>
      <c r="E2925" s="190" t="s">
        <v>4324</v>
      </c>
      <c r="F2925" s="191" t="s">
        <v>4325</v>
      </c>
      <c r="G2925" s="192" t="s">
        <v>149</v>
      </c>
      <c r="H2925" s="193">
        <v>190.16</v>
      </c>
      <c r="I2925" s="194"/>
      <c r="J2925" s="193">
        <f>ROUND(I2925*H2925,2)</f>
        <v>0</v>
      </c>
      <c r="K2925" s="191" t="s">
        <v>160</v>
      </c>
      <c r="L2925" s="41"/>
      <c r="M2925" s="195" t="s">
        <v>19</v>
      </c>
      <c r="N2925" s="196" t="s">
        <v>42</v>
      </c>
      <c r="O2925" s="66"/>
      <c r="P2925" s="197">
        <f>O2925*H2925</f>
        <v>0</v>
      </c>
      <c r="Q2925" s="197">
        <v>3.3E-4</v>
      </c>
      <c r="R2925" s="197">
        <f>Q2925*H2925</f>
        <v>6.2752799999999997E-2</v>
      </c>
      <c r="S2925" s="197">
        <v>0</v>
      </c>
      <c r="T2925" s="198">
        <f>S2925*H2925</f>
        <v>0</v>
      </c>
      <c r="U2925" s="36"/>
      <c r="V2925" s="36"/>
      <c r="W2925" s="36"/>
      <c r="X2925" s="36"/>
      <c r="Y2925" s="36"/>
      <c r="Z2925" s="36"/>
      <c r="AA2925" s="36"/>
      <c r="AB2925" s="36"/>
      <c r="AC2925" s="36"/>
      <c r="AD2925" s="36"/>
      <c r="AE2925" s="36"/>
      <c r="AR2925" s="199" t="s">
        <v>258</v>
      </c>
      <c r="AT2925" s="199" t="s">
        <v>146</v>
      </c>
      <c r="AU2925" s="199" t="s">
        <v>80</v>
      </c>
      <c r="AY2925" s="19" t="s">
        <v>144</v>
      </c>
      <c r="BE2925" s="200">
        <f>IF(N2925="základní",J2925,0)</f>
        <v>0</v>
      </c>
      <c r="BF2925" s="200">
        <f>IF(N2925="snížená",J2925,0)</f>
        <v>0</v>
      </c>
      <c r="BG2925" s="200">
        <f>IF(N2925="zákl. přenesená",J2925,0)</f>
        <v>0</v>
      </c>
      <c r="BH2925" s="200">
        <f>IF(N2925="sníž. přenesená",J2925,0)</f>
        <v>0</v>
      </c>
      <c r="BI2925" s="200">
        <f>IF(N2925="nulová",J2925,0)</f>
        <v>0</v>
      </c>
      <c r="BJ2925" s="19" t="s">
        <v>26</v>
      </c>
      <c r="BK2925" s="200">
        <f>ROUND(I2925*H2925,2)</f>
        <v>0</v>
      </c>
      <c r="BL2925" s="19" t="s">
        <v>258</v>
      </c>
      <c r="BM2925" s="199" t="s">
        <v>4326</v>
      </c>
    </row>
    <row r="2926" spans="1:65" s="2" customFormat="1" ht="10.199999999999999">
      <c r="A2926" s="36"/>
      <c r="B2926" s="37"/>
      <c r="C2926" s="38"/>
      <c r="D2926" s="201" t="s">
        <v>152</v>
      </c>
      <c r="E2926" s="38"/>
      <c r="F2926" s="202" t="s">
        <v>4327</v>
      </c>
      <c r="G2926" s="38"/>
      <c r="H2926" s="38"/>
      <c r="I2926" s="110"/>
      <c r="J2926" s="38"/>
      <c r="K2926" s="38"/>
      <c r="L2926" s="41"/>
      <c r="M2926" s="203"/>
      <c r="N2926" s="204"/>
      <c r="O2926" s="66"/>
      <c r="P2926" s="66"/>
      <c r="Q2926" s="66"/>
      <c r="R2926" s="66"/>
      <c r="S2926" s="66"/>
      <c r="T2926" s="67"/>
      <c r="U2926" s="36"/>
      <c r="V2926" s="36"/>
      <c r="W2926" s="36"/>
      <c r="X2926" s="36"/>
      <c r="Y2926" s="36"/>
      <c r="Z2926" s="36"/>
      <c r="AA2926" s="36"/>
      <c r="AB2926" s="36"/>
      <c r="AC2926" s="36"/>
      <c r="AD2926" s="36"/>
      <c r="AE2926" s="36"/>
      <c r="AT2926" s="19" t="s">
        <v>152</v>
      </c>
      <c r="AU2926" s="19" t="s">
        <v>80</v>
      </c>
    </row>
    <row r="2927" spans="1:65" s="13" customFormat="1" ht="10.199999999999999">
      <c r="B2927" s="206"/>
      <c r="C2927" s="207"/>
      <c r="D2927" s="201" t="s">
        <v>156</v>
      </c>
      <c r="E2927" s="208" t="s">
        <v>19</v>
      </c>
      <c r="F2927" s="209" t="s">
        <v>4328</v>
      </c>
      <c r="G2927" s="207"/>
      <c r="H2927" s="210">
        <v>190.16</v>
      </c>
      <c r="I2927" s="211"/>
      <c r="J2927" s="207"/>
      <c r="K2927" s="207"/>
      <c r="L2927" s="212"/>
      <c r="M2927" s="213"/>
      <c r="N2927" s="214"/>
      <c r="O2927" s="214"/>
      <c r="P2927" s="214"/>
      <c r="Q2927" s="214"/>
      <c r="R2927" s="214"/>
      <c r="S2927" s="214"/>
      <c r="T2927" s="215"/>
      <c r="AT2927" s="216" t="s">
        <v>156</v>
      </c>
      <c r="AU2927" s="216" t="s">
        <v>80</v>
      </c>
      <c r="AV2927" s="13" t="s">
        <v>80</v>
      </c>
      <c r="AW2927" s="13" t="s">
        <v>32</v>
      </c>
      <c r="AX2927" s="13" t="s">
        <v>26</v>
      </c>
      <c r="AY2927" s="216" t="s">
        <v>144</v>
      </c>
    </row>
    <row r="2928" spans="1:65" s="12" customFormat="1" ht="25.95" customHeight="1">
      <c r="B2928" s="173"/>
      <c r="C2928" s="174"/>
      <c r="D2928" s="175" t="s">
        <v>70</v>
      </c>
      <c r="E2928" s="176" t="s">
        <v>4329</v>
      </c>
      <c r="F2928" s="176" t="s">
        <v>4330</v>
      </c>
      <c r="G2928" s="174"/>
      <c r="H2928" s="174"/>
      <c r="I2928" s="177"/>
      <c r="J2928" s="178">
        <f>BK2928</f>
        <v>0</v>
      </c>
      <c r="K2928" s="174"/>
      <c r="L2928" s="179"/>
      <c r="M2928" s="180"/>
      <c r="N2928" s="181"/>
      <c r="O2928" s="181"/>
      <c r="P2928" s="182">
        <f>SUM(P2929:P2940)</f>
        <v>0</v>
      </c>
      <c r="Q2928" s="181"/>
      <c r="R2928" s="182">
        <f>SUM(R2929:R2940)</f>
        <v>0</v>
      </c>
      <c r="S2928" s="181"/>
      <c r="T2928" s="183">
        <f>SUM(T2929:T2940)</f>
        <v>0</v>
      </c>
      <c r="AR2928" s="184" t="s">
        <v>150</v>
      </c>
      <c r="AT2928" s="185" t="s">
        <v>70</v>
      </c>
      <c r="AU2928" s="185" t="s">
        <v>71</v>
      </c>
      <c r="AY2928" s="184" t="s">
        <v>144</v>
      </c>
      <c r="BK2928" s="186">
        <f>SUM(BK2929:BK2940)</f>
        <v>0</v>
      </c>
    </row>
    <row r="2929" spans="1:65" s="2" customFormat="1" ht="16.5" customHeight="1">
      <c r="A2929" s="36"/>
      <c r="B2929" s="37"/>
      <c r="C2929" s="189" t="s">
        <v>4331</v>
      </c>
      <c r="D2929" s="189" t="s">
        <v>146</v>
      </c>
      <c r="E2929" s="190" t="s">
        <v>4332</v>
      </c>
      <c r="F2929" s="191" t="s">
        <v>4333</v>
      </c>
      <c r="G2929" s="192" t="s">
        <v>2180</v>
      </c>
      <c r="H2929" s="193">
        <v>45</v>
      </c>
      <c r="I2929" s="194"/>
      <c r="J2929" s="193">
        <f>ROUND(I2929*H2929,2)</f>
        <v>0</v>
      </c>
      <c r="K2929" s="191" t="s">
        <v>160</v>
      </c>
      <c r="L2929" s="41"/>
      <c r="M2929" s="195" t="s">
        <v>19</v>
      </c>
      <c r="N2929" s="196" t="s">
        <v>42</v>
      </c>
      <c r="O2929" s="66"/>
      <c r="P2929" s="197">
        <f>O2929*H2929</f>
        <v>0</v>
      </c>
      <c r="Q2929" s="197">
        <v>0</v>
      </c>
      <c r="R2929" s="197">
        <f>Q2929*H2929</f>
        <v>0</v>
      </c>
      <c r="S2929" s="197">
        <v>0</v>
      </c>
      <c r="T2929" s="198">
        <f>S2929*H2929</f>
        <v>0</v>
      </c>
      <c r="U2929" s="36"/>
      <c r="V2929" s="36"/>
      <c r="W2929" s="36"/>
      <c r="X2929" s="36"/>
      <c r="Y2929" s="36"/>
      <c r="Z2929" s="36"/>
      <c r="AA2929" s="36"/>
      <c r="AB2929" s="36"/>
      <c r="AC2929" s="36"/>
      <c r="AD2929" s="36"/>
      <c r="AE2929" s="36"/>
      <c r="AR2929" s="199" t="s">
        <v>2706</v>
      </c>
      <c r="AT2929" s="199" t="s">
        <v>146</v>
      </c>
      <c r="AU2929" s="199" t="s">
        <v>26</v>
      </c>
      <c r="AY2929" s="19" t="s">
        <v>144</v>
      </c>
      <c r="BE2929" s="200">
        <f>IF(N2929="základní",J2929,0)</f>
        <v>0</v>
      </c>
      <c r="BF2929" s="200">
        <f>IF(N2929="snížená",J2929,0)</f>
        <v>0</v>
      </c>
      <c r="BG2929" s="200">
        <f>IF(N2929="zákl. přenesená",J2929,0)</f>
        <v>0</v>
      </c>
      <c r="BH2929" s="200">
        <f>IF(N2929="sníž. přenesená",J2929,0)</f>
        <v>0</v>
      </c>
      <c r="BI2929" s="200">
        <f>IF(N2929="nulová",J2929,0)</f>
        <v>0</v>
      </c>
      <c r="BJ2929" s="19" t="s">
        <v>26</v>
      </c>
      <c r="BK2929" s="200">
        <f>ROUND(I2929*H2929,2)</f>
        <v>0</v>
      </c>
      <c r="BL2929" s="19" t="s">
        <v>2706</v>
      </c>
      <c r="BM2929" s="199" t="s">
        <v>4334</v>
      </c>
    </row>
    <row r="2930" spans="1:65" s="2" customFormat="1" ht="10.199999999999999">
      <c r="A2930" s="36"/>
      <c r="B2930" s="37"/>
      <c r="C2930" s="38"/>
      <c r="D2930" s="201" t="s">
        <v>152</v>
      </c>
      <c r="E2930" s="38"/>
      <c r="F2930" s="202" t="s">
        <v>4335</v>
      </c>
      <c r="G2930" s="38"/>
      <c r="H2930" s="38"/>
      <c r="I2930" s="110"/>
      <c r="J2930" s="38"/>
      <c r="K2930" s="38"/>
      <c r="L2930" s="41"/>
      <c r="M2930" s="203"/>
      <c r="N2930" s="204"/>
      <c r="O2930" s="66"/>
      <c r="P2930" s="66"/>
      <c r="Q2930" s="66"/>
      <c r="R2930" s="66"/>
      <c r="S2930" s="66"/>
      <c r="T2930" s="67"/>
      <c r="U2930" s="36"/>
      <c r="V2930" s="36"/>
      <c r="W2930" s="36"/>
      <c r="X2930" s="36"/>
      <c r="Y2930" s="36"/>
      <c r="Z2930" s="36"/>
      <c r="AA2930" s="36"/>
      <c r="AB2930" s="36"/>
      <c r="AC2930" s="36"/>
      <c r="AD2930" s="36"/>
      <c r="AE2930" s="36"/>
      <c r="AT2930" s="19" t="s">
        <v>152</v>
      </c>
      <c r="AU2930" s="19" t="s">
        <v>26</v>
      </c>
    </row>
    <row r="2931" spans="1:65" s="13" customFormat="1" ht="10.199999999999999">
      <c r="B2931" s="206"/>
      <c r="C2931" s="207"/>
      <c r="D2931" s="201" t="s">
        <v>156</v>
      </c>
      <c r="E2931" s="208" t="s">
        <v>19</v>
      </c>
      <c r="F2931" s="209" t="s">
        <v>4336</v>
      </c>
      <c r="G2931" s="207"/>
      <c r="H2931" s="210">
        <v>45</v>
      </c>
      <c r="I2931" s="211"/>
      <c r="J2931" s="207"/>
      <c r="K2931" s="207"/>
      <c r="L2931" s="212"/>
      <c r="M2931" s="213"/>
      <c r="N2931" s="214"/>
      <c r="O2931" s="214"/>
      <c r="P2931" s="214"/>
      <c r="Q2931" s="214"/>
      <c r="R2931" s="214"/>
      <c r="S2931" s="214"/>
      <c r="T2931" s="215"/>
      <c r="AT2931" s="216" t="s">
        <v>156</v>
      </c>
      <c r="AU2931" s="216" t="s">
        <v>26</v>
      </c>
      <c r="AV2931" s="13" t="s">
        <v>80</v>
      </c>
      <c r="AW2931" s="13" t="s">
        <v>32</v>
      </c>
      <c r="AX2931" s="13" t="s">
        <v>26</v>
      </c>
      <c r="AY2931" s="216" t="s">
        <v>144</v>
      </c>
    </row>
    <row r="2932" spans="1:65" s="2" customFormat="1" ht="16.5" customHeight="1">
      <c r="A2932" s="36"/>
      <c r="B2932" s="37"/>
      <c r="C2932" s="189" t="s">
        <v>4337</v>
      </c>
      <c r="D2932" s="189" t="s">
        <v>146</v>
      </c>
      <c r="E2932" s="190" t="s">
        <v>4338</v>
      </c>
      <c r="F2932" s="191" t="s">
        <v>4339</v>
      </c>
      <c r="G2932" s="192" t="s">
        <v>2180</v>
      </c>
      <c r="H2932" s="193">
        <v>120</v>
      </c>
      <c r="I2932" s="194"/>
      <c r="J2932" s="193">
        <f>ROUND(I2932*H2932,2)</f>
        <v>0</v>
      </c>
      <c r="K2932" s="191" t="s">
        <v>160</v>
      </c>
      <c r="L2932" s="41"/>
      <c r="M2932" s="195" t="s">
        <v>19</v>
      </c>
      <c r="N2932" s="196" t="s">
        <v>42</v>
      </c>
      <c r="O2932" s="66"/>
      <c r="P2932" s="197">
        <f>O2932*H2932</f>
        <v>0</v>
      </c>
      <c r="Q2932" s="197">
        <v>0</v>
      </c>
      <c r="R2932" s="197">
        <f>Q2932*H2932</f>
        <v>0</v>
      </c>
      <c r="S2932" s="197">
        <v>0</v>
      </c>
      <c r="T2932" s="198">
        <f>S2932*H2932</f>
        <v>0</v>
      </c>
      <c r="U2932" s="36"/>
      <c r="V2932" s="36"/>
      <c r="W2932" s="36"/>
      <c r="X2932" s="36"/>
      <c r="Y2932" s="36"/>
      <c r="Z2932" s="36"/>
      <c r="AA2932" s="36"/>
      <c r="AB2932" s="36"/>
      <c r="AC2932" s="36"/>
      <c r="AD2932" s="36"/>
      <c r="AE2932" s="36"/>
      <c r="AR2932" s="199" t="s">
        <v>2706</v>
      </c>
      <c r="AT2932" s="199" t="s">
        <v>146</v>
      </c>
      <c r="AU2932" s="199" t="s">
        <v>26</v>
      </c>
      <c r="AY2932" s="19" t="s">
        <v>144</v>
      </c>
      <c r="BE2932" s="200">
        <f>IF(N2932="základní",J2932,0)</f>
        <v>0</v>
      </c>
      <c r="BF2932" s="200">
        <f>IF(N2932="snížená",J2932,0)</f>
        <v>0</v>
      </c>
      <c r="BG2932" s="200">
        <f>IF(N2932="zákl. přenesená",J2932,0)</f>
        <v>0</v>
      </c>
      <c r="BH2932" s="200">
        <f>IF(N2932="sníž. přenesená",J2932,0)</f>
        <v>0</v>
      </c>
      <c r="BI2932" s="200">
        <f>IF(N2932="nulová",J2932,0)</f>
        <v>0</v>
      </c>
      <c r="BJ2932" s="19" t="s">
        <v>26</v>
      </c>
      <c r="BK2932" s="200">
        <f>ROUND(I2932*H2932,2)</f>
        <v>0</v>
      </c>
      <c r="BL2932" s="19" t="s">
        <v>2706</v>
      </c>
      <c r="BM2932" s="199" t="s">
        <v>4340</v>
      </c>
    </row>
    <row r="2933" spans="1:65" s="2" customFormat="1" ht="10.199999999999999">
      <c r="A2933" s="36"/>
      <c r="B2933" s="37"/>
      <c r="C2933" s="38"/>
      <c r="D2933" s="201" t="s">
        <v>152</v>
      </c>
      <c r="E2933" s="38"/>
      <c r="F2933" s="202" t="s">
        <v>4341</v>
      </c>
      <c r="G2933" s="38"/>
      <c r="H2933" s="38"/>
      <c r="I2933" s="110"/>
      <c r="J2933" s="38"/>
      <c r="K2933" s="38"/>
      <c r="L2933" s="41"/>
      <c r="M2933" s="203"/>
      <c r="N2933" s="204"/>
      <c r="O2933" s="66"/>
      <c r="P2933" s="66"/>
      <c r="Q2933" s="66"/>
      <c r="R2933" s="66"/>
      <c r="S2933" s="66"/>
      <c r="T2933" s="67"/>
      <c r="U2933" s="36"/>
      <c r="V2933" s="36"/>
      <c r="W2933" s="36"/>
      <c r="X2933" s="36"/>
      <c r="Y2933" s="36"/>
      <c r="Z2933" s="36"/>
      <c r="AA2933" s="36"/>
      <c r="AB2933" s="36"/>
      <c r="AC2933" s="36"/>
      <c r="AD2933" s="36"/>
      <c r="AE2933" s="36"/>
      <c r="AT2933" s="19" t="s">
        <v>152</v>
      </c>
      <c r="AU2933" s="19" t="s">
        <v>26</v>
      </c>
    </row>
    <row r="2934" spans="1:65" s="13" customFormat="1" ht="10.199999999999999">
      <c r="B2934" s="206"/>
      <c r="C2934" s="207"/>
      <c r="D2934" s="201" t="s">
        <v>156</v>
      </c>
      <c r="E2934" s="208" t="s">
        <v>19</v>
      </c>
      <c r="F2934" s="209" t="s">
        <v>4342</v>
      </c>
      <c r="G2934" s="207"/>
      <c r="H2934" s="210">
        <v>120</v>
      </c>
      <c r="I2934" s="211"/>
      <c r="J2934" s="207"/>
      <c r="K2934" s="207"/>
      <c r="L2934" s="212"/>
      <c r="M2934" s="213"/>
      <c r="N2934" s="214"/>
      <c r="O2934" s="214"/>
      <c r="P2934" s="214"/>
      <c r="Q2934" s="214"/>
      <c r="R2934" s="214"/>
      <c r="S2934" s="214"/>
      <c r="T2934" s="215"/>
      <c r="AT2934" s="216" t="s">
        <v>156</v>
      </c>
      <c r="AU2934" s="216" t="s">
        <v>26</v>
      </c>
      <c r="AV2934" s="13" t="s">
        <v>80</v>
      </c>
      <c r="AW2934" s="13" t="s">
        <v>32</v>
      </c>
      <c r="AX2934" s="13" t="s">
        <v>26</v>
      </c>
      <c r="AY2934" s="216" t="s">
        <v>144</v>
      </c>
    </row>
    <row r="2935" spans="1:65" s="2" customFormat="1" ht="16.5" customHeight="1">
      <c r="A2935" s="36"/>
      <c r="B2935" s="37"/>
      <c r="C2935" s="189" t="s">
        <v>4343</v>
      </c>
      <c r="D2935" s="189" t="s">
        <v>146</v>
      </c>
      <c r="E2935" s="190" t="s">
        <v>4344</v>
      </c>
      <c r="F2935" s="191" t="s">
        <v>4345</v>
      </c>
      <c r="G2935" s="192" t="s">
        <v>2180</v>
      </c>
      <c r="H2935" s="193">
        <v>10</v>
      </c>
      <c r="I2935" s="194"/>
      <c r="J2935" s="193">
        <f>ROUND(I2935*H2935,2)</f>
        <v>0</v>
      </c>
      <c r="K2935" s="191" t="s">
        <v>160</v>
      </c>
      <c r="L2935" s="41"/>
      <c r="M2935" s="195" t="s">
        <v>19</v>
      </c>
      <c r="N2935" s="196" t="s">
        <v>42</v>
      </c>
      <c r="O2935" s="66"/>
      <c r="P2935" s="197">
        <f>O2935*H2935</f>
        <v>0</v>
      </c>
      <c r="Q2935" s="197">
        <v>0</v>
      </c>
      <c r="R2935" s="197">
        <f>Q2935*H2935</f>
        <v>0</v>
      </c>
      <c r="S2935" s="197">
        <v>0</v>
      </c>
      <c r="T2935" s="198">
        <f>S2935*H2935</f>
        <v>0</v>
      </c>
      <c r="U2935" s="36"/>
      <c r="V2935" s="36"/>
      <c r="W2935" s="36"/>
      <c r="X2935" s="36"/>
      <c r="Y2935" s="36"/>
      <c r="Z2935" s="36"/>
      <c r="AA2935" s="36"/>
      <c r="AB2935" s="36"/>
      <c r="AC2935" s="36"/>
      <c r="AD2935" s="36"/>
      <c r="AE2935" s="36"/>
      <c r="AR2935" s="199" t="s">
        <v>2706</v>
      </c>
      <c r="AT2935" s="199" t="s">
        <v>146</v>
      </c>
      <c r="AU2935" s="199" t="s">
        <v>26</v>
      </c>
      <c r="AY2935" s="19" t="s">
        <v>144</v>
      </c>
      <c r="BE2935" s="200">
        <f>IF(N2935="základní",J2935,0)</f>
        <v>0</v>
      </c>
      <c r="BF2935" s="200">
        <f>IF(N2935="snížená",J2935,0)</f>
        <v>0</v>
      </c>
      <c r="BG2935" s="200">
        <f>IF(N2935="zákl. přenesená",J2935,0)</f>
        <v>0</v>
      </c>
      <c r="BH2935" s="200">
        <f>IF(N2935="sníž. přenesená",J2935,0)</f>
        <v>0</v>
      </c>
      <c r="BI2935" s="200">
        <f>IF(N2935="nulová",J2935,0)</f>
        <v>0</v>
      </c>
      <c r="BJ2935" s="19" t="s">
        <v>26</v>
      </c>
      <c r="BK2935" s="200">
        <f>ROUND(I2935*H2935,2)</f>
        <v>0</v>
      </c>
      <c r="BL2935" s="19" t="s">
        <v>2706</v>
      </c>
      <c r="BM2935" s="199" t="s">
        <v>4346</v>
      </c>
    </row>
    <row r="2936" spans="1:65" s="2" customFormat="1" ht="10.199999999999999">
      <c r="A2936" s="36"/>
      <c r="B2936" s="37"/>
      <c r="C2936" s="38"/>
      <c r="D2936" s="201" t="s">
        <v>152</v>
      </c>
      <c r="E2936" s="38"/>
      <c r="F2936" s="202" t="s">
        <v>4347</v>
      </c>
      <c r="G2936" s="38"/>
      <c r="H2936" s="38"/>
      <c r="I2936" s="110"/>
      <c r="J2936" s="38"/>
      <c r="K2936" s="38"/>
      <c r="L2936" s="41"/>
      <c r="M2936" s="203"/>
      <c r="N2936" s="204"/>
      <c r="O2936" s="66"/>
      <c r="P2936" s="66"/>
      <c r="Q2936" s="66"/>
      <c r="R2936" s="66"/>
      <c r="S2936" s="66"/>
      <c r="T2936" s="67"/>
      <c r="U2936" s="36"/>
      <c r="V2936" s="36"/>
      <c r="W2936" s="36"/>
      <c r="X2936" s="36"/>
      <c r="Y2936" s="36"/>
      <c r="Z2936" s="36"/>
      <c r="AA2936" s="36"/>
      <c r="AB2936" s="36"/>
      <c r="AC2936" s="36"/>
      <c r="AD2936" s="36"/>
      <c r="AE2936" s="36"/>
      <c r="AT2936" s="19" t="s">
        <v>152</v>
      </c>
      <c r="AU2936" s="19" t="s">
        <v>26</v>
      </c>
    </row>
    <row r="2937" spans="1:65" s="13" customFormat="1" ht="10.199999999999999">
      <c r="B2937" s="206"/>
      <c r="C2937" s="207"/>
      <c r="D2937" s="201" t="s">
        <v>156</v>
      </c>
      <c r="E2937" s="208" t="s">
        <v>19</v>
      </c>
      <c r="F2937" s="209" t="s">
        <v>4348</v>
      </c>
      <c r="G2937" s="207"/>
      <c r="H2937" s="210">
        <v>10</v>
      </c>
      <c r="I2937" s="211"/>
      <c r="J2937" s="207"/>
      <c r="K2937" s="207"/>
      <c r="L2937" s="212"/>
      <c r="M2937" s="213"/>
      <c r="N2937" s="214"/>
      <c r="O2937" s="214"/>
      <c r="P2937" s="214"/>
      <c r="Q2937" s="214"/>
      <c r="R2937" s="214"/>
      <c r="S2937" s="214"/>
      <c r="T2937" s="215"/>
      <c r="AT2937" s="216" t="s">
        <v>156</v>
      </c>
      <c r="AU2937" s="216" t="s">
        <v>26</v>
      </c>
      <c r="AV2937" s="13" t="s">
        <v>80</v>
      </c>
      <c r="AW2937" s="13" t="s">
        <v>32</v>
      </c>
      <c r="AX2937" s="13" t="s">
        <v>26</v>
      </c>
      <c r="AY2937" s="216" t="s">
        <v>144</v>
      </c>
    </row>
    <row r="2938" spans="1:65" s="2" customFormat="1" ht="16.5" customHeight="1">
      <c r="A2938" s="36"/>
      <c r="B2938" s="37"/>
      <c r="C2938" s="189" t="s">
        <v>4349</v>
      </c>
      <c r="D2938" s="189" t="s">
        <v>146</v>
      </c>
      <c r="E2938" s="190" t="s">
        <v>4350</v>
      </c>
      <c r="F2938" s="191" t="s">
        <v>4351</v>
      </c>
      <c r="G2938" s="192" t="s">
        <v>2180</v>
      </c>
      <c r="H2938" s="193">
        <v>15</v>
      </c>
      <c r="I2938" s="194"/>
      <c r="J2938" s="193">
        <f>ROUND(I2938*H2938,2)</f>
        <v>0</v>
      </c>
      <c r="K2938" s="191" t="s">
        <v>160</v>
      </c>
      <c r="L2938" s="41"/>
      <c r="M2938" s="195" t="s">
        <v>19</v>
      </c>
      <c r="N2938" s="196" t="s">
        <v>42</v>
      </c>
      <c r="O2938" s="66"/>
      <c r="P2938" s="197">
        <f>O2938*H2938</f>
        <v>0</v>
      </c>
      <c r="Q2938" s="197">
        <v>0</v>
      </c>
      <c r="R2938" s="197">
        <f>Q2938*H2938</f>
        <v>0</v>
      </c>
      <c r="S2938" s="197">
        <v>0</v>
      </c>
      <c r="T2938" s="198">
        <f>S2938*H2938</f>
        <v>0</v>
      </c>
      <c r="U2938" s="36"/>
      <c r="V2938" s="36"/>
      <c r="W2938" s="36"/>
      <c r="X2938" s="36"/>
      <c r="Y2938" s="36"/>
      <c r="Z2938" s="36"/>
      <c r="AA2938" s="36"/>
      <c r="AB2938" s="36"/>
      <c r="AC2938" s="36"/>
      <c r="AD2938" s="36"/>
      <c r="AE2938" s="36"/>
      <c r="AR2938" s="199" t="s">
        <v>2706</v>
      </c>
      <c r="AT2938" s="199" t="s">
        <v>146</v>
      </c>
      <c r="AU2938" s="199" t="s">
        <v>26</v>
      </c>
      <c r="AY2938" s="19" t="s">
        <v>144</v>
      </c>
      <c r="BE2938" s="200">
        <f>IF(N2938="základní",J2938,0)</f>
        <v>0</v>
      </c>
      <c r="BF2938" s="200">
        <f>IF(N2938="snížená",J2938,0)</f>
        <v>0</v>
      </c>
      <c r="BG2938" s="200">
        <f>IF(N2938="zákl. přenesená",J2938,0)</f>
        <v>0</v>
      </c>
      <c r="BH2938" s="200">
        <f>IF(N2938="sníž. přenesená",J2938,0)</f>
        <v>0</v>
      </c>
      <c r="BI2938" s="200">
        <f>IF(N2938="nulová",J2938,0)</f>
        <v>0</v>
      </c>
      <c r="BJ2938" s="19" t="s">
        <v>26</v>
      </c>
      <c r="BK2938" s="200">
        <f>ROUND(I2938*H2938,2)</f>
        <v>0</v>
      </c>
      <c r="BL2938" s="19" t="s">
        <v>2706</v>
      </c>
      <c r="BM2938" s="199" t="s">
        <v>4352</v>
      </c>
    </row>
    <row r="2939" spans="1:65" s="2" customFormat="1" ht="10.199999999999999">
      <c r="A2939" s="36"/>
      <c r="B2939" s="37"/>
      <c r="C2939" s="38"/>
      <c r="D2939" s="201" t="s">
        <v>152</v>
      </c>
      <c r="E2939" s="38"/>
      <c r="F2939" s="202" t="s">
        <v>4353</v>
      </c>
      <c r="G2939" s="38"/>
      <c r="H2939" s="38"/>
      <c r="I2939" s="110"/>
      <c r="J2939" s="38"/>
      <c r="K2939" s="38"/>
      <c r="L2939" s="41"/>
      <c r="M2939" s="203"/>
      <c r="N2939" s="204"/>
      <c r="O2939" s="66"/>
      <c r="P2939" s="66"/>
      <c r="Q2939" s="66"/>
      <c r="R2939" s="66"/>
      <c r="S2939" s="66"/>
      <c r="T2939" s="67"/>
      <c r="U2939" s="36"/>
      <c r="V2939" s="36"/>
      <c r="W2939" s="36"/>
      <c r="X2939" s="36"/>
      <c r="Y2939" s="36"/>
      <c r="Z2939" s="36"/>
      <c r="AA2939" s="36"/>
      <c r="AB2939" s="36"/>
      <c r="AC2939" s="36"/>
      <c r="AD2939" s="36"/>
      <c r="AE2939" s="36"/>
      <c r="AT2939" s="19" t="s">
        <v>152</v>
      </c>
      <c r="AU2939" s="19" t="s">
        <v>26</v>
      </c>
    </row>
    <row r="2940" spans="1:65" s="13" customFormat="1" ht="10.199999999999999">
      <c r="B2940" s="206"/>
      <c r="C2940" s="207"/>
      <c r="D2940" s="201" t="s">
        <v>156</v>
      </c>
      <c r="E2940" s="208" t="s">
        <v>19</v>
      </c>
      <c r="F2940" s="209" t="s">
        <v>4354</v>
      </c>
      <c r="G2940" s="207"/>
      <c r="H2940" s="210">
        <v>15</v>
      </c>
      <c r="I2940" s="211"/>
      <c r="J2940" s="207"/>
      <c r="K2940" s="207"/>
      <c r="L2940" s="212"/>
      <c r="M2940" s="213"/>
      <c r="N2940" s="214"/>
      <c r="O2940" s="214"/>
      <c r="P2940" s="214"/>
      <c r="Q2940" s="214"/>
      <c r="R2940" s="214"/>
      <c r="S2940" s="214"/>
      <c r="T2940" s="215"/>
      <c r="AT2940" s="216" t="s">
        <v>156</v>
      </c>
      <c r="AU2940" s="216" t="s">
        <v>26</v>
      </c>
      <c r="AV2940" s="13" t="s">
        <v>80</v>
      </c>
      <c r="AW2940" s="13" t="s">
        <v>32</v>
      </c>
      <c r="AX2940" s="13" t="s">
        <v>26</v>
      </c>
      <c r="AY2940" s="216" t="s">
        <v>144</v>
      </c>
    </row>
    <row r="2941" spans="1:65" s="12" customFormat="1" ht="25.95" customHeight="1">
      <c r="B2941" s="173"/>
      <c r="C2941" s="174"/>
      <c r="D2941" s="175" t="s">
        <v>70</v>
      </c>
      <c r="E2941" s="176" t="s">
        <v>4355</v>
      </c>
      <c r="F2941" s="176" t="s">
        <v>4356</v>
      </c>
      <c r="G2941" s="174"/>
      <c r="H2941" s="174"/>
      <c r="I2941" s="177"/>
      <c r="J2941" s="178">
        <f>BK2941</f>
        <v>0</v>
      </c>
      <c r="K2941" s="174"/>
      <c r="L2941" s="179"/>
      <c r="M2941" s="180"/>
      <c r="N2941" s="181"/>
      <c r="O2941" s="181"/>
      <c r="P2941" s="182">
        <f>P2942+P2945</f>
        <v>0</v>
      </c>
      <c r="Q2941" s="181"/>
      <c r="R2941" s="182">
        <f>R2942+R2945</f>
        <v>0</v>
      </c>
      <c r="S2941" s="181"/>
      <c r="T2941" s="183">
        <f>T2942+T2945</f>
        <v>0</v>
      </c>
      <c r="AR2941" s="184" t="s">
        <v>178</v>
      </c>
      <c r="AT2941" s="185" t="s">
        <v>70</v>
      </c>
      <c r="AU2941" s="185" t="s">
        <v>71</v>
      </c>
      <c r="AY2941" s="184" t="s">
        <v>144</v>
      </c>
      <c r="BK2941" s="186">
        <f>BK2942+BK2945</f>
        <v>0</v>
      </c>
    </row>
    <row r="2942" spans="1:65" s="12" customFormat="1" ht="22.8" customHeight="1">
      <c r="B2942" s="173"/>
      <c r="C2942" s="174"/>
      <c r="D2942" s="175" t="s">
        <v>70</v>
      </c>
      <c r="E2942" s="187" t="s">
        <v>4357</v>
      </c>
      <c r="F2942" s="187" t="s">
        <v>4358</v>
      </c>
      <c r="G2942" s="174"/>
      <c r="H2942" s="174"/>
      <c r="I2942" s="177"/>
      <c r="J2942" s="188">
        <f>BK2942</f>
        <v>0</v>
      </c>
      <c r="K2942" s="174"/>
      <c r="L2942" s="179"/>
      <c r="M2942" s="180"/>
      <c r="N2942" s="181"/>
      <c r="O2942" s="181"/>
      <c r="P2942" s="182">
        <f>SUM(P2943:P2944)</f>
        <v>0</v>
      </c>
      <c r="Q2942" s="181"/>
      <c r="R2942" s="182">
        <f>SUM(R2943:R2944)</f>
        <v>0</v>
      </c>
      <c r="S2942" s="181"/>
      <c r="T2942" s="183">
        <f>SUM(T2943:T2944)</f>
        <v>0</v>
      </c>
      <c r="AR2942" s="184" t="s">
        <v>178</v>
      </c>
      <c r="AT2942" s="185" t="s">
        <v>70</v>
      </c>
      <c r="AU2942" s="185" t="s">
        <v>26</v>
      </c>
      <c r="AY2942" s="184" t="s">
        <v>144</v>
      </c>
      <c r="BK2942" s="186">
        <f>SUM(BK2943:BK2944)</f>
        <v>0</v>
      </c>
    </row>
    <row r="2943" spans="1:65" s="2" customFormat="1" ht="16.5" customHeight="1">
      <c r="A2943" s="36"/>
      <c r="B2943" s="37"/>
      <c r="C2943" s="189" t="s">
        <v>4359</v>
      </c>
      <c r="D2943" s="189" t="s">
        <v>146</v>
      </c>
      <c r="E2943" s="190" t="s">
        <v>4360</v>
      </c>
      <c r="F2943" s="191" t="s">
        <v>4358</v>
      </c>
      <c r="G2943" s="192" t="s">
        <v>3981</v>
      </c>
      <c r="H2943" s="193">
        <v>1</v>
      </c>
      <c r="I2943" s="194"/>
      <c r="J2943" s="193">
        <f>ROUND(I2943*H2943,2)</f>
        <v>0</v>
      </c>
      <c r="K2943" s="191" t="s">
        <v>160</v>
      </c>
      <c r="L2943" s="41"/>
      <c r="M2943" s="195" t="s">
        <v>19</v>
      </c>
      <c r="N2943" s="196" t="s">
        <v>42</v>
      </c>
      <c r="O2943" s="66"/>
      <c r="P2943" s="197">
        <f>O2943*H2943</f>
        <v>0</v>
      </c>
      <c r="Q2943" s="197">
        <v>0</v>
      </c>
      <c r="R2943" s="197">
        <f>Q2943*H2943</f>
        <v>0</v>
      </c>
      <c r="S2943" s="197">
        <v>0</v>
      </c>
      <c r="T2943" s="198">
        <f>S2943*H2943</f>
        <v>0</v>
      </c>
      <c r="U2943" s="36"/>
      <c r="V2943" s="36"/>
      <c r="W2943" s="36"/>
      <c r="X2943" s="36"/>
      <c r="Y2943" s="36"/>
      <c r="Z2943" s="36"/>
      <c r="AA2943" s="36"/>
      <c r="AB2943" s="36"/>
      <c r="AC2943" s="36"/>
      <c r="AD2943" s="36"/>
      <c r="AE2943" s="36"/>
      <c r="AR2943" s="199" t="s">
        <v>4361</v>
      </c>
      <c r="AT2943" s="199" t="s">
        <v>146</v>
      </c>
      <c r="AU2943" s="199" t="s">
        <v>80</v>
      </c>
      <c r="AY2943" s="19" t="s">
        <v>144</v>
      </c>
      <c r="BE2943" s="200">
        <f>IF(N2943="základní",J2943,0)</f>
        <v>0</v>
      </c>
      <c r="BF2943" s="200">
        <f>IF(N2943="snížená",J2943,0)</f>
        <v>0</v>
      </c>
      <c r="BG2943" s="200">
        <f>IF(N2943="zákl. přenesená",J2943,0)</f>
        <v>0</v>
      </c>
      <c r="BH2943" s="200">
        <f>IF(N2943="sníž. přenesená",J2943,0)</f>
        <v>0</v>
      </c>
      <c r="BI2943" s="200">
        <f>IF(N2943="nulová",J2943,0)</f>
        <v>0</v>
      </c>
      <c r="BJ2943" s="19" t="s">
        <v>26</v>
      </c>
      <c r="BK2943" s="200">
        <f>ROUND(I2943*H2943,2)</f>
        <v>0</v>
      </c>
      <c r="BL2943" s="19" t="s">
        <v>4361</v>
      </c>
      <c r="BM2943" s="199" t="s">
        <v>4362</v>
      </c>
    </row>
    <row r="2944" spans="1:65" s="2" customFormat="1" ht="10.199999999999999">
      <c r="A2944" s="36"/>
      <c r="B2944" s="37"/>
      <c r="C2944" s="38"/>
      <c r="D2944" s="201" t="s">
        <v>152</v>
      </c>
      <c r="E2944" s="38"/>
      <c r="F2944" s="202" t="s">
        <v>4358</v>
      </c>
      <c r="G2944" s="38"/>
      <c r="H2944" s="38"/>
      <c r="I2944" s="110"/>
      <c r="J2944" s="38"/>
      <c r="K2944" s="38"/>
      <c r="L2944" s="41"/>
      <c r="M2944" s="203"/>
      <c r="N2944" s="204"/>
      <c r="O2944" s="66"/>
      <c r="P2944" s="66"/>
      <c r="Q2944" s="66"/>
      <c r="R2944" s="66"/>
      <c r="S2944" s="66"/>
      <c r="T2944" s="67"/>
      <c r="U2944" s="36"/>
      <c r="V2944" s="36"/>
      <c r="W2944" s="36"/>
      <c r="X2944" s="36"/>
      <c r="Y2944" s="36"/>
      <c r="Z2944" s="36"/>
      <c r="AA2944" s="36"/>
      <c r="AB2944" s="36"/>
      <c r="AC2944" s="36"/>
      <c r="AD2944" s="36"/>
      <c r="AE2944" s="36"/>
      <c r="AT2944" s="19" t="s">
        <v>152</v>
      </c>
      <c r="AU2944" s="19" t="s">
        <v>80</v>
      </c>
    </row>
    <row r="2945" spans="1:65" s="12" customFormat="1" ht="22.8" customHeight="1">
      <c r="B2945" s="173"/>
      <c r="C2945" s="174"/>
      <c r="D2945" s="175" t="s">
        <v>70</v>
      </c>
      <c r="E2945" s="187" t="s">
        <v>4363</v>
      </c>
      <c r="F2945" s="187" t="s">
        <v>4364</v>
      </c>
      <c r="G2945" s="174"/>
      <c r="H2945" s="174"/>
      <c r="I2945" s="177"/>
      <c r="J2945" s="188">
        <f>BK2945</f>
        <v>0</v>
      </c>
      <c r="K2945" s="174"/>
      <c r="L2945" s="179"/>
      <c r="M2945" s="180"/>
      <c r="N2945" s="181"/>
      <c r="O2945" s="181"/>
      <c r="P2945" s="182">
        <f>SUM(P2946:P2947)</f>
        <v>0</v>
      </c>
      <c r="Q2945" s="181"/>
      <c r="R2945" s="182">
        <f>SUM(R2946:R2947)</f>
        <v>0</v>
      </c>
      <c r="S2945" s="181"/>
      <c r="T2945" s="183">
        <f>SUM(T2946:T2947)</f>
        <v>0</v>
      </c>
      <c r="AR2945" s="184" t="s">
        <v>178</v>
      </c>
      <c r="AT2945" s="185" t="s">
        <v>70</v>
      </c>
      <c r="AU2945" s="185" t="s">
        <v>26</v>
      </c>
      <c r="AY2945" s="184" t="s">
        <v>144</v>
      </c>
      <c r="BK2945" s="186">
        <f>SUM(BK2946:BK2947)</f>
        <v>0</v>
      </c>
    </row>
    <row r="2946" spans="1:65" s="2" customFormat="1" ht="16.5" customHeight="1">
      <c r="A2946" s="36"/>
      <c r="B2946" s="37"/>
      <c r="C2946" s="189" t="s">
        <v>4365</v>
      </c>
      <c r="D2946" s="189" t="s">
        <v>146</v>
      </c>
      <c r="E2946" s="190" t="s">
        <v>4366</v>
      </c>
      <c r="F2946" s="191" t="s">
        <v>4364</v>
      </c>
      <c r="G2946" s="192" t="s">
        <v>3981</v>
      </c>
      <c r="H2946" s="193">
        <v>1</v>
      </c>
      <c r="I2946" s="194"/>
      <c r="J2946" s="193">
        <f>ROUND(I2946*H2946,2)</f>
        <v>0</v>
      </c>
      <c r="K2946" s="191" t="s">
        <v>160</v>
      </c>
      <c r="L2946" s="41"/>
      <c r="M2946" s="195" t="s">
        <v>19</v>
      </c>
      <c r="N2946" s="196" t="s">
        <v>42</v>
      </c>
      <c r="O2946" s="66"/>
      <c r="P2946" s="197">
        <f>O2946*H2946</f>
        <v>0</v>
      </c>
      <c r="Q2946" s="197">
        <v>0</v>
      </c>
      <c r="R2946" s="197">
        <f>Q2946*H2946</f>
        <v>0</v>
      </c>
      <c r="S2946" s="197">
        <v>0</v>
      </c>
      <c r="T2946" s="198">
        <f>S2946*H2946</f>
        <v>0</v>
      </c>
      <c r="U2946" s="36"/>
      <c r="V2946" s="36"/>
      <c r="W2946" s="36"/>
      <c r="X2946" s="36"/>
      <c r="Y2946" s="36"/>
      <c r="Z2946" s="36"/>
      <c r="AA2946" s="36"/>
      <c r="AB2946" s="36"/>
      <c r="AC2946" s="36"/>
      <c r="AD2946" s="36"/>
      <c r="AE2946" s="36"/>
      <c r="AR2946" s="199" t="s">
        <v>4361</v>
      </c>
      <c r="AT2946" s="199" t="s">
        <v>146</v>
      </c>
      <c r="AU2946" s="199" t="s">
        <v>80</v>
      </c>
      <c r="AY2946" s="19" t="s">
        <v>144</v>
      </c>
      <c r="BE2946" s="200">
        <f>IF(N2946="základní",J2946,0)</f>
        <v>0</v>
      </c>
      <c r="BF2946" s="200">
        <f>IF(N2946="snížená",J2946,0)</f>
        <v>0</v>
      </c>
      <c r="BG2946" s="200">
        <f>IF(N2946="zákl. přenesená",J2946,0)</f>
        <v>0</v>
      </c>
      <c r="BH2946" s="200">
        <f>IF(N2946="sníž. přenesená",J2946,0)</f>
        <v>0</v>
      </c>
      <c r="BI2946" s="200">
        <f>IF(N2946="nulová",J2946,0)</f>
        <v>0</v>
      </c>
      <c r="BJ2946" s="19" t="s">
        <v>26</v>
      </c>
      <c r="BK2946" s="200">
        <f>ROUND(I2946*H2946,2)</f>
        <v>0</v>
      </c>
      <c r="BL2946" s="19" t="s">
        <v>4361</v>
      </c>
      <c r="BM2946" s="199" t="s">
        <v>4367</v>
      </c>
    </row>
    <row r="2947" spans="1:65" s="2" customFormat="1" ht="10.199999999999999">
      <c r="A2947" s="36"/>
      <c r="B2947" s="37"/>
      <c r="C2947" s="38"/>
      <c r="D2947" s="201" t="s">
        <v>152</v>
      </c>
      <c r="E2947" s="38"/>
      <c r="F2947" s="202" t="s">
        <v>4364</v>
      </c>
      <c r="G2947" s="38"/>
      <c r="H2947" s="38"/>
      <c r="I2947" s="110"/>
      <c r="J2947" s="38"/>
      <c r="K2947" s="38"/>
      <c r="L2947" s="41"/>
      <c r="M2947" s="258"/>
      <c r="N2947" s="259"/>
      <c r="O2947" s="260"/>
      <c r="P2947" s="260"/>
      <c r="Q2947" s="260"/>
      <c r="R2947" s="260"/>
      <c r="S2947" s="260"/>
      <c r="T2947" s="261"/>
      <c r="U2947" s="36"/>
      <c r="V2947" s="36"/>
      <c r="W2947" s="36"/>
      <c r="X2947" s="36"/>
      <c r="Y2947" s="36"/>
      <c r="Z2947" s="36"/>
      <c r="AA2947" s="36"/>
      <c r="AB2947" s="36"/>
      <c r="AC2947" s="36"/>
      <c r="AD2947" s="36"/>
      <c r="AE2947" s="36"/>
      <c r="AT2947" s="19" t="s">
        <v>152</v>
      </c>
      <c r="AU2947" s="19" t="s">
        <v>80</v>
      </c>
    </row>
    <row r="2948" spans="1:65" s="2" customFormat="1" ht="6.9" customHeight="1">
      <c r="A2948" s="36"/>
      <c r="B2948" s="49"/>
      <c r="C2948" s="50"/>
      <c r="D2948" s="50"/>
      <c r="E2948" s="50"/>
      <c r="F2948" s="50"/>
      <c r="G2948" s="50"/>
      <c r="H2948" s="50"/>
      <c r="I2948" s="138"/>
      <c r="J2948" s="50"/>
      <c r="K2948" s="50"/>
      <c r="L2948" s="41"/>
      <c r="M2948" s="36"/>
      <c r="O2948" s="36"/>
      <c r="P2948" s="36"/>
      <c r="Q2948" s="36"/>
      <c r="R2948" s="36"/>
      <c r="S2948" s="36"/>
      <c r="T2948" s="36"/>
      <c r="U2948" s="36"/>
      <c r="V2948" s="36"/>
      <c r="W2948" s="36"/>
      <c r="X2948" s="36"/>
      <c r="Y2948" s="36"/>
      <c r="Z2948" s="36"/>
      <c r="AA2948" s="36"/>
      <c r="AB2948" s="36"/>
      <c r="AC2948" s="36"/>
      <c r="AD2948" s="36"/>
      <c r="AE2948" s="36"/>
    </row>
  </sheetData>
  <sheetProtection algorithmName="SHA-512" hashValue="h38nbFbRU+6UatCfjgu6a19kO201X3PYRy8XzIa5u/9oLpOG8NPcZM4hpWL3zohJuJ3J5BGmivi2HyAnYSvM4g==" saltValue="bNeT/59htyZBSHsOpm1AjYFzVvPy3J+xiNctfPhFq15ygcwSxEm+2fJAf0iFL9ABxj/IifZCJtkGkyOIP8U0/g==" spinCount="100000" sheet="1" objects="1" scenarios="1" formatColumns="0" formatRows="0" autoFilter="0"/>
  <autoFilter ref="C116:K2947"/>
  <mergeCells count="9">
    <mergeCell ref="E50:H50"/>
    <mergeCell ref="E107:H107"/>
    <mergeCell ref="E109:H10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8"/>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03"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3"/>
      <c r="L2" s="379"/>
      <c r="M2" s="379"/>
      <c r="N2" s="379"/>
      <c r="O2" s="379"/>
      <c r="P2" s="379"/>
      <c r="Q2" s="379"/>
      <c r="R2" s="379"/>
      <c r="S2" s="379"/>
      <c r="T2" s="379"/>
      <c r="U2" s="379"/>
      <c r="V2" s="379"/>
      <c r="AT2" s="19" t="s">
        <v>83</v>
      </c>
    </row>
    <row r="3" spans="1:46" s="1" customFormat="1" ht="6.9" customHeight="1">
      <c r="B3" s="104"/>
      <c r="C3" s="105"/>
      <c r="D3" s="105"/>
      <c r="E3" s="105"/>
      <c r="F3" s="105"/>
      <c r="G3" s="105"/>
      <c r="H3" s="105"/>
      <c r="I3" s="106"/>
      <c r="J3" s="105"/>
      <c r="K3" s="105"/>
      <c r="L3" s="22"/>
      <c r="AT3" s="19" t="s">
        <v>80</v>
      </c>
    </row>
    <row r="4" spans="1:46" s="1" customFormat="1" ht="24.9" customHeight="1">
      <c r="B4" s="22"/>
      <c r="D4" s="107" t="s">
        <v>84</v>
      </c>
      <c r="I4" s="103"/>
      <c r="L4" s="22"/>
      <c r="M4" s="108" t="s">
        <v>10</v>
      </c>
      <c r="AT4" s="19" t="s">
        <v>4</v>
      </c>
    </row>
    <row r="5" spans="1:46" s="1" customFormat="1" ht="6.9" customHeight="1">
      <c r="B5" s="22"/>
      <c r="I5" s="103"/>
      <c r="L5" s="22"/>
    </row>
    <row r="6" spans="1:46" s="1" customFormat="1" ht="12" customHeight="1">
      <c r="B6" s="22"/>
      <c r="D6" s="109" t="s">
        <v>15</v>
      </c>
      <c r="I6" s="103"/>
      <c r="L6" s="22"/>
    </row>
    <row r="7" spans="1:46" s="1" customFormat="1" ht="16.5" customHeight="1">
      <c r="B7" s="22"/>
      <c r="E7" s="380" t="str">
        <f>'Rekapitulace stavby'!K6</f>
        <v>14220 Turnov p. č. 3,57/2 Zlatnická pasáž rekonstrukce prostorů a objektů</v>
      </c>
      <c r="F7" s="381"/>
      <c r="G7" s="381"/>
      <c r="H7" s="381"/>
      <c r="I7" s="103"/>
      <c r="L7" s="22"/>
    </row>
    <row r="8" spans="1:46" s="2" customFormat="1" ht="12" customHeight="1">
      <c r="A8" s="36"/>
      <c r="B8" s="41"/>
      <c r="C8" s="36"/>
      <c r="D8" s="109" t="s">
        <v>85</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82" t="s">
        <v>4368</v>
      </c>
      <c r="F9" s="383"/>
      <c r="G9" s="383"/>
      <c r="H9" s="383"/>
      <c r="I9" s="110"/>
      <c r="J9" s="36"/>
      <c r="K9" s="36"/>
      <c r="L9" s="111"/>
      <c r="S9" s="36"/>
      <c r="T9" s="36"/>
      <c r="U9" s="36"/>
      <c r="V9" s="36"/>
      <c r="W9" s="36"/>
      <c r="X9" s="36"/>
      <c r="Y9" s="36"/>
      <c r="Z9" s="36"/>
      <c r="AA9" s="36"/>
      <c r="AB9" s="36"/>
      <c r="AC9" s="36"/>
      <c r="AD9" s="36"/>
      <c r="AE9" s="36"/>
    </row>
    <row r="10" spans="1:46" s="2" customFormat="1" ht="10.199999999999999">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22</v>
      </c>
      <c r="E12" s="36"/>
      <c r="F12" s="112" t="s">
        <v>23</v>
      </c>
      <c r="G12" s="36"/>
      <c r="H12" s="36"/>
      <c r="I12" s="113" t="s">
        <v>24</v>
      </c>
      <c r="J12" s="114" t="str">
        <f>'Rekapitulace stavby'!AN8</f>
        <v>9. 10. 2020</v>
      </c>
      <c r="K12" s="36"/>
      <c r="L12" s="111"/>
      <c r="S12" s="36"/>
      <c r="T12" s="36"/>
      <c r="U12" s="36"/>
      <c r="V12" s="36"/>
      <c r="W12" s="36"/>
      <c r="X12" s="36"/>
      <c r="Y12" s="36"/>
      <c r="Z12" s="36"/>
      <c r="AA12" s="36"/>
      <c r="AB12" s="36"/>
      <c r="AC12" s="36"/>
      <c r="AD12" s="36"/>
      <c r="AE12" s="36"/>
    </row>
    <row r="13" spans="1:46" s="2" customFormat="1" ht="10.8"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27</v>
      </c>
      <c r="E14" s="36"/>
      <c r="F14" s="36"/>
      <c r="G14" s="36"/>
      <c r="H14" s="36"/>
      <c r="I14" s="113" t="s">
        <v>28</v>
      </c>
      <c r="J14" s="112" t="str">
        <f>IF('Rekapitulace stavby'!AN10="","",'Rekapitulace stavby'!AN10)</f>
        <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 xml:space="preserve"> </v>
      </c>
      <c r="F15" s="36"/>
      <c r="G15" s="36"/>
      <c r="H15" s="36"/>
      <c r="I15" s="113" t="s">
        <v>29</v>
      </c>
      <c r="J15" s="112" t="str">
        <f>IF('Rekapitulace stavby'!AN11="","",'Rekapitulace stavby'!AN11)</f>
        <v/>
      </c>
      <c r="K15" s="36"/>
      <c r="L15" s="111"/>
      <c r="S15" s="36"/>
      <c r="T15" s="36"/>
      <c r="U15" s="36"/>
      <c r="V15" s="36"/>
      <c r="W15" s="36"/>
      <c r="X15" s="36"/>
      <c r="Y15" s="36"/>
      <c r="Z15" s="36"/>
      <c r="AA15" s="36"/>
      <c r="AB15" s="36"/>
      <c r="AC15" s="36"/>
      <c r="AD15" s="36"/>
      <c r="AE15" s="36"/>
    </row>
    <row r="16" spans="1:46" s="2" customFormat="1" ht="6.9"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30</v>
      </c>
      <c r="E17" s="36"/>
      <c r="F17" s="36"/>
      <c r="G17" s="36"/>
      <c r="H17" s="36"/>
      <c r="I17" s="113" t="s">
        <v>28</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33</v>
      </c>
      <c r="E20" s="36"/>
      <c r="F20" s="36"/>
      <c r="G20" s="36"/>
      <c r="H20" s="36"/>
      <c r="I20" s="113" t="s">
        <v>28</v>
      </c>
      <c r="J20" s="112" t="str">
        <f>IF('Rekapitulace stavby'!AN16="","",'Rekapitulace stavby'!AN16)</f>
        <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 xml:space="preserve"> </v>
      </c>
      <c r="F21" s="36"/>
      <c r="G21" s="36"/>
      <c r="H21" s="36"/>
      <c r="I21" s="113" t="s">
        <v>29</v>
      </c>
      <c r="J21" s="112" t="str">
        <f>IF('Rekapitulace stavby'!AN17="","",'Rekapitulace stavby'!AN17)</f>
        <v/>
      </c>
      <c r="K21" s="36"/>
      <c r="L21" s="111"/>
      <c r="S21" s="36"/>
      <c r="T21" s="36"/>
      <c r="U21" s="36"/>
      <c r="V21" s="36"/>
      <c r="W21" s="36"/>
      <c r="X21" s="36"/>
      <c r="Y21" s="36"/>
      <c r="Z21" s="36"/>
      <c r="AA21" s="36"/>
      <c r="AB21" s="36"/>
      <c r="AC21" s="36"/>
      <c r="AD21" s="36"/>
      <c r="AE21" s="36"/>
    </row>
    <row r="22" spans="1:31" s="2" customFormat="1" ht="6.9"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34</v>
      </c>
      <c r="E23" s="36"/>
      <c r="F23" s="36"/>
      <c r="G23" s="36"/>
      <c r="H23" s="36"/>
      <c r="I23" s="113" t="s">
        <v>28</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35</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386" t="s">
        <v>19</v>
      </c>
      <c r="F27" s="386"/>
      <c r="G27" s="386"/>
      <c r="H27" s="386"/>
      <c r="I27" s="117"/>
      <c r="J27" s="115"/>
      <c r="K27" s="115"/>
      <c r="L27" s="118"/>
      <c r="S27" s="115"/>
      <c r="T27" s="115"/>
      <c r="U27" s="115"/>
      <c r="V27" s="115"/>
      <c r="W27" s="115"/>
      <c r="X27" s="115"/>
      <c r="Y27" s="115"/>
      <c r="Z27" s="115"/>
      <c r="AA27" s="115"/>
      <c r="AB27" s="115"/>
      <c r="AC27" s="115"/>
      <c r="AD27" s="115"/>
      <c r="AE27" s="115"/>
    </row>
    <row r="28" spans="1:31" s="2" customFormat="1" ht="6.9"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37</v>
      </c>
      <c r="E30" s="36"/>
      <c r="F30" s="36"/>
      <c r="G30" s="36"/>
      <c r="H30" s="36"/>
      <c r="I30" s="110"/>
      <c r="J30" s="122">
        <f>ROUND(J82, 2)</f>
        <v>0</v>
      </c>
      <c r="K30" s="36"/>
      <c r="L30" s="111"/>
      <c r="S30" s="36"/>
      <c r="T30" s="36"/>
      <c r="U30" s="36"/>
      <c r="V30" s="36"/>
      <c r="W30" s="36"/>
      <c r="X30" s="36"/>
      <c r="Y30" s="36"/>
      <c r="Z30" s="36"/>
      <c r="AA30" s="36"/>
      <c r="AB30" s="36"/>
      <c r="AC30" s="36"/>
      <c r="AD30" s="36"/>
      <c r="AE30" s="36"/>
    </row>
    <row r="31" spans="1:31" s="2" customFormat="1" ht="6.9"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 customHeight="1">
      <c r="A32" s="36"/>
      <c r="B32" s="41"/>
      <c r="C32" s="36"/>
      <c r="D32" s="36"/>
      <c r="E32" s="36"/>
      <c r="F32" s="123" t="s">
        <v>39</v>
      </c>
      <c r="G32" s="36"/>
      <c r="H32" s="36"/>
      <c r="I32" s="124" t="s">
        <v>38</v>
      </c>
      <c r="J32" s="123" t="s">
        <v>40</v>
      </c>
      <c r="K32" s="36"/>
      <c r="L32" s="111"/>
      <c r="S32" s="36"/>
      <c r="T32" s="36"/>
      <c r="U32" s="36"/>
      <c r="V32" s="36"/>
      <c r="W32" s="36"/>
      <c r="X32" s="36"/>
      <c r="Y32" s="36"/>
      <c r="Z32" s="36"/>
      <c r="AA32" s="36"/>
      <c r="AB32" s="36"/>
      <c r="AC32" s="36"/>
      <c r="AD32" s="36"/>
      <c r="AE32" s="36"/>
    </row>
    <row r="33" spans="1:31" s="2" customFormat="1" ht="14.4" customHeight="1">
      <c r="A33" s="36"/>
      <c r="B33" s="41"/>
      <c r="C33" s="36"/>
      <c r="D33" s="125" t="s">
        <v>41</v>
      </c>
      <c r="E33" s="109" t="s">
        <v>42</v>
      </c>
      <c r="F33" s="126">
        <f>ROUND((SUM(BE82:BE107)),  2)</f>
        <v>0</v>
      </c>
      <c r="G33" s="36"/>
      <c r="H33" s="36"/>
      <c r="I33" s="127">
        <v>0.21</v>
      </c>
      <c r="J33" s="126">
        <f>ROUND(((SUM(BE82:BE107))*I33),  2)</f>
        <v>0</v>
      </c>
      <c r="K33" s="36"/>
      <c r="L33" s="111"/>
      <c r="S33" s="36"/>
      <c r="T33" s="36"/>
      <c r="U33" s="36"/>
      <c r="V33" s="36"/>
      <c r="W33" s="36"/>
      <c r="X33" s="36"/>
      <c r="Y33" s="36"/>
      <c r="Z33" s="36"/>
      <c r="AA33" s="36"/>
      <c r="AB33" s="36"/>
      <c r="AC33" s="36"/>
      <c r="AD33" s="36"/>
      <c r="AE33" s="36"/>
    </row>
    <row r="34" spans="1:31" s="2" customFormat="1" ht="14.4" customHeight="1">
      <c r="A34" s="36"/>
      <c r="B34" s="41"/>
      <c r="C34" s="36"/>
      <c r="D34" s="36"/>
      <c r="E34" s="109" t="s">
        <v>43</v>
      </c>
      <c r="F34" s="126">
        <f>ROUND((SUM(BF82:BF107)),  2)</f>
        <v>0</v>
      </c>
      <c r="G34" s="36"/>
      <c r="H34" s="36"/>
      <c r="I34" s="127">
        <v>0.15</v>
      </c>
      <c r="J34" s="126">
        <f>ROUND(((SUM(BF82:BF107))*I34),  2)</f>
        <v>0</v>
      </c>
      <c r="K34" s="36"/>
      <c r="L34" s="111"/>
      <c r="S34" s="36"/>
      <c r="T34" s="36"/>
      <c r="U34" s="36"/>
      <c r="V34" s="36"/>
      <c r="W34" s="36"/>
      <c r="X34" s="36"/>
      <c r="Y34" s="36"/>
      <c r="Z34" s="36"/>
      <c r="AA34" s="36"/>
      <c r="AB34" s="36"/>
      <c r="AC34" s="36"/>
      <c r="AD34" s="36"/>
      <c r="AE34" s="36"/>
    </row>
    <row r="35" spans="1:31" s="2" customFormat="1" ht="14.4" hidden="1" customHeight="1">
      <c r="A35" s="36"/>
      <c r="B35" s="41"/>
      <c r="C35" s="36"/>
      <c r="D35" s="36"/>
      <c r="E35" s="109" t="s">
        <v>44</v>
      </c>
      <c r="F35" s="126">
        <f>ROUND((SUM(BG82:BG107)),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 hidden="1" customHeight="1">
      <c r="A36" s="36"/>
      <c r="B36" s="41"/>
      <c r="C36" s="36"/>
      <c r="D36" s="36"/>
      <c r="E36" s="109" t="s">
        <v>45</v>
      </c>
      <c r="F36" s="126">
        <f>ROUND((SUM(BH82:BH107)),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 hidden="1" customHeight="1">
      <c r="A37" s="36"/>
      <c r="B37" s="41"/>
      <c r="C37" s="36"/>
      <c r="D37" s="36"/>
      <c r="E37" s="109" t="s">
        <v>46</v>
      </c>
      <c r="F37" s="126">
        <f>ROUND((SUM(BI82:BI107)),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47</v>
      </c>
      <c r="E39" s="130"/>
      <c r="F39" s="130"/>
      <c r="G39" s="131" t="s">
        <v>48</v>
      </c>
      <c r="H39" s="132" t="s">
        <v>49</v>
      </c>
      <c r="I39" s="133"/>
      <c r="J39" s="134">
        <f>SUM(J30:J37)</f>
        <v>0</v>
      </c>
      <c r="K39" s="135"/>
      <c r="L39" s="111"/>
      <c r="S39" s="36"/>
      <c r="T39" s="36"/>
      <c r="U39" s="36"/>
      <c r="V39" s="36"/>
      <c r="W39" s="36"/>
      <c r="X39" s="36"/>
      <c r="Y39" s="36"/>
      <c r="Z39" s="36"/>
      <c r="AA39" s="36"/>
      <c r="AB39" s="36"/>
      <c r="AC39" s="36"/>
      <c r="AD39" s="36"/>
      <c r="AE39" s="36"/>
    </row>
    <row r="40" spans="1:31" s="2" customFormat="1" ht="14.4"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 customHeight="1">
      <c r="A45" s="36"/>
      <c r="B45" s="37"/>
      <c r="C45" s="25" t="s">
        <v>87</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15</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7" t="str">
        <f>E7</f>
        <v>14220 Turnov p. č. 3,57/2 Zlatnická pasáž rekonstrukce prostorů a objektů</v>
      </c>
      <c r="F48" s="388"/>
      <c r="G48" s="388"/>
      <c r="H48" s="388"/>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85</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59" t="str">
        <f>E9</f>
        <v>02 - SO 02 Demolice</v>
      </c>
      <c r="F50" s="389"/>
      <c r="G50" s="389"/>
      <c r="H50" s="389"/>
      <c r="I50" s="110"/>
      <c r="J50" s="38"/>
      <c r="K50" s="38"/>
      <c r="L50" s="111"/>
      <c r="S50" s="36"/>
      <c r="T50" s="36"/>
      <c r="U50" s="36"/>
      <c r="V50" s="36"/>
      <c r="W50" s="36"/>
      <c r="X50" s="36"/>
      <c r="Y50" s="36"/>
      <c r="Z50" s="36"/>
      <c r="AA50" s="36"/>
      <c r="AB50" s="36"/>
      <c r="AC50" s="36"/>
      <c r="AD50" s="36"/>
      <c r="AE50" s="36"/>
    </row>
    <row r="51" spans="1:47" s="2" customFormat="1" ht="6.9"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113" t="s">
        <v>24</v>
      </c>
      <c r="J52" s="61" t="str">
        <f>IF(J12="","",J12)</f>
        <v>9. 10. 2020</v>
      </c>
      <c r="K52" s="38"/>
      <c r="L52" s="111"/>
      <c r="S52" s="36"/>
      <c r="T52" s="36"/>
      <c r="U52" s="36"/>
      <c r="V52" s="36"/>
      <c r="W52" s="36"/>
      <c r="X52" s="36"/>
      <c r="Y52" s="36"/>
      <c r="Z52" s="36"/>
      <c r="AA52" s="36"/>
      <c r="AB52" s="36"/>
      <c r="AC52" s="36"/>
      <c r="AD52" s="36"/>
      <c r="AE52" s="36"/>
    </row>
    <row r="53" spans="1:47" s="2" customFormat="1" ht="6.9"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15.15" customHeight="1">
      <c r="A54" s="36"/>
      <c r="B54" s="37"/>
      <c r="C54" s="31" t="s">
        <v>27</v>
      </c>
      <c r="D54" s="38"/>
      <c r="E54" s="38"/>
      <c r="F54" s="29" t="str">
        <f>E15</f>
        <v xml:space="preserve"> </v>
      </c>
      <c r="G54" s="38"/>
      <c r="H54" s="38"/>
      <c r="I54" s="113" t="s">
        <v>33</v>
      </c>
      <c r="J54" s="34" t="str">
        <f>E21</f>
        <v xml:space="preserve"> </v>
      </c>
      <c r="K54" s="38"/>
      <c r="L54" s="111"/>
      <c r="S54" s="36"/>
      <c r="T54" s="36"/>
      <c r="U54" s="36"/>
      <c r="V54" s="36"/>
      <c r="W54" s="36"/>
      <c r="X54" s="36"/>
      <c r="Y54" s="36"/>
      <c r="Z54" s="36"/>
      <c r="AA54" s="36"/>
      <c r="AB54" s="36"/>
      <c r="AC54" s="36"/>
      <c r="AD54" s="36"/>
      <c r="AE54" s="36"/>
    </row>
    <row r="55" spans="1:47" s="2" customFormat="1" ht="15.15" customHeight="1">
      <c r="A55" s="36"/>
      <c r="B55" s="37"/>
      <c r="C55" s="31" t="s">
        <v>30</v>
      </c>
      <c r="D55" s="38"/>
      <c r="E55" s="38"/>
      <c r="F55" s="29" t="str">
        <f>IF(E18="","",E18)</f>
        <v>Vyplň údaj</v>
      </c>
      <c r="G55" s="38"/>
      <c r="H55" s="38"/>
      <c r="I55" s="113" t="s">
        <v>34</v>
      </c>
      <c r="J55" s="34" t="str">
        <f>E24</f>
        <v xml:space="preserve"> </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88</v>
      </c>
      <c r="D57" s="143"/>
      <c r="E57" s="143"/>
      <c r="F57" s="143"/>
      <c r="G57" s="143"/>
      <c r="H57" s="143"/>
      <c r="I57" s="144"/>
      <c r="J57" s="145" t="s">
        <v>89</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8" customHeight="1">
      <c r="A59" s="36"/>
      <c r="B59" s="37"/>
      <c r="C59" s="146" t="s">
        <v>69</v>
      </c>
      <c r="D59" s="38"/>
      <c r="E59" s="38"/>
      <c r="F59" s="38"/>
      <c r="G59" s="38"/>
      <c r="H59" s="38"/>
      <c r="I59" s="110"/>
      <c r="J59" s="79">
        <f>J82</f>
        <v>0</v>
      </c>
      <c r="K59" s="38"/>
      <c r="L59" s="111"/>
      <c r="S59" s="36"/>
      <c r="T59" s="36"/>
      <c r="U59" s="36"/>
      <c r="V59" s="36"/>
      <c r="W59" s="36"/>
      <c r="X59" s="36"/>
      <c r="Y59" s="36"/>
      <c r="Z59" s="36"/>
      <c r="AA59" s="36"/>
      <c r="AB59" s="36"/>
      <c r="AC59" s="36"/>
      <c r="AD59" s="36"/>
      <c r="AE59" s="36"/>
      <c r="AU59" s="19" t="s">
        <v>90</v>
      </c>
    </row>
    <row r="60" spans="1:47" s="9" customFormat="1" ht="24.9" customHeight="1">
      <c r="B60" s="147"/>
      <c r="C60" s="148"/>
      <c r="D60" s="149" t="s">
        <v>91</v>
      </c>
      <c r="E60" s="150"/>
      <c r="F60" s="150"/>
      <c r="G60" s="150"/>
      <c r="H60" s="150"/>
      <c r="I60" s="151"/>
      <c r="J60" s="152">
        <f>J83</f>
        <v>0</v>
      </c>
      <c r="K60" s="148"/>
      <c r="L60" s="153"/>
    </row>
    <row r="61" spans="1:47" s="10" customFormat="1" ht="19.95" customHeight="1">
      <c r="B61" s="154"/>
      <c r="C61" s="155"/>
      <c r="D61" s="156" t="s">
        <v>98</v>
      </c>
      <c r="E61" s="157"/>
      <c r="F61" s="157"/>
      <c r="G61" s="157"/>
      <c r="H61" s="157"/>
      <c r="I61" s="158"/>
      <c r="J61" s="159">
        <f>J84</f>
        <v>0</v>
      </c>
      <c r="K61" s="155"/>
      <c r="L61" s="160"/>
    </row>
    <row r="62" spans="1:47" s="10" customFormat="1" ht="19.95" customHeight="1">
      <c r="B62" s="154"/>
      <c r="C62" s="155"/>
      <c r="D62" s="156" t="s">
        <v>99</v>
      </c>
      <c r="E62" s="157"/>
      <c r="F62" s="157"/>
      <c r="G62" s="157"/>
      <c r="H62" s="157"/>
      <c r="I62" s="158"/>
      <c r="J62" s="159">
        <f>J94</f>
        <v>0</v>
      </c>
      <c r="K62" s="155"/>
      <c r="L62" s="160"/>
    </row>
    <row r="63" spans="1:47" s="2" customFormat="1" ht="21.75" customHeight="1">
      <c r="A63" s="36"/>
      <c r="B63" s="37"/>
      <c r="C63" s="38"/>
      <c r="D63" s="38"/>
      <c r="E63" s="38"/>
      <c r="F63" s="38"/>
      <c r="G63" s="38"/>
      <c r="H63" s="38"/>
      <c r="I63" s="110"/>
      <c r="J63" s="38"/>
      <c r="K63" s="38"/>
      <c r="L63" s="111"/>
      <c r="S63" s="36"/>
      <c r="T63" s="36"/>
      <c r="U63" s="36"/>
      <c r="V63" s="36"/>
      <c r="W63" s="36"/>
      <c r="X63" s="36"/>
      <c r="Y63" s="36"/>
      <c r="Z63" s="36"/>
      <c r="AA63" s="36"/>
      <c r="AB63" s="36"/>
      <c r="AC63" s="36"/>
      <c r="AD63" s="36"/>
      <c r="AE63" s="36"/>
    </row>
    <row r="64" spans="1:47" s="2" customFormat="1" ht="6.9" customHeight="1">
      <c r="A64" s="36"/>
      <c r="B64" s="49"/>
      <c r="C64" s="50"/>
      <c r="D64" s="50"/>
      <c r="E64" s="50"/>
      <c r="F64" s="50"/>
      <c r="G64" s="50"/>
      <c r="H64" s="50"/>
      <c r="I64" s="138"/>
      <c r="J64" s="50"/>
      <c r="K64" s="50"/>
      <c r="L64" s="111"/>
      <c r="S64" s="36"/>
      <c r="T64" s="36"/>
      <c r="U64" s="36"/>
      <c r="V64" s="36"/>
      <c r="W64" s="36"/>
      <c r="X64" s="36"/>
      <c r="Y64" s="36"/>
      <c r="Z64" s="36"/>
      <c r="AA64" s="36"/>
      <c r="AB64" s="36"/>
      <c r="AC64" s="36"/>
      <c r="AD64" s="36"/>
      <c r="AE64" s="36"/>
    </row>
    <row r="68" spans="1:31" s="2" customFormat="1" ht="6.9" customHeight="1">
      <c r="A68" s="36"/>
      <c r="B68" s="51"/>
      <c r="C68" s="52"/>
      <c r="D68" s="52"/>
      <c r="E68" s="52"/>
      <c r="F68" s="52"/>
      <c r="G68" s="52"/>
      <c r="H68" s="52"/>
      <c r="I68" s="141"/>
      <c r="J68" s="52"/>
      <c r="K68" s="52"/>
      <c r="L68" s="111"/>
      <c r="S68" s="36"/>
      <c r="T68" s="36"/>
      <c r="U68" s="36"/>
      <c r="V68" s="36"/>
      <c r="W68" s="36"/>
      <c r="X68" s="36"/>
      <c r="Y68" s="36"/>
      <c r="Z68" s="36"/>
      <c r="AA68" s="36"/>
      <c r="AB68" s="36"/>
      <c r="AC68" s="36"/>
      <c r="AD68" s="36"/>
      <c r="AE68" s="36"/>
    </row>
    <row r="69" spans="1:31" s="2" customFormat="1" ht="24.9" customHeight="1">
      <c r="A69" s="36"/>
      <c r="B69" s="37"/>
      <c r="C69" s="25" t="s">
        <v>129</v>
      </c>
      <c r="D69" s="38"/>
      <c r="E69" s="38"/>
      <c r="F69" s="38"/>
      <c r="G69" s="38"/>
      <c r="H69" s="38"/>
      <c r="I69" s="110"/>
      <c r="J69" s="38"/>
      <c r="K69" s="38"/>
      <c r="L69" s="111"/>
      <c r="S69" s="36"/>
      <c r="T69" s="36"/>
      <c r="U69" s="36"/>
      <c r="V69" s="36"/>
      <c r="W69" s="36"/>
      <c r="X69" s="36"/>
      <c r="Y69" s="36"/>
      <c r="Z69" s="36"/>
      <c r="AA69" s="36"/>
      <c r="AB69" s="36"/>
      <c r="AC69" s="36"/>
      <c r="AD69" s="36"/>
      <c r="AE69" s="36"/>
    </row>
    <row r="70" spans="1:31" s="2" customFormat="1" ht="6.9" customHeight="1">
      <c r="A70" s="36"/>
      <c r="B70" s="37"/>
      <c r="C70" s="38"/>
      <c r="D70" s="38"/>
      <c r="E70" s="38"/>
      <c r="F70" s="38"/>
      <c r="G70" s="38"/>
      <c r="H70" s="38"/>
      <c r="I70" s="110"/>
      <c r="J70" s="38"/>
      <c r="K70" s="38"/>
      <c r="L70" s="111"/>
      <c r="S70" s="36"/>
      <c r="T70" s="36"/>
      <c r="U70" s="36"/>
      <c r="V70" s="36"/>
      <c r="W70" s="36"/>
      <c r="X70" s="36"/>
      <c r="Y70" s="36"/>
      <c r="Z70" s="36"/>
      <c r="AA70" s="36"/>
      <c r="AB70" s="36"/>
      <c r="AC70" s="36"/>
      <c r="AD70" s="36"/>
      <c r="AE70" s="36"/>
    </row>
    <row r="71" spans="1:31" s="2" customFormat="1" ht="12" customHeight="1">
      <c r="A71" s="36"/>
      <c r="B71" s="37"/>
      <c r="C71" s="31" t="s">
        <v>15</v>
      </c>
      <c r="D71" s="38"/>
      <c r="E71" s="38"/>
      <c r="F71" s="38"/>
      <c r="G71" s="38"/>
      <c r="H71" s="38"/>
      <c r="I71" s="110"/>
      <c r="J71" s="38"/>
      <c r="K71" s="38"/>
      <c r="L71" s="111"/>
      <c r="S71" s="36"/>
      <c r="T71" s="36"/>
      <c r="U71" s="36"/>
      <c r="V71" s="36"/>
      <c r="W71" s="36"/>
      <c r="X71" s="36"/>
      <c r="Y71" s="36"/>
      <c r="Z71" s="36"/>
      <c r="AA71" s="36"/>
      <c r="AB71" s="36"/>
      <c r="AC71" s="36"/>
      <c r="AD71" s="36"/>
      <c r="AE71" s="36"/>
    </row>
    <row r="72" spans="1:31" s="2" customFormat="1" ht="16.5" customHeight="1">
      <c r="A72" s="36"/>
      <c r="B72" s="37"/>
      <c r="C72" s="38"/>
      <c r="D72" s="38"/>
      <c r="E72" s="387" t="str">
        <f>E7</f>
        <v>14220 Turnov p. č. 3,57/2 Zlatnická pasáž rekonstrukce prostorů a objektů</v>
      </c>
      <c r="F72" s="388"/>
      <c r="G72" s="388"/>
      <c r="H72" s="388"/>
      <c r="I72" s="110"/>
      <c r="J72" s="38"/>
      <c r="K72" s="38"/>
      <c r="L72" s="111"/>
      <c r="S72" s="36"/>
      <c r="T72" s="36"/>
      <c r="U72" s="36"/>
      <c r="V72" s="36"/>
      <c r="W72" s="36"/>
      <c r="X72" s="36"/>
      <c r="Y72" s="36"/>
      <c r="Z72" s="36"/>
      <c r="AA72" s="36"/>
      <c r="AB72" s="36"/>
      <c r="AC72" s="36"/>
      <c r="AD72" s="36"/>
      <c r="AE72" s="36"/>
    </row>
    <row r="73" spans="1:31" s="2" customFormat="1" ht="12" customHeight="1">
      <c r="A73" s="36"/>
      <c r="B73" s="37"/>
      <c r="C73" s="31" t="s">
        <v>85</v>
      </c>
      <c r="D73" s="38"/>
      <c r="E73" s="38"/>
      <c r="F73" s="38"/>
      <c r="G73" s="38"/>
      <c r="H73" s="38"/>
      <c r="I73" s="110"/>
      <c r="J73" s="38"/>
      <c r="K73" s="38"/>
      <c r="L73" s="111"/>
      <c r="S73" s="36"/>
      <c r="T73" s="36"/>
      <c r="U73" s="36"/>
      <c r="V73" s="36"/>
      <c r="W73" s="36"/>
      <c r="X73" s="36"/>
      <c r="Y73" s="36"/>
      <c r="Z73" s="36"/>
      <c r="AA73" s="36"/>
      <c r="AB73" s="36"/>
      <c r="AC73" s="36"/>
      <c r="AD73" s="36"/>
      <c r="AE73" s="36"/>
    </row>
    <row r="74" spans="1:31" s="2" customFormat="1" ht="16.5" customHeight="1">
      <c r="A74" s="36"/>
      <c r="B74" s="37"/>
      <c r="C74" s="38"/>
      <c r="D74" s="38"/>
      <c r="E74" s="359" t="str">
        <f>E9</f>
        <v>02 - SO 02 Demolice</v>
      </c>
      <c r="F74" s="389"/>
      <c r="G74" s="389"/>
      <c r="H74" s="389"/>
      <c r="I74" s="110"/>
      <c r="J74" s="38"/>
      <c r="K74" s="38"/>
      <c r="L74" s="111"/>
      <c r="S74" s="36"/>
      <c r="T74" s="36"/>
      <c r="U74" s="36"/>
      <c r="V74" s="36"/>
      <c r="W74" s="36"/>
      <c r="X74" s="36"/>
      <c r="Y74" s="36"/>
      <c r="Z74" s="36"/>
      <c r="AA74" s="36"/>
      <c r="AB74" s="36"/>
      <c r="AC74" s="36"/>
      <c r="AD74" s="36"/>
      <c r="AE74" s="36"/>
    </row>
    <row r="75" spans="1:31" s="2" customFormat="1" ht="6.9" customHeight="1">
      <c r="A75" s="36"/>
      <c r="B75" s="37"/>
      <c r="C75" s="38"/>
      <c r="D75" s="38"/>
      <c r="E75" s="38"/>
      <c r="F75" s="38"/>
      <c r="G75" s="38"/>
      <c r="H75" s="38"/>
      <c r="I75" s="110"/>
      <c r="J75" s="38"/>
      <c r="K75" s="38"/>
      <c r="L75" s="111"/>
      <c r="S75" s="36"/>
      <c r="T75" s="36"/>
      <c r="U75" s="36"/>
      <c r="V75" s="36"/>
      <c r="W75" s="36"/>
      <c r="X75" s="36"/>
      <c r="Y75" s="36"/>
      <c r="Z75" s="36"/>
      <c r="AA75" s="36"/>
      <c r="AB75" s="36"/>
      <c r="AC75" s="36"/>
      <c r="AD75" s="36"/>
      <c r="AE75" s="36"/>
    </row>
    <row r="76" spans="1:31" s="2" customFormat="1" ht="12" customHeight="1">
      <c r="A76" s="36"/>
      <c r="B76" s="37"/>
      <c r="C76" s="31" t="s">
        <v>22</v>
      </c>
      <c r="D76" s="38"/>
      <c r="E76" s="38"/>
      <c r="F76" s="29" t="str">
        <f>F12</f>
        <v xml:space="preserve"> </v>
      </c>
      <c r="G76" s="38"/>
      <c r="H76" s="38"/>
      <c r="I76" s="113" t="s">
        <v>24</v>
      </c>
      <c r="J76" s="61" t="str">
        <f>IF(J12="","",J12)</f>
        <v>9. 10. 2020</v>
      </c>
      <c r="K76" s="38"/>
      <c r="L76" s="111"/>
      <c r="S76" s="36"/>
      <c r="T76" s="36"/>
      <c r="U76" s="36"/>
      <c r="V76" s="36"/>
      <c r="W76" s="36"/>
      <c r="X76" s="36"/>
      <c r="Y76" s="36"/>
      <c r="Z76" s="36"/>
      <c r="AA76" s="36"/>
      <c r="AB76" s="36"/>
      <c r="AC76" s="36"/>
      <c r="AD76" s="36"/>
      <c r="AE76" s="36"/>
    </row>
    <row r="77" spans="1:31" s="2" customFormat="1" ht="6.9" customHeight="1">
      <c r="A77" s="36"/>
      <c r="B77" s="37"/>
      <c r="C77" s="38"/>
      <c r="D77" s="38"/>
      <c r="E77" s="38"/>
      <c r="F77" s="38"/>
      <c r="G77" s="38"/>
      <c r="H77" s="38"/>
      <c r="I77" s="110"/>
      <c r="J77" s="38"/>
      <c r="K77" s="38"/>
      <c r="L77" s="111"/>
      <c r="S77" s="36"/>
      <c r="T77" s="36"/>
      <c r="U77" s="36"/>
      <c r="V77" s="36"/>
      <c r="W77" s="36"/>
      <c r="X77" s="36"/>
      <c r="Y77" s="36"/>
      <c r="Z77" s="36"/>
      <c r="AA77" s="36"/>
      <c r="AB77" s="36"/>
      <c r="AC77" s="36"/>
      <c r="AD77" s="36"/>
      <c r="AE77" s="36"/>
    </row>
    <row r="78" spans="1:31" s="2" customFormat="1" ht="15.15" customHeight="1">
      <c r="A78" s="36"/>
      <c r="B78" s="37"/>
      <c r="C78" s="31" t="s">
        <v>27</v>
      </c>
      <c r="D78" s="38"/>
      <c r="E78" s="38"/>
      <c r="F78" s="29" t="str">
        <f>E15</f>
        <v xml:space="preserve"> </v>
      </c>
      <c r="G78" s="38"/>
      <c r="H78" s="38"/>
      <c r="I78" s="113" t="s">
        <v>33</v>
      </c>
      <c r="J78" s="34" t="str">
        <f>E21</f>
        <v xml:space="preserve"> </v>
      </c>
      <c r="K78" s="38"/>
      <c r="L78" s="111"/>
      <c r="S78" s="36"/>
      <c r="T78" s="36"/>
      <c r="U78" s="36"/>
      <c r="V78" s="36"/>
      <c r="W78" s="36"/>
      <c r="X78" s="36"/>
      <c r="Y78" s="36"/>
      <c r="Z78" s="36"/>
      <c r="AA78" s="36"/>
      <c r="AB78" s="36"/>
      <c r="AC78" s="36"/>
      <c r="AD78" s="36"/>
      <c r="AE78" s="36"/>
    </row>
    <row r="79" spans="1:31" s="2" customFormat="1" ht="15.15" customHeight="1">
      <c r="A79" s="36"/>
      <c r="B79" s="37"/>
      <c r="C79" s="31" t="s">
        <v>30</v>
      </c>
      <c r="D79" s="38"/>
      <c r="E79" s="38"/>
      <c r="F79" s="29" t="str">
        <f>IF(E18="","",E18)</f>
        <v>Vyplň údaj</v>
      </c>
      <c r="G79" s="38"/>
      <c r="H79" s="38"/>
      <c r="I79" s="113" t="s">
        <v>34</v>
      </c>
      <c r="J79" s="34" t="str">
        <f>E24</f>
        <v xml:space="preserve"> </v>
      </c>
      <c r="K79" s="38"/>
      <c r="L79" s="111"/>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110"/>
      <c r="J80" s="38"/>
      <c r="K80" s="38"/>
      <c r="L80" s="111"/>
      <c r="S80" s="36"/>
      <c r="T80" s="36"/>
      <c r="U80" s="36"/>
      <c r="V80" s="36"/>
      <c r="W80" s="36"/>
      <c r="X80" s="36"/>
      <c r="Y80" s="36"/>
      <c r="Z80" s="36"/>
      <c r="AA80" s="36"/>
      <c r="AB80" s="36"/>
      <c r="AC80" s="36"/>
      <c r="AD80" s="36"/>
      <c r="AE80" s="36"/>
    </row>
    <row r="81" spans="1:65" s="11" customFormat="1" ht="29.25" customHeight="1">
      <c r="A81" s="161"/>
      <c r="B81" s="162"/>
      <c r="C81" s="163" t="s">
        <v>130</v>
      </c>
      <c r="D81" s="164" t="s">
        <v>56</v>
      </c>
      <c r="E81" s="164" t="s">
        <v>52</v>
      </c>
      <c r="F81" s="164" t="s">
        <v>53</v>
      </c>
      <c r="G81" s="164" t="s">
        <v>131</v>
      </c>
      <c r="H81" s="164" t="s">
        <v>132</v>
      </c>
      <c r="I81" s="165" t="s">
        <v>133</v>
      </c>
      <c r="J81" s="164" t="s">
        <v>89</v>
      </c>
      <c r="K81" s="166" t="s">
        <v>134</v>
      </c>
      <c r="L81" s="167"/>
      <c r="M81" s="70" t="s">
        <v>19</v>
      </c>
      <c r="N81" s="71" t="s">
        <v>41</v>
      </c>
      <c r="O81" s="71" t="s">
        <v>135</v>
      </c>
      <c r="P81" s="71" t="s">
        <v>136</v>
      </c>
      <c r="Q81" s="71" t="s">
        <v>137</v>
      </c>
      <c r="R81" s="71" t="s">
        <v>138</v>
      </c>
      <c r="S81" s="71" t="s">
        <v>139</v>
      </c>
      <c r="T81" s="72" t="s">
        <v>140</v>
      </c>
      <c r="U81" s="161"/>
      <c r="V81" s="161"/>
      <c r="W81" s="161"/>
      <c r="X81" s="161"/>
      <c r="Y81" s="161"/>
      <c r="Z81" s="161"/>
      <c r="AA81" s="161"/>
      <c r="AB81" s="161"/>
      <c r="AC81" s="161"/>
      <c r="AD81" s="161"/>
      <c r="AE81" s="161"/>
    </row>
    <row r="82" spans="1:65" s="2" customFormat="1" ht="22.8" customHeight="1">
      <c r="A82" s="36"/>
      <c r="B82" s="37"/>
      <c r="C82" s="77" t="s">
        <v>141</v>
      </c>
      <c r="D82" s="38"/>
      <c r="E82" s="38"/>
      <c r="F82" s="38"/>
      <c r="G82" s="38"/>
      <c r="H82" s="38"/>
      <c r="I82" s="110"/>
      <c r="J82" s="168">
        <f>BK82</f>
        <v>0</v>
      </c>
      <c r="K82" s="38"/>
      <c r="L82" s="41"/>
      <c r="M82" s="73"/>
      <c r="N82" s="169"/>
      <c r="O82" s="74"/>
      <c r="P82" s="170">
        <f>P83</f>
        <v>0</v>
      </c>
      <c r="Q82" s="74"/>
      <c r="R82" s="170">
        <f>R83</f>
        <v>0</v>
      </c>
      <c r="S82" s="74"/>
      <c r="T82" s="171">
        <f>T83</f>
        <v>648.11400000000003</v>
      </c>
      <c r="U82" s="36"/>
      <c r="V82" s="36"/>
      <c r="W82" s="36"/>
      <c r="X82" s="36"/>
      <c r="Y82" s="36"/>
      <c r="Z82" s="36"/>
      <c r="AA82" s="36"/>
      <c r="AB82" s="36"/>
      <c r="AC82" s="36"/>
      <c r="AD82" s="36"/>
      <c r="AE82" s="36"/>
      <c r="AT82" s="19" t="s">
        <v>70</v>
      </c>
      <c r="AU82" s="19" t="s">
        <v>90</v>
      </c>
      <c r="BK82" s="172">
        <f>BK83</f>
        <v>0</v>
      </c>
    </row>
    <row r="83" spans="1:65" s="12" customFormat="1" ht="25.95" customHeight="1">
      <c r="B83" s="173"/>
      <c r="C83" s="174"/>
      <c r="D83" s="175" t="s">
        <v>70</v>
      </c>
      <c r="E83" s="176" t="s">
        <v>142</v>
      </c>
      <c r="F83" s="176" t="s">
        <v>143</v>
      </c>
      <c r="G83" s="174"/>
      <c r="H83" s="174"/>
      <c r="I83" s="177"/>
      <c r="J83" s="178">
        <f>BK83</f>
        <v>0</v>
      </c>
      <c r="K83" s="174"/>
      <c r="L83" s="179"/>
      <c r="M83" s="180"/>
      <c r="N83" s="181"/>
      <c r="O83" s="181"/>
      <c r="P83" s="182">
        <f>P84+P94</f>
        <v>0</v>
      </c>
      <c r="Q83" s="181"/>
      <c r="R83" s="182">
        <f>R84+R94</f>
        <v>0</v>
      </c>
      <c r="S83" s="181"/>
      <c r="T83" s="183">
        <f>T84+T94</f>
        <v>648.11400000000003</v>
      </c>
      <c r="AR83" s="184" t="s">
        <v>26</v>
      </c>
      <c r="AT83" s="185" t="s">
        <v>70</v>
      </c>
      <c r="AU83" s="185" t="s">
        <v>71</v>
      </c>
      <c r="AY83" s="184" t="s">
        <v>144</v>
      </c>
      <c r="BK83" s="186">
        <f>BK84+BK94</f>
        <v>0</v>
      </c>
    </row>
    <row r="84" spans="1:65" s="12" customFormat="1" ht="22.8" customHeight="1">
      <c r="B84" s="173"/>
      <c r="C84" s="174"/>
      <c r="D84" s="175" t="s">
        <v>70</v>
      </c>
      <c r="E84" s="187" t="s">
        <v>213</v>
      </c>
      <c r="F84" s="187" t="s">
        <v>1090</v>
      </c>
      <c r="G84" s="174"/>
      <c r="H84" s="174"/>
      <c r="I84" s="177"/>
      <c r="J84" s="188">
        <f>BK84</f>
        <v>0</v>
      </c>
      <c r="K84" s="174"/>
      <c r="L84" s="179"/>
      <c r="M84" s="180"/>
      <c r="N84" s="181"/>
      <c r="O84" s="181"/>
      <c r="P84" s="182">
        <f>SUM(P85:P93)</f>
        <v>0</v>
      </c>
      <c r="Q84" s="181"/>
      <c r="R84" s="182">
        <f>SUM(R85:R93)</f>
        <v>0</v>
      </c>
      <c r="S84" s="181"/>
      <c r="T84" s="183">
        <f>SUM(T85:T93)</f>
        <v>648.11400000000003</v>
      </c>
      <c r="AR84" s="184" t="s">
        <v>26</v>
      </c>
      <c r="AT84" s="185" t="s">
        <v>70</v>
      </c>
      <c r="AU84" s="185" t="s">
        <v>26</v>
      </c>
      <c r="AY84" s="184" t="s">
        <v>144</v>
      </c>
      <c r="BK84" s="186">
        <f>SUM(BK85:BK93)</f>
        <v>0</v>
      </c>
    </row>
    <row r="85" spans="1:65" s="2" customFormat="1" ht="16.5" customHeight="1">
      <c r="A85" s="36"/>
      <c r="B85" s="37"/>
      <c r="C85" s="189" t="s">
        <v>26</v>
      </c>
      <c r="D85" s="189" t="s">
        <v>146</v>
      </c>
      <c r="E85" s="190" t="s">
        <v>4369</v>
      </c>
      <c r="F85" s="191" t="s">
        <v>4370</v>
      </c>
      <c r="G85" s="192" t="s">
        <v>173</v>
      </c>
      <c r="H85" s="193">
        <v>1229.2</v>
      </c>
      <c r="I85" s="194"/>
      <c r="J85" s="193">
        <f>ROUND(I85*H85,2)</f>
        <v>0</v>
      </c>
      <c r="K85" s="191" t="s">
        <v>160</v>
      </c>
      <c r="L85" s="41"/>
      <c r="M85" s="195" t="s">
        <v>19</v>
      </c>
      <c r="N85" s="196" t="s">
        <v>42</v>
      </c>
      <c r="O85" s="66"/>
      <c r="P85" s="197">
        <f>O85*H85</f>
        <v>0</v>
      </c>
      <c r="Q85" s="197">
        <v>0</v>
      </c>
      <c r="R85" s="197">
        <f>Q85*H85</f>
        <v>0</v>
      </c>
      <c r="S85" s="197">
        <v>0.45</v>
      </c>
      <c r="T85" s="198">
        <f>S85*H85</f>
        <v>553.14</v>
      </c>
      <c r="U85" s="36"/>
      <c r="V85" s="36"/>
      <c r="W85" s="36"/>
      <c r="X85" s="36"/>
      <c r="Y85" s="36"/>
      <c r="Z85" s="36"/>
      <c r="AA85" s="36"/>
      <c r="AB85" s="36"/>
      <c r="AC85" s="36"/>
      <c r="AD85" s="36"/>
      <c r="AE85" s="36"/>
      <c r="AR85" s="199" t="s">
        <v>150</v>
      </c>
      <c r="AT85" s="199" t="s">
        <v>146</v>
      </c>
      <c r="AU85" s="199" t="s">
        <v>80</v>
      </c>
      <c r="AY85" s="19" t="s">
        <v>144</v>
      </c>
      <c r="BE85" s="200">
        <f>IF(N85="základní",J85,0)</f>
        <v>0</v>
      </c>
      <c r="BF85" s="200">
        <f>IF(N85="snížená",J85,0)</f>
        <v>0</v>
      </c>
      <c r="BG85" s="200">
        <f>IF(N85="zákl. přenesená",J85,0)</f>
        <v>0</v>
      </c>
      <c r="BH85" s="200">
        <f>IF(N85="sníž. přenesená",J85,0)</f>
        <v>0</v>
      </c>
      <c r="BI85" s="200">
        <f>IF(N85="nulová",J85,0)</f>
        <v>0</v>
      </c>
      <c r="BJ85" s="19" t="s">
        <v>26</v>
      </c>
      <c r="BK85" s="200">
        <f>ROUND(I85*H85,2)</f>
        <v>0</v>
      </c>
      <c r="BL85" s="19" t="s">
        <v>150</v>
      </c>
      <c r="BM85" s="199" t="s">
        <v>4371</v>
      </c>
    </row>
    <row r="86" spans="1:65" s="2" customFormat="1" ht="19.2">
      <c r="A86" s="36"/>
      <c r="B86" s="37"/>
      <c r="C86" s="38"/>
      <c r="D86" s="201" t="s">
        <v>152</v>
      </c>
      <c r="E86" s="38"/>
      <c r="F86" s="202" t="s">
        <v>4372</v>
      </c>
      <c r="G86" s="38"/>
      <c r="H86" s="38"/>
      <c r="I86" s="110"/>
      <c r="J86" s="38"/>
      <c r="K86" s="38"/>
      <c r="L86" s="41"/>
      <c r="M86" s="203"/>
      <c r="N86" s="204"/>
      <c r="O86" s="66"/>
      <c r="P86" s="66"/>
      <c r="Q86" s="66"/>
      <c r="R86" s="66"/>
      <c r="S86" s="66"/>
      <c r="T86" s="67"/>
      <c r="U86" s="36"/>
      <c r="V86" s="36"/>
      <c r="W86" s="36"/>
      <c r="X86" s="36"/>
      <c r="Y86" s="36"/>
      <c r="Z86" s="36"/>
      <c r="AA86" s="36"/>
      <c r="AB86" s="36"/>
      <c r="AC86" s="36"/>
      <c r="AD86" s="36"/>
      <c r="AE86" s="36"/>
      <c r="AT86" s="19" t="s">
        <v>152</v>
      </c>
      <c r="AU86" s="19" t="s">
        <v>80</v>
      </c>
    </row>
    <row r="87" spans="1:65" s="2" customFormat="1" ht="124.8">
      <c r="A87" s="36"/>
      <c r="B87" s="37"/>
      <c r="C87" s="38"/>
      <c r="D87" s="201" t="s">
        <v>154</v>
      </c>
      <c r="E87" s="38"/>
      <c r="F87" s="205" t="s">
        <v>4373</v>
      </c>
      <c r="G87" s="38"/>
      <c r="H87" s="38"/>
      <c r="I87" s="110"/>
      <c r="J87" s="38"/>
      <c r="K87" s="38"/>
      <c r="L87" s="41"/>
      <c r="M87" s="203"/>
      <c r="N87" s="204"/>
      <c r="O87" s="66"/>
      <c r="P87" s="66"/>
      <c r="Q87" s="66"/>
      <c r="R87" s="66"/>
      <c r="S87" s="66"/>
      <c r="T87" s="67"/>
      <c r="U87" s="36"/>
      <c r="V87" s="36"/>
      <c r="W87" s="36"/>
      <c r="X87" s="36"/>
      <c r="Y87" s="36"/>
      <c r="Z87" s="36"/>
      <c r="AA87" s="36"/>
      <c r="AB87" s="36"/>
      <c r="AC87" s="36"/>
      <c r="AD87" s="36"/>
      <c r="AE87" s="36"/>
      <c r="AT87" s="19" t="s">
        <v>154</v>
      </c>
      <c r="AU87" s="19" t="s">
        <v>80</v>
      </c>
    </row>
    <row r="88" spans="1:65" s="13" customFormat="1" ht="10.199999999999999">
      <c r="B88" s="206"/>
      <c r="C88" s="207"/>
      <c r="D88" s="201" t="s">
        <v>156</v>
      </c>
      <c r="E88" s="208" t="s">
        <v>19</v>
      </c>
      <c r="F88" s="209" t="s">
        <v>4374</v>
      </c>
      <c r="G88" s="207"/>
      <c r="H88" s="210">
        <v>1229.2</v>
      </c>
      <c r="I88" s="211"/>
      <c r="J88" s="207"/>
      <c r="K88" s="207"/>
      <c r="L88" s="212"/>
      <c r="M88" s="213"/>
      <c r="N88" s="214"/>
      <c r="O88" s="214"/>
      <c r="P88" s="214"/>
      <c r="Q88" s="214"/>
      <c r="R88" s="214"/>
      <c r="S88" s="214"/>
      <c r="T88" s="215"/>
      <c r="AT88" s="216" t="s">
        <v>156</v>
      </c>
      <c r="AU88" s="216" t="s">
        <v>80</v>
      </c>
      <c r="AV88" s="13" t="s">
        <v>80</v>
      </c>
      <c r="AW88" s="13" t="s">
        <v>32</v>
      </c>
      <c r="AX88" s="13" t="s">
        <v>26</v>
      </c>
      <c r="AY88" s="216" t="s">
        <v>144</v>
      </c>
    </row>
    <row r="89" spans="1:65" s="2" customFormat="1" ht="16.5" customHeight="1">
      <c r="A89" s="36"/>
      <c r="B89" s="37"/>
      <c r="C89" s="189" t="s">
        <v>80</v>
      </c>
      <c r="D89" s="189" t="s">
        <v>146</v>
      </c>
      <c r="E89" s="190" t="s">
        <v>4375</v>
      </c>
      <c r="F89" s="191" t="s">
        <v>4376</v>
      </c>
      <c r="G89" s="192" t="s">
        <v>173</v>
      </c>
      <c r="H89" s="193">
        <v>43.17</v>
      </c>
      <c r="I89" s="194"/>
      <c r="J89" s="193">
        <f>ROUND(I89*H89,2)</f>
        <v>0</v>
      </c>
      <c r="K89" s="191" t="s">
        <v>160</v>
      </c>
      <c r="L89" s="41"/>
      <c r="M89" s="195" t="s">
        <v>19</v>
      </c>
      <c r="N89" s="196" t="s">
        <v>42</v>
      </c>
      <c r="O89" s="66"/>
      <c r="P89" s="197">
        <f>O89*H89</f>
        <v>0</v>
      </c>
      <c r="Q89" s="197">
        <v>0</v>
      </c>
      <c r="R89" s="197">
        <f>Q89*H89</f>
        <v>0</v>
      </c>
      <c r="S89" s="197">
        <v>2.2000000000000002</v>
      </c>
      <c r="T89" s="198">
        <f>S89*H89</f>
        <v>94.974000000000018</v>
      </c>
      <c r="U89" s="36"/>
      <c r="V89" s="36"/>
      <c r="W89" s="36"/>
      <c r="X89" s="36"/>
      <c r="Y89" s="36"/>
      <c r="Z89" s="36"/>
      <c r="AA89" s="36"/>
      <c r="AB89" s="36"/>
      <c r="AC89" s="36"/>
      <c r="AD89" s="36"/>
      <c r="AE89" s="36"/>
      <c r="AR89" s="199" t="s">
        <v>150</v>
      </c>
      <c r="AT89" s="199" t="s">
        <v>146</v>
      </c>
      <c r="AU89" s="199" t="s">
        <v>80</v>
      </c>
      <c r="AY89" s="19" t="s">
        <v>144</v>
      </c>
      <c r="BE89" s="200">
        <f>IF(N89="základní",J89,0)</f>
        <v>0</v>
      </c>
      <c r="BF89" s="200">
        <f>IF(N89="snížená",J89,0)</f>
        <v>0</v>
      </c>
      <c r="BG89" s="200">
        <f>IF(N89="zákl. přenesená",J89,0)</f>
        <v>0</v>
      </c>
      <c r="BH89" s="200">
        <f>IF(N89="sníž. přenesená",J89,0)</f>
        <v>0</v>
      </c>
      <c r="BI89" s="200">
        <f>IF(N89="nulová",J89,0)</f>
        <v>0</v>
      </c>
      <c r="BJ89" s="19" t="s">
        <v>26</v>
      </c>
      <c r="BK89" s="200">
        <f>ROUND(I89*H89,2)</f>
        <v>0</v>
      </c>
      <c r="BL89" s="19" t="s">
        <v>150</v>
      </c>
      <c r="BM89" s="199" t="s">
        <v>4377</v>
      </c>
    </row>
    <row r="90" spans="1:65" s="2" customFormat="1" ht="10.199999999999999">
      <c r="A90" s="36"/>
      <c r="B90" s="37"/>
      <c r="C90" s="38"/>
      <c r="D90" s="201" t="s">
        <v>152</v>
      </c>
      <c r="E90" s="38"/>
      <c r="F90" s="202" t="s">
        <v>4378</v>
      </c>
      <c r="G90" s="38"/>
      <c r="H90" s="38"/>
      <c r="I90" s="110"/>
      <c r="J90" s="38"/>
      <c r="K90" s="38"/>
      <c r="L90" s="41"/>
      <c r="M90" s="203"/>
      <c r="N90" s="204"/>
      <c r="O90" s="66"/>
      <c r="P90" s="66"/>
      <c r="Q90" s="66"/>
      <c r="R90" s="66"/>
      <c r="S90" s="66"/>
      <c r="T90" s="67"/>
      <c r="U90" s="36"/>
      <c r="V90" s="36"/>
      <c r="W90" s="36"/>
      <c r="X90" s="36"/>
      <c r="Y90" s="36"/>
      <c r="Z90" s="36"/>
      <c r="AA90" s="36"/>
      <c r="AB90" s="36"/>
      <c r="AC90" s="36"/>
      <c r="AD90" s="36"/>
      <c r="AE90" s="36"/>
      <c r="AT90" s="19" t="s">
        <v>152</v>
      </c>
      <c r="AU90" s="19" t="s">
        <v>80</v>
      </c>
    </row>
    <row r="91" spans="1:65" s="2" customFormat="1" ht="96">
      <c r="A91" s="36"/>
      <c r="B91" s="37"/>
      <c r="C91" s="38"/>
      <c r="D91" s="201" t="s">
        <v>154</v>
      </c>
      <c r="E91" s="38"/>
      <c r="F91" s="205" t="s">
        <v>4379</v>
      </c>
      <c r="G91" s="38"/>
      <c r="H91" s="38"/>
      <c r="I91" s="110"/>
      <c r="J91" s="38"/>
      <c r="K91" s="38"/>
      <c r="L91" s="41"/>
      <c r="M91" s="203"/>
      <c r="N91" s="204"/>
      <c r="O91" s="66"/>
      <c r="P91" s="66"/>
      <c r="Q91" s="66"/>
      <c r="R91" s="66"/>
      <c r="S91" s="66"/>
      <c r="T91" s="67"/>
      <c r="U91" s="36"/>
      <c r="V91" s="36"/>
      <c r="W91" s="36"/>
      <c r="X91" s="36"/>
      <c r="Y91" s="36"/>
      <c r="Z91" s="36"/>
      <c r="AA91" s="36"/>
      <c r="AB91" s="36"/>
      <c r="AC91" s="36"/>
      <c r="AD91" s="36"/>
      <c r="AE91" s="36"/>
      <c r="AT91" s="19" t="s">
        <v>154</v>
      </c>
      <c r="AU91" s="19" t="s">
        <v>80</v>
      </c>
    </row>
    <row r="92" spans="1:65" s="14" customFormat="1" ht="10.199999999999999">
      <c r="B92" s="217"/>
      <c r="C92" s="218"/>
      <c r="D92" s="201" t="s">
        <v>156</v>
      </c>
      <c r="E92" s="219" t="s">
        <v>19</v>
      </c>
      <c r="F92" s="220" t="s">
        <v>4380</v>
      </c>
      <c r="G92" s="218"/>
      <c r="H92" s="219" t="s">
        <v>19</v>
      </c>
      <c r="I92" s="221"/>
      <c r="J92" s="218"/>
      <c r="K92" s="218"/>
      <c r="L92" s="222"/>
      <c r="M92" s="223"/>
      <c r="N92" s="224"/>
      <c r="O92" s="224"/>
      <c r="P92" s="224"/>
      <c r="Q92" s="224"/>
      <c r="R92" s="224"/>
      <c r="S92" s="224"/>
      <c r="T92" s="225"/>
      <c r="AT92" s="226" t="s">
        <v>156</v>
      </c>
      <c r="AU92" s="226" t="s">
        <v>80</v>
      </c>
      <c r="AV92" s="14" t="s">
        <v>26</v>
      </c>
      <c r="AW92" s="14" t="s">
        <v>32</v>
      </c>
      <c r="AX92" s="14" t="s">
        <v>71</v>
      </c>
      <c r="AY92" s="226" t="s">
        <v>144</v>
      </c>
    </row>
    <row r="93" spans="1:65" s="13" customFormat="1" ht="10.199999999999999">
      <c r="B93" s="206"/>
      <c r="C93" s="207"/>
      <c r="D93" s="201" t="s">
        <v>156</v>
      </c>
      <c r="E93" s="208" t="s">
        <v>19</v>
      </c>
      <c r="F93" s="209" t="s">
        <v>4381</v>
      </c>
      <c r="G93" s="207"/>
      <c r="H93" s="210">
        <v>43.17</v>
      </c>
      <c r="I93" s="211"/>
      <c r="J93" s="207"/>
      <c r="K93" s="207"/>
      <c r="L93" s="212"/>
      <c r="M93" s="213"/>
      <c r="N93" s="214"/>
      <c r="O93" s="214"/>
      <c r="P93" s="214"/>
      <c r="Q93" s="214"/>
      <c r="R93" s="214"/>
      <c r="S93" s="214"/>
      <c r="T93" s="215"/>
      <c r="AT93" s="216" t="s">
        <v>156</v>
      </c>
      <c r="AU93" s="216" t="s">
        <v>80</v>
      </c>
      <c r="AV93" s="13" t="s">
        <v>80</v>
      </c>
      <c r="AW93" s="13" t="s">
        <v>32</v>
      </c>
      <c r="AX93" s="13" t="s">
        <v>26</v>
      </c>
      <c r="AY93" s="216" t="s">
        <v>144</v>
      </c>
    </row>
    <row r="94" spans="1:65" s="12" customFormat="1" ht="22.8" customHeight="1">
      <c r="B94" s="173"/>
      <c r="C94" s="174"/>
      <c r="D94" s="175" t="s">
        <v>70</v>
      </c>
      <c r="E94" s="187" t="s">
        <v>1275</v>
      </c>
      <c r="F94" s="187" t="s">
        <v>1276</v>
      </c>
      <c r="G94" s="174"/>
      <c r="H94" s="174"/>
      <c r="I94" s="177"/>
      <c r="J94" s="188">
        <f>BK94</f>
        <v>0</v>
      </c>
      <c r="K94" s="174"/>
      <c r="L94" s="179"/>
      <c r="M94" s="180"/>
      <c r="N94" s="181"/>
      <c r="O94" s="181"/>
      <c r="P94" s="182">
        <f>SUM(P95:P107)</f>
        <v>0</v>
      </c>
      <c r="Q94" s="181"/>
      <c r="R94" s="182">
        <f>SUM(R95:R107)</f>
        <v>0</v>
      </c>
      <c r="S94" s="181"/>
      <c r="T94" s="183">
        <f>SUM(T95:T107)</f>
        <v>0</v>
      </c>
      <c r="AR94" s="184" t="s">
        <v>26</v>
      </c>
      <c r="AT94" s="185" t="s">
        <v>70</v>
      </c>
      <c r="AU94" s="185" t="s">
        <v>26</v>
      </c>
      <c r="AY94" s="184" t="s">
        <v>144</v>
      </c>
      <c r="BK94" s="186">
        <f>SUM(BK95:BK107)</f>
        <v>0</v>
      </c>
    </row>
    <row r="95" spans="1:65" s="2" customFormat="1" ht="16.5" customHeight="1">
      <c r="A95" s="36"/>
      <c r="B95" s="37"/>
      <c r="C95" s="189" t="s">
        <v>165</v>
      </c>
      <c r="D95" s="189" t="s">
        <v>146</v>
      </c>
      <c r="E95" s="190" t="s">
        <v>4382</v>
      </c>
      <c r="F95" s="191" t="s">
        <v>4383</v>
      </c>
      <c r="G95" s="192" t="s">
        <v>234</v>
      </c>
      <c r="H95" s="193">
        <v>648.11</v>
      </c>
      <c r="I95" s="194"/>
      <c r="J95" s="193">
        <f>ROUND(I95*H95,2)</f>
        <v>0</v>
      </c>
      <c r="K95" s="191" t="s">
        <v>160</v>
      </c>
      <c r="L95" s="41"/>
      <c r="M95" s="195" t="s">
        <v>19</v>
      </c>
      <c r="N95" s="196" t="s">
        <v>42</v>
      </c>
      <c r="O95" s="66"/>
      <c r="P95" s="197">
        <f>O95*H95</f>
        <v>0</v>
      </c>
      <c r="Q95" s="197">
        <v>0</v>
      </c>
      <c r="R95" s="197">
        <f>Q95*H95</f>
        <v>0</v>
      </c>
      <c r="S95" s="197">
        <v>0</v>
      </c>
      <c r="T95" s="198">
        <f>S95*H95</f>
        <v>0</v>
      </c>
      <c r="U95" s="36"/>
      <c r="V95" s="36"/>
      <c r="W95" s="36"/>
      <c r="X95" s="36"/>
      <c r="Y95" s="36"/>
      <c r="Z95" s="36"/>
      <c r="AA95" s="36"/>
      <c r="AB95" s="36"/>
      <c r="AC95" s="36"/>
      <c r="AD95" s="36"/>
      <c r="AE95" s="36"/>
      <c r="AR95" s="199" t="s">
        <v>150</v>
      </c>
      <c r="AT95" s="199" t="s">
        <v>146</v>
      </c>
      <c r="AU95" s="199" t="s">
        <v>80</v>
      </c>
      <c r="AY95" s="19" t="s">
        <v>144</v>
      </c>
      <c r="BE95" s="200">
        <f>IF(N95="základní",J95,0)</f>
        <v>0</v>
      </c>
      <c r="BF95" s="200">
        <f>IF(N95="snížená",J95,0)</f>
        <v>0</v>
      </c>
      <c r="BG95" s="200">
        <f>IF(N95="zákl. přenesená",J95,0)</f>
        <v>0</v>
      </c>
      <c r="BH95" s="200">
        <f>IF(N95="sníž. přenesená",J95,0)</f>
        <v>0</v>
      </c>
      <c r="BI95" s="200">
        <f>IF(N95="nulová",J95,0)</f>
        <v>0</v>
      </c>
      <c r="BJ95" s="19" t="s">
        <v>26</v>
      </c>
      <c r="BK95" s="200">
        <f>ROUND(I95*H95,2)</f>
        <v>0</v>
      </c>
      <c r="BL95" s="19" t="s">
        <v>150</v>
      </c>
      <c r="BM95" s="199" t="s">
        <v>4384</v>
      </c>
    </row>
    <row r="96" spans="1:65" s="2" customFormat="1" ht="10.199999999999999">
      <c r="A96" s="36"/>
      <c r="B96" s="37"/>
      <c r="C96" s="38"/>
      <c r="D96" s="201" t="s">
        <v>152</v>
      </c>
      <c r="E96" s="38"/>
      <c r="F96" s="202" t="s">
        <v>4385</v>
      </c>
      <c r="G96" s="38"/>
      <c r="H96" s="38"/>
      <c r="I96" s="110"/>
      <c r="J96" s="38"/>
      <c r="K96" s="38"/>
      <c r="L96" s="41"/>
      <c r="M96" s="203"/>
      <c r="N96" s="204"/>
      <c r="O96" s="66"/>
      <c r="P96" s="66"/>
      <c r="Q96" s="66"/>
      <c r="R96" s="66"/>
      <c r="S96" s="66"/>
      <c r="T96" s="67"/>
      <c r="U96" s="36"/>
      <c r="V96" s="36"/>
      <c r="W96" s="36"/>
      <c r="X96" s="36"/>
      <c r="Y96" s="36"/>
      <c r="Z96" s="36"/>
      <c r="AA96" s="36"/>
      <c r="AB96" s="36"/>
      <c r="AC96" s="36"/>
      <c r="AD96" s="36"/>
      <c r="AE96" s="36"/>
      <c r="AT96" s="19" t="s">
        <v>152</v>
      </c>
      <c r="AU96" s="19" t="s">
        <v>80</v>
      </c>
    </row>
    <row r="97" spans="1:65" s="2" customFormat="1" ht="28.8">
      <c r="A97" s="36"/>
      <c r="B97" s="37"/>
      <c r="C97" s="38"/>
      <c r="D97" s="201" t="s">
        <v>154</v>
      </c>
      <c r="E97" s="38"/>
      <c r="F97" s="205" t="s">
        <v>4386</v>
      </c>
      <c r="G97" s="38"/>
      <c r="H97" s="38"/>
      <c r="I97" s="110"/>
      <c r="J97" s="38"/>
      <c r="K97" s="38"/>
      <c r="L97" s="41"/>
      <c r="M97" s="203"/>
      <c r="N97" s="204"/>
      <c r="O97" s="66"/>
      <c r="P97" s="66"/>
      <c r="Q97" s="66"/>
      <c r="R97" s="66"/>
      <c r="S97" s="66"/>
      <c r="T97" s="67"/>
      <c r="U97" s="36"/>
      <c r="V97" s="36"/>
      <c r="W97" s="36"/>
      <c r="X97" s="36"/>
      <c r="Y97" s="36"/>
      <c r="Z97" s="36"/>
      <c r="AA97" s="36"/>
      <c r="AB97" s="36"/>
      <c r="AC97" s="36"/>
      <c r="AD97" s="36"/>
      <c r="AE97" s="36"/>
      <c r="AT97" s="19" t="s">
        <v>154</v>
      </c>
      <c r="AU97" s="19" t="s">
        <v>80</v>
      </c>
    </row>
    <row r="98" spans="1:65" s="2" customFormat="1" ht="16.5" customHeight="1">
      <c r="A98" s="36"/>
      <c r="B98" s="37"/>
      <c r="C98" s="189" t="s">
        <v>150</v>
      </c>
      <c r="D98" s="189" t="s">
        <v>146</v>
      </c>
      <c r="E98" s="190" t="s">
        <v>4387</v>
      </c>
      <c r="F98" s="191" t="s">
        <v>4388</v>
      </c>
      <c r="G98" s="192" t="s">
        <v>234</v>
      </c>
      <c r="H98" s="193">
        <v>5832.99</v>
      </c>
      <c r="I98" s="194"/>
      <c r="J98" s="193">
        <f>ROUND(I98*H98,2)</f>
        <v>0</v>
      </c>
      <c r="K98" s="191" t="s">
        <v>160</v>
      </c>
      <c r="L98" s="41"/>
      <c r="M98" s="195" t="s">
        <v>19</v>
      </c>
      <c r="N98" s="196" t="s">
        <v>42</v>
      </c>
      <c r="O98" s="66"/>
      <c r="P98" s="197">
        <f>O98*H98</f>
        <v>0</v>
      </c>
      <c r="Q98" s="197">
        <v>0</v>
      </c>
      <c r="R98" s="197">
        <f>Q98*H98</f>
        <v>0</v>
      </c>
      <c r="S98" s="197">
        <v>0</v>
      </c>
      <c r="T98" s="198">
        <f>S98*H98</f>
        <v>0</v>
      </c>
      <c r="U98" s="36"/>
      <c r="V98" s="36"/>
      <c r="W98" s="36"/>
      <c r="X98" s="36"/>
      <c r="Y98" s="36"/>
      <c r="Z98" s="36"/>
      <c r="AA98" s="36"/>
      <c r="AB98" s="36"/>
      <c r="AC98" s="36"/>
      <c r="AD98" s="36"/>
      <c r="AE98" s="36"/>
      <c r="AR98" s="199" t="s">
        <v>150</v>
      </c>
      <c r="AT98" s="199" t="s">
        <v>146</v>
      </c>
      <c r="AU98" s="199" t="s">
        <v>80</v>
      </c>
      <c r="AY98" s="19" t="s">
        <v>144</v>
      </c>
      <c r="BE98" s="200">
        <f>IF(N98="základní",J98,0)</f>
        <v>0</v>
      </c>
      <c r="BF98" s="200">
        <f>IF(N98="snížená",J98,0)</f>
        <v>0</v>
      </c>
      <c r="BG98" s="200">
        <f>IF(N98="zákl. přenesená",J98,0)</f>
        <v>0</v>
      </c>
      <c r="BH98" s="200">
        <f>IF(N98="sníž. přenesená",J98,0)</f>
        <v>0</v>
      </c>
      <c r="BI98" s="200">
        <f>IF(N98="nulová",J98,0)</f>
        <v>0</v>
      </c>
      <c r="BJ98" s="19" t="s">
        <v>26</v>
      </c>
      <c r="BK98" s="200">
        <f>ROUND(I98*H98,2)</f>
        <v>0</v>
      </c>
      <c r="BL98" s="19" t="s">
        <v>150</v>
      </c>
      <c r="BM98" s="199" t="s">
        <v>4389</v>
      </c>
    </row>
    <row r="99" spans="1:65" s="2" customFormat="1" ht="19.2">
      <c r="A99" s="36"/>
      <c r="B99" s="37"/>
      <c r="C99" s="38"/>
      <c r="D99" s="201" t="s">
        <v>152</v>
      </c>
      <c r="E99" s="38"/>
      <c r="F99" s="202" t="s">
        <v>4390</v>
      </c>
      <c r="G99" s="38"/>
      <c r="H99" s="38"/>
      <c r="I99" s="110"/>
      <c r="J99" s="38"/>
      <c r="K99" s="38"/>
      <c r="L99" s="41"/>
      <c r="M99" s="203"/>
      <c r="N99" s="204"/>
      <c r="O99" s="66"/>
      <c r="P99" s="66"/>
      <c r="Q99" s="66"/>
      <c r="R99" s="66"/>
      <c r="S99" s="66"/>
      <c r="T99" s="67"/>
      <c r="U99" s="36"/>
      <c r="V99" s="36"/>
      <c r="W99" s="36"/>
      <c r="X99" s="36"/>
      <c r="Y99" s="36"/>
      <c r="Z99" s="36"/>
      <c r="AA99" s="36"/>
      <c r="AB99" s="36"/>
      <c r="AC99" s="36"/>
      <c r="AD99" s="36"/>
      <c r="AE99" s="36"/>
      <c r="AT99" s="19" t="s">
        <v>152</v>
      </c>
      <c r="AU99" s="19" t="s">
        <v>80</v>
      </c>
    </row>
    <row r="100" spans="1:65" s="2" customFormat="1" ht="28.8">
      <c r="A100" s="36"/>
      <c r="B100" s="37"/>
      <c r="C100" s="38"/>
      <c r="D100" s="201" t="s">
        <v>154</v>
      </c>
      <c r="E100" s="38"/>
      <c r="F100" s="205" t="s">
        <v>4386</v>
      </c>
      <c r="G100" s="38"/>
      <c r="H100" s="38"/>
      <c r="I100" s="110"/>
      <c r="J100" s="38"/>
      <c r="K100" s="38"/>
      <c r="L100" s="41"/>
      <c r="M100" s="203"/>
      <c r="N100" s="204"/>
      <c r="O100" s="66"/>
      <c r="P100" s="66"/>
      <c r="Q100" s="66"/>
      <c r="R100" s="66"/>
      <c r="S100" s="66"/>
      <c r="T100" s="67"/>
      <c r="U100" s="36"/>
      <c r="V100" s="36"/>
      <c r="W100" s="36"/>
      <c r="X100" s="36"/>
      <c r="Y100" s="36"/>
      <c r="Z100" s="36"/>
      <c r="AA100" s="36"/>
      <c r="AB100" s="36"/>
      <c r="AC100" s="36"/>
      <c r="AD100" s="36"/>
      <c r="AE100" s="36"/>
      <c r="AT100" s="19" t="s">
        <v>154</v>
      </c>
      <c r="AU100" s="19" t="s">
        <v>80</v>
      </c>
    </row>
    <row r="101" spans="1:65" s="13" customFormat="1" ht="10.199999999999999">
      <c r="B101" s="206"/>
      <c r="C101" s="207"/>
      <c r="D101" s="201" t="s">
        <v>156</v>
      </c>
      <c r="E101" s="208" t="s">
        <v>19</v>
      </c>
      <c r="F101" s="209" t="s">
        <v>4391</v>
      </c>
      <c r="G101" s="207"/>
      <c r="H101" s="210">
        <v>5832.99</v>
      </c>
      <c r="I101" s="211"/>
      <c r="J101" s="207"/>
      <c r="K101" s="207"/>
      <c r="L101" s="212"/>
      <c r="M101" s="213"/>
      <c r="N101" s="214"/>
      <c r="O101" s="214"/>
      <c r="P101" s="214"/>
      <c r="Q101" s="214"/>
      <c r="R101" s="214"/>
      <c r="S101" s="214"/>
      <c r="T101" s="215"/>
      <c r="AT101" s="216" t="s">
        <v>156</v>
      </c>
      <c r="AU101" s="216" t="s">
        <v>80</v>
      </c>
      <c r="AV101" s="13" t="s">
        <v>80</v>
      </c>
      <c r="AW101" s="13" t="s">
        <v>32</v>
      </c>
      <c r="AX101" s="13" t="s">
        <v>26</v>
      </c>
      <c r="AY101" s="216" t="s">
        <v>144</v>
      </c>
    </row>
    <row r="102" spans="1:65" s="2" customFormat="1" ht="16.5" customHeight="1">
      <c r="A102" s="36"/>
      <c r="B102" s="37"/>
      <c r="C102" s="189" t="s">
        <v>178</v>
      </c>
      <c r="D102" s="189" t="s">
        <v>146</v>
      </c>
      <c r="E102" s="190" t="s">
        <v>4392</v>
      </c>
      <c r="F102" s="191" t="s">
        <v>4393</v>
      </c>
      <c r="G102" s="192" t="s">
        <v>234</v>
      </c>
      <c r="H102" s="193">
        <v>94.97</v>
      </c>
      <c r="I102" s="194"/>
      <c r="J102" s="193">
        <f>ROUND(I102*H102,2)</f>
        <v>0</v>
      </c>
      <c r="K102" s="191" t="s">
        <v>160</v>
      </c>
      <c r="L102" s="41"/>
      <c r="M102" s="195" t="s">
        <v>19</v>
      </c>
      <c r="N102" s="196" t="s">
        <v>42</v>
      </c>
      <c r="O102" s="66"/>
      <c r="P102" s="197">
        <f>O102*H102</f>
        <v>0</v>
      </c>
      <c r="Q102" s="197">
        <v>0</v>
      </c>
      <c r="R102" s="197">
        <f>Q102*H102</f>
        <v>0</v>
      </c>
      <c r="S102" s="197">
        <v>0</v>
      </c>
      <c r="T102" s="198">
        <f>S102*H102</f>
        <v>0</v>
      </c>
      <c r="U102" s="36"/>
      <c r="V102" s="36"/>
      <c r="W102" s="36"/>
      <c r="X102" s="36"/>
      <c r="Y102" s="36"/>
      <c r="Z102" s="36"/>
      <c r="AA102" s="36"/>
      <c r="AB102" s="36"/>
      <c r="AC102" s="36"/>
      <c r="AD102" s="36"/>
      <c r="AE102" s="36"/>
      <c r="AR102" s="199" t="s">
        <v>150</v>
      </c>
      <c r="AT102" s="199" t="s">
        <v>146</v>
      </c>
      <c r="AU102" s="199" t="s">
        <v>80</v>
      </c>
      <c r="AY102" s="19" t="s">
        <v>144</v>
      </c>
      <c r="BE102" s="200">
        <f>IF(N102="základní",J102,0)</f>
        <v>0</v>
      </c>
      <c r="BF102" s="200">
        <f>IF(N102="snížená",J102,0)</f>
        <v>0</v>
      </c>
      <c r="BG102" s="200">
        <f>IF(N102="zákl. přenesená",J102,0)</f>
        <v>0</v>
      </c>
      <c r="BH102" s="200">
        <f>IF(N102="sníž. přenesená",J102,0)</f>
        <v>0</v>
      </c>
      <c r="BI102" s="200">
        <f>IF(N102="nulová",J102,0)</f>
        <v>0</v>
      </c>
      <c r="BJ102" s="19" t="s">
        <v>26</v>
      </c>
      <c r="BK102" s="200">
        <f>ROUND(I102*H102,2)</f>
        <v>0</v>
      </c>
      <c r="BL102" s="19" t="s">
        <v>150</v>
      </c>
      <c r="BM102" s="199" t="s">
        <v>4394</v>
      </c>
    </row>
    <row r="103" spans="1:65" s="2" customFormat="1" ht="19.2">
      <c r="A103" s="36"/>
      <c r="B103" s="37"/>
      <c r="C103" s="38"/>
      <c r="D103" s="201" t="s">
        <v>152</v>
      </c>
      <c r="E103" s="38"/>
      <c r="F103" s="202" t="s">
        <v>4395</v>
      </c>
      <c r="G103" s="38"/>
      <c r="H103" s="38"/>
      <c r="I103" s="110"/>
      <c r="J103" s="38"/>
      <c r="K103" s="38"/>
      <c r="L103" s="41"/>
      <c r="M103" s="203"/>
      <c r="N103" s="204"/>
      <c r="O103" s="66"/>
      <c r="P103" s="66"/>
      <c r="Q103" s="66"/>
      <c r="R103" s="66"/>
      <c r="S103" s="66"/>
      <c r="T103" s="67"/>
      <c r="U103" s="36"/>
      <c r="V103" s="36"/>
      <c r="W103" s="36"/>
      <c r="X103" s="36"/>
      <c r="Y103" s="36"/>
      <c r="Z103" s="36"/>
      <c r="AA103" s="36"/>
      <c r="AB103" s="36"/>
      <c r="AC103" s="36"/>
      <c r="AD103" s="36"/>
      <c r="AE103" s="36"/>
      <c r="AT103" s="19" t="s">
        <v>152</v>
      </c>
      <c r="AU103" s="19" t="s">
        <v>80</v>
      </c>
    </row>
    <row r="104" spans="1:65" s="2" customFormat="1" ht="67.2">
      <c r="A104" s="36"/>
      <c r="B104" s="37"/>
      <c r="C104" s="38"/>
      <c r="D104" s="201" t="s">
        <v>154</v>
      </c>
      <c r="E104" s="38"/>
      <c r="F104" s="205" t="s">
        <v>1306</v>
      </c>
      <c r="G104" s="38"/>
      <c r="H104" s="38"/>
      <c r="I104" s="110"/>
      <c r="J104" s="38"/>
      <c r="K104" s="38"/>
      <c r="L104" s="41"/>
      <c r="M104" s="203"/>
      <c r="N104" s="204"/>
      <c r="O104" s="66"/>
      <c r="P104" s="66"/>
      <c r="Q104" s="66"/>
      <c r="R104" s="66"/>
      <c r="S104" s="66"/>
      <c r="T104" s="67"/>
      <c r="U104" s="36"/>
      <c r="V104" s="36"/>
      <c r="W104" s="36"/>
      <c r="X104" s="36"/>
      <c r="Y104" s="36"/>
      <c r="Z104" s="36"/>
      <c r="AA104" s="36"/>
      <c r="AB104" s="36"/>
      <c r="AC104" s="36"/>
      <c r="AD104" s="36"/>
      <c r="AE104" s="36"/>
      <c r="AT104" s="19" t="s">
        <v>154</v>
      </c>
      <c r="AU104" s="19" t="s">
        <v>80</v>
      </c>
    </row>
    <row r="105" spans="1:65" s="2" customFormat="1" ht="16.5" customHeight="1">
      <c r="A105" s="36"/>
      <c r="B105" s="37"/>
      <c r="C105" s="189" t="s">
        <v>192</v>
      </c>
      <c r="D105" s="189" t="s">
        <v>146</v>
      </c>
      <c r="E105" s="190" t="s">
        <v>4396</v>
      </c>
      <c r="F105" s="191" t="s">
        <v>4397</v>
      </c>
      <c r="G105" s="192" t="s">
        <v>234</v>
      </c>
      <c r="H105" s="193">
        <v>553.14</v>
      </c>
      <c r="I105" s="194"/>
      <c r="J105" s="193">
        <f>ROUND(I105*H105,2)</f>
        <v>0</v>
      </c>
      <c r="K105" s="191" t="s">
        <v>160</v>
      </c>
      <c r="L105" s="41"/>
      <c r="M105" s="195" t="s">
        <v>19</v>
      </c>
      <c r="N105" s="196" t="s">
        <v>42</v>
      </c>
      <c r="O105" s="66"/>
      <c r="P105" s="197">
        <f>O105*H105</f>
        <v>0</v>
      </c>
      <c r="Q105" s="197">
        <v>0</v>
      </c>
      <c r="R105" s="197">
        <f>Q105*H105</f>
        <v>0</v>
      </c>
      <c r="S105" s="197">
        <v>0</v>
      </c>
      <c r="T105" s="198">
        <f>S105*H105</f>
        <v>0</v>
      </c>
      <c r="U105" s="36"/>
      <c r="V105" s="36"/>
      <c r="W105" s="36"/>
      <c r="X105" s="36"/>
      <c r="Y105" s="36"/>
      <c r="Z105" s="36"/>
      <c r="AA105" s="36"/>
      <c r="AB105" s="36"/>
      <c r="AC105" s="36"/>
      <c r="AD105" s="36"/>
      <c r="AE105" s="36"/>
      <c r="AR105" s="199" t="s">
        <v>150</v>
      </c>
      <c r="AT105" s="199" t="s">
        <v>146</v>
      </c>
      <c r="AU105" s="199" t="s">
        <v>80</v>
      </c>
      <c r="AY105" s="19" t="s">
        <v>144</v>
      </c>
      <c r="BE105" s="200">
        <f>IF(N105="základní",J105,0)</f>
        <v>0</v>
      </c>
      <c r="BF105" s="200">
        <f>IF(N105="snížená",J105,0)</f>
        <v>0</v>
      </c>
      <c r="BG105" s="200">
        <f>IF(N105="zákl. přenesená",J105,0)</f>
        <v>0</v>
      </c>
      <c r="BH105" s="200">
        <f>IF(N105="sníž. přenesená",J105,0)</f>
        <v>0</v>
      </c>
      <c r="BI105" s="200">
        <f>IF(N105="nulová",J105,0)</f>
        <v>0</v>
      </c>
      <c r="BJ105" s="19" t="s">
        <v>26</v>
      </c>
      <c r="BK105" s="200">
        <f>ROUND(I105*H105,2)</f>
        <v>0</v>
      </c>
      <c r="BL105" s="19" t="s">
        <v>150</v>
      </c>
      <c r="BM105" s="199" t="s">
        <v>4398</v>
      </c>
    </row>
    <row r="106" spans="1:65" s="2" customFormat="1" ht="19.2">
      <c r="A106" s="36"/>
      <c r="B106" s="37"/>
      <c r="C106" s="38"/>
      <c r="D106" s="201" t="s">
        <v>152</v>
      </c>
      <c r="E106" s="38"/>
      <c r="F106" s="202" t="s">
        <v>4399</v>
      </c>
      <c r="G106" s="38"/>
      <c r="H106" s="38"/>
      <c r="I106" s="110"/>
      <c r="J106" s="38"/>
      <c r="K106" s="38"/>
      <c r="L106" s="41"/>
      <c r="M106" s="203"/>
      <c r="N106" s="204"/>
      <c r="O106" s="66"/>
      <c r="P106" s="66"/>
      <c r="Q106" s="66"/>
      <c r="R106" s="66"/>
      <c r="S106" s="66"/>
      <c r="T106" s="67"/>
      <c r="U106" s="36"/>
      <c r="V106" s="36"/>
      <c r="W106" s="36"/>
      <c r="X106" s="36"/>
      <c r="Y106" s="36"/>
      <c r="Z106" s="36"/>
      <c r="AA106" s="36"/>
      <c r="AB106" s="36"/>
      <c r="AC106" s="36"/>
      <c r="AD106" s="36"/>
      <c r="AE106" s="36"/>
      <c r="AT106" s="19" t="s">
        <v>152</v>
      </c>
      <c r="AU106" s="19" t="s">
        <v>80</v>
      </c>
    </row>
    <row r="107" spans="1:65" s="2" customFormat="1" ht="67.2">
      <c r="A107" s="36"/>
      <c r="B107" s="37"/>
      <c r="C107" s="38"/>
      <c r="D107" s="201" t="s">
        <v>154</v>
      </c>
      <c r="E107" s="38"/>
      <c r="F107" s="205" t="s">
        <v>1306</v>
      </c>
      <c r="G107" s="38"/>
      <c r="H107" s="38"/>
      <c r="I107" s="110"/>
      <c r="J107" s="38"/>
      <c r="K107" s="38"/>
      <c r="L107" s="41"/>
      <c r="M107" s="258"/>
      <c r="N107" s="259"/>
      <c r="O107" s="260"/>
      <c r="P107" s="260"/>
      <c r="Q107" s="260"/>
      <c r="R107" s="260"/>
      <c r="S107" s="260"/>
      <c r="T107" s="261"/>
      <c r="U107" s="36"/>
      <c r="V107" s="36"/>
      <c r="W107" s="36"/>
      <c r="X107" s="36"/>
      <c r="Y107" s="36"/>
      <c r="Z107" s="36"/>
      <c r="AA107" s="36"/>
      <c r="AB107" s="36"/>
      <c r="AC107" s="36"/>
      <c r="AD107" s="36"/>
      <c r="AE107" s="36"/>
      <c r="AT107" s="19" t="s">
        <v>154</v>
      </c>
      <c r="AU107" s="19" t="s">
        <v>80</v>
      </c>
    </row>
    <row r="108" spans="1:65" s="2" customFormat="1" ht="6.9" customHeight="1">
      <c r="A108" s="36"/>
      <c r="B108" s="49"/>
      <c r="C108" s="50"/>
      <c r="D108" s="50"/>
      <c r="E108" s="50"/>
      <c r="F108" s="50"/>
      <c r="G108" s="50"/>
      <c r="H108" s="50"/>
      <c r="I108" s="138"/>
      <c r="J108" s="50"/>
      <c r="K108" s="50"/>
      <c r="L108" s="41"/>
      <c r="M108" s="36"/>
      <c r="O108" s="36"/>
      <c r="P108" s="36"/>
      <c r="Q108" s="36"/>
      <c r="R108" s="36"/>
      <c r="S108" s="36"/>
      <c r="T108" s="36"/>
      <c r="U108" s="36"/>
      <c r="V108" s="36"/>
      <c r="W108" s="36"/>
      <c r="X108" s="36"/>
      <c r="Y108" s="36"/>
      <c r="Z108" s="36"/>
      <c r="AA108" s="36"/>
      <c r="AB108" s="36"/>
      <c r="AC108" s="36"/>
      <c r="AD108" s="36"/>
      <c r="AE108" s="36"/>
    </row>
  </sheetData>
  <sheetProtection algorithmName="SHA-512" hashValue="i3Eq6FNrd0i01E7Y3KBNi1DoDHbq0xGewFdro/7JaQRZLIF+CNeX+8JxOJiMAzQBiIonQoDxsNHMH0V6r2S6rg==" saltValue="Y6p66QGvYOyUThyL8piCfNQhcmdv37BMqeAhV3b7nerWmQSglQ6hLrCz3u3QZE8U8Bssvbp5m0B33uSRc0owkg==" spinCount="100000" sheet="1" objects="1" scenarios="1" formatColumns="0" formatRows="0" autoFilter="0"/>
  <autoFilter ref="C81:K107"/>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4.4"/>
  <cols>
    <col min="1" max="1" width="8.28515625" style="262" customWidth="1"/>
    <col min="2" max="2" width="1.7109375" style="262" customWidth="1"/>
    <col min="3" max="4" width="5" style="262" customWidth="1"/>
    <col min="5" max="5" width="11.7109375" style="262" customWidth="1"/>
    <col min="6" max="6" width="9.140625" style="262" customWidth="1"/>
    <col min="7" max="7" width="5" style="262" customWidth="1"/>
    <col min="8" max="8" width="77.85546875" style="262" customWidth="1"/>
    <col min="9" max="10" width="20" style="262" customWidth="1"/>
    <col min="11" max="11" width="1.7109375" style="262" customWidth="1"/>
  </cols>
  <sheetData>
    <row r="1" spans="2:11" s="1" customFormat="1" ht="37.5" customHeight="1"/>
    <row r="2" spans="2:11" s="1" customFormat="1" ht="7.5" customHeight="1">
      <c r="B2" s="263"/>
      <c r="C2" s="264"/>
      <c r="D2" s="264"/>
      <c r="E2" s="264"/>
      <c r="F2" s="264"/>
      <c r="G2" s="264"/>
      <c r="H2" s="264"/>
      <c r="I2" s="264"/>
      <c r="J2" s="264"/>
      <c r="K2" s="265"/>
    </row>
    <row r="3" spans="2:11" s="17" customFormat="1" ht="45" customHeight="1">
      <c r="B3" s="266"/>
      <c r="C3" s="391" t="s">
        <v>4400</v>
      </c>
      <c r="D3" s="391"/>
      <c r="E3" s="391"/>
      <c r="F3" s="391"/>
      <c r="G3" s="391"/>
      <c r="H3" s="391"/>
      <c r="I3" s="391"/>
      <c r="J3" s="391"/>
      <c r="K3" s="267"/>
    </row>
    <row r="4" spans="2:11" s="1" customFormat="1" ht="25.5" customHeight="1">
      <c r="B4" s="268"/>
      <c r="C4" s="396" t="s">
        <v>4401</v>
      </c>
      <c r="D4" s="396"/>
      <c r="E4" s="396"/>
      <c r="F4" s="396"/>
      <c r="G4" s="396"/>
      <c r="H4" s="396"/>
      <c r="I4" s="396"/>
      <c r="J4" s="396"/>
      <c r="K4" s="269"/>
    </row>
    <row r="5" spans="2:11" s="1" customFormat="1" ht="5.25" customHeight="1">
      <c r="B5" s="268"/>
      <c r="C5" s="270"/>
      <c r="D5" s="270"/>
      <c r="E5" s="270"/>
      <c r="F5" s="270"/>
      <c r="G5" s="270"/>
      <c r="H5" s="270"/>
      <c r="I5" s="270"/>
      <c r="J5" s="270"/>
      <c r="K5" s="269"/>
    </row>
    <row r="6" spans="2:11" s="1" customFormat="1" ht="15" customHeight="1">
      <c r="B6" s="268"/>
      <c r="C6" s="395" t="s">
        <v>4402</v>
      </c>
      <c r="D6" s="395"/>
      <c r="E6" s="395"/>
      <c r="F6" s="395"/>
      <c r="G6" s="395"/>
      <c r="H6" s="395"/>
      <c r="I6" s="395"/>
      <c r="J6" s="395"/>
      <c r="K6" s="269"/>
    </row>
    <row r="7" spans="2:11" s="1" customFormat="1" ht="15" customHeight="1">
      <c r="B7" s="272"/>
      <c r="C7" s="395" t="s">
        <v>4403</v>
      </c>
      <c r="D7" s="395"/>
      <c r="E7" s="395"/>
      <c r="F7" s="395"/>
      <c r="G7" s="395"/>
      <c r="H7" s="395"/>
      <c r="I7" s="395"/>
      <c r="J7" s="395"/>
      <c r="K7" s="269"/>
    </row>
    <row r="8" spans="2:11" s="1" customFormat="1" ht="12.75" customHeight="1">
      <c r="B8" s="272"/>
      <c r="C8" s="271"/>
      <c r="D8" s="271"/>
      <c r="E8" s="271"/>
      <c r="F8" s="271"/>
      <c r="G8" s="271"/>
      <c r="H8" s="271"/>
      <c r="I8" s="271"/>
      <c r="J8" s="271"/>
      <c r="K8" s="269"/>
    </row>
    <row r="9" spans="2:11" s="1" customFormat="1" ht="15" customHeight="1">
      <c r="B9" s="272"/>
      <c r="C9" s="395" t="s">
        <v>4404</v>
      </c>
      <c r="D9" s="395"/>
      <c r="E9" s="395"/>
      <c r="F9" s="395"/>
      <c r="G9" s="395"/>
      <c r="H9" s="395"/>
      <c r="I9" s="395"/>
      <c r="J9" s="395"/>
      <c r="K9" s="269"/>
    </row>
    <row r="10" spans="2:11" s="1" customFormat="1" ht="15" customHeight="1">
      <c r="B10" s="272"/>
      <c r="C10" s="271"/>
      <c r="D10" s="395" t="s">
        <v>4405</v>
      </c>
      <c r="E10" s="395"/>
      <c r="F10" s="395"/>
      <c r="G10" s="395"/>
      <c r="H10" s="395"/>
      <c r="I10" s="395"/>
      <c r="J10" s="395"/>
      <c r="K10" s="269"/>
    </row>
    <row r="11" spans="2:11" s="1" customFormat="1" ht="15" customHeight="1">
      <c r="B11" s="272"/>
      <c r="C11" s="273"/>
      <c r="D11" s="395" t="s">
        <v>4406</v>
      </c>
      <c r="E11" s="395"/>
      <c r="F11" s="395"/>
      <c r="G11" s="395"/>
      <c r="H11" s="395"/>
      <c r="I11" s="395"/>
      <c r="J11" s="395"/>
      <c r="K11" s="269"/>
    </row>
    <row r="12" spans="2:11" s="1" customFormat="1" ht="15" customHeight="1">
      <c r="B12" s="272"/>
      <c r="C12" s="273"/>
      <c r="D12" s="271"/>
      <c r="E12" s="271"/>
      <c r="F12" s="271"/>
      <c r="G12" s="271"/>
      <c r="H12" s="271"/>
      <c r="I12" s="271"/>
      <c r="J12" s="271"/>
      <c r="K12" s="269"/>
    </row>
    <row r="13" spans="2:11" s="1" customFormat="1" ht="15" customHeight="1">
      <c r="B13" s="272"/>
      <c r="C13" s="273"/>
      <c r="D13" s="274" t="s">
        <v>4407</v>
      </c>
      <c r="E13" s="271"/>
      <c r="F13" s="271"/>
      <c r="G13" s="271"/>
      <c r="H13" s="271"/>
      <c r="I13" s="271"/>
      <c r="J13" s="271"/>
      <c r="K13" s="269"/>
    </row>
    <row r="14" spans="2:11" s="1" customFormat="1" ht="12.75" customHeight="1">
      <c r="B14" s="272"/>
      <c r="C14" s="273"/>
      <c r="D14" s="273"/>
      <c r="E14" s="273"/>
      <c r="F14" s="273"/>
      <c r="G14" s="273"/>
      <c r="H14" s="273"/>
      <c r="I14" s="273"/>
      <c r="J14" s="273"/>
      <c r="K14" s="269"/>
    </row>
    <row r="15" spans="2:11" s="1" customFormat="1" ht="15" customHeight="1">
      <c r="B15" s="272"/>
      <c r="C15" s="273"/>
      <c r="D15" s="395" t="s">
        <v>4408</v>
      </c>
      <c r="E15" s="395"/>
      <c r="F15" s="395"/>
      <c r="G15" s="395"/>
      <c r="H15" s="395"/>
      <c r="I15" s="395"/>
      <c r="J15" s="395"/>
      <c r="K15" s="269"/>
    </row>
    <row r="16" spans="2:11" s="1" customFormat="1" ht="15" customHeight="1">
      <c r="B16" s="272"/>
      <c r="C16" s="273"/>
      <c r="D16" s="395" t="s">
        <v>4409</v>
      </c>
      <c r="E16" s="395"/>
      <c r="F16" s="395"/>
      <c r="G16" s="395"/>
      <c r="H16" s="395"/>
      <c r="I16" s="395"/>
      <c r="J16" s="395"/>
      <c r="K16" s="269"/>
    </row>
    <row r="17" spans="2:11" s="1" customFormat="1" ht="15" customHeight="1">
      <c r="B17" s="272"/>
      <c r="C17" s="273"/>
      <c r="D17" s="395" t="s">
        <v>4410</v>
      </c>
      <c r="E17" s="395"/>
      <c r="F17" s="395"/>
      <c r="G17" s="395"/>
      <c r="H17" s="395"/>
      <c r="I17" s="395"/>
      <c r="J17" s="395"/>
      <c r="K17" s="269"/>
    </row>
    <row r="18" spans="2:11" s="1" customFormat="1" ht="15" customHeight="1">
      <c r="B18" s="272"/>
      <c r="C18" s="273"/>
      <c r="D18" s="273"/>
      <c r="E18" s="275" t="s">
        <v>78</v>
      </c>
      <c r="F18" s="395" t="s">
        <v>4411</v>
      </c>
      <c r="G18" s="395"/>
      <c r="H18" s="395"/>
      <c r="I18" s="395"/>
      <c r="J18" s="395"/>
      <c r="K18" s="269"/>
    </row>
    <row r="19" spans="2:11" s="1" customFormat="1" ht="15" customHeight="1">
      <c r="B19" s="272"/>
      <c r="C19" s="273"/>
      <c r="D19" s="273"/>
      <c r="E19" s="275" t="s">
        <v>4412</v>
      </c>
      <c r="F19" s="395" t="s">
        <v>4413</v>
      </c>
      <c r="G19" s="395"/>
      <c r="H19" s="395"/>
      <c r="I19" s="395"/>
      <c r="J19" s="395"/>
      <c r="K19" s="269"/>
    </row>
    <row r="20" spans="2:11" s="1" customFormat="1" ht="15" customHeight="1">
      <c r="B20" s="272"/>
      <c r="C20" s="273"/>
      <c r="D20" s="273"/>
      <c r="E20" s="275" t="s">
        <v>4414</v>
      </c>
      <c r="F20" s="395" t="s">
        <v>4415</v>
      </c>
      <c r="G20" s="395"/>
      <c r="H20" s="395"/>
      <c r="I20" s="395"/>
      <c r="J20" s="395"/>
      <c r="K20" s="269"/>
    </row>
    <row r="21" spans="2:11" s="1" customFormat="1" ht="15" customHeight="1">
      <c r="B21" s="272"/>
      <c r="C21" s="273"/>
      <c r="D21" s="273"/>
      <c r="E21" s="275" t="s">
        <v>4416</v>
      </c>
      <c r="F21" s="395" t="s">
        <v>4417</v>
      </c>
      <c r="G21" s="395"/>
      <c r="H21" s="395"/>
      <c r="I21" s="395"/>
      <c r="J21" s="395"/>
      <c r="K21" s="269"/>
    </row>
    <row r="22" spans="2:11" s="1" customFormat="1" ht="15" customHeight="1">
      <c r="B22" s="272"/>
      <c r="C22" s="273"/>
      <c r="D22" s="273"/>
      <c r="E22" s="275" t="s">
        <v>4418</v>
      </c>
      <c r="F22" s="395" t="s">
        <v>4419</v>
      </c>
      <c r="G22" s="395"/>
      <c r="H22" s="395"/>
      <c r="I22" s="395"/>
      <c r="J22" s="395"/>
      <c r="K22" s="269"/>
    </row>
    <row r="23" spans="2:11" s="1" customFormat="1" ht="15" customHeight="1">
      <c r="B23" s="272"/>
      <c r="C23" s="273"/>
      <c r="D23" s="273"/>
      <c r="E23" s="275" t="s">
        <v>4420</v>
      </c>
      <c r="F23" s="395" t="s">
        <v>4421</v>
      </c>
      <c r="G23" s="395"/>
      <c r="H23" s="395"/>
      <c r="I23" s="395"/>
      <c r="J23" s="395"/>
      <c r="K23" s="269"/>
    </row>
    <row r="24" spans="2:11" s="1" customFormat="1" ht="12.75" customHeight="1">
      <c r="B24" s="272"/>
      <c r="C24" s="273"/>
      <c r="D24" s="273"/>
      <c r="E24" s="273"/>
      <c r="F24" s="273"/>
      <c r="G24" s="273"/>
      <c r="H24" s="273"/>
      <c r="I24" s="273"/>
      <c r="J24" s="273"/>
      <c r="K24" s="269"/>
    </row>
    <row r="25" spans="2:11" s="1" customFormat="1" ht="15" customHeight="1">
      <c r="B25" s="272"/>
      <c r="C25" s="395" t="s">
        <v>4422</v>
      </c>
      <c r="D25" s="395"/>
      <c r="E25" s="395"/>
      <c r="F25" s="395"/>
      <c r="G25" s="395"/>
      <c r="H25" s="395"/>
      <c r="I25" s="395"/>
      <c r="J25" s="395"/>
      <c r="K25" s="269"/>
    </row>
    <row r="26" spans="2:11" s="1" customFormat="1" ht="15" customHeight="1">
      <c r="B26" s="272"/>
      <c r="C26" s="395" t="s">
        <v>4423</v>
      </c>
      <c r="D26" s="395"/>
      <c r="E26" s="395"/>
      <c r="F26" s="395"/>
      <c r="G26" s="395"/>
      <c r="H26" s="395"/>
      <c r="I26" s="395"/>
      <c r="J26" s="395"/>
      <c r="K26" s="269"/>
    </row>
    <row r="27" spans="2:11" s="1" customFormat="1" ht="15" customHeight="1">
      <c r="B27" s="272"/>
      <c r="C27" s="271"/>
      <c r="D27" s="395" t="s">
        <v>4424</v>
      </c>
      <c r="E27" s="395"/>
      <c r="F27" s="395"/>
      <c r="G27" s="395"/>
      <c r="H27" s="395"/>
      <c r="I27" s="395"/>
      <c r="J27" s="395"/>
      <c r="K27" s="269"/>
    </row>
    <row r="28" spans="2:11" s="1" customFormat="1" ht="15" customHeight="1">
      <c r="B28" s="272"/>
      <c r="C28" s="273"/>
      <c r="D28" s="395" t="s">
        <v>4425</v>
      </c>
      <c r="E28" s="395"/>
      <c r="F28" s="395"/>
      <c r="G28" s="395"/>
      <c r="H28" s="395"/>
      <c r="I28" s="395"/>
      <c r="J28" s="395"/>
      <c r="K28" s="269"/>
    </row>
    <row r="29" spans="2:11" s="1" customFormat="1" ht="12.75" customHeight="1">
      <c r="B29" s="272"/>
      <c r="C29" s="273"/>
      <c r="D29" s="273"/>
      <c r="E29" s="273"/>
      <c r="F29" s="273"/>
      <c r="G29" s="273"/>
      <c r="H29" s="273"/>
      <c r="I29" s="273"/>
      <c r="J29" s="273"/>
      <c r="K29" s="269"/>
    </row>
    <row r="30" spans="2:11" s="1" customFormat="1" ht="15" customHeight="1">
      <c r="B30" s="272"/>
      <c r="C30" s="273"/>
      <c r="D30" s="395" t="s">
        <v>4426</v>
      </c>
      <c r="E30" s="395"/>
      <c r="F30" s="395"/>
      <c r="G30" s="395"/>
      <c r="H30" s="395"/>
      <c r="I30" s="395"/>
      <c r="J30" s="395"/>
      <c r="K30" s="269"/>
    </row>
    <row r="31" spans="2:11" s="1" customFormat="1" ht="15" customHeight="1">
      <c r="B31" s="272"/>
      <c r="C31" s="273"/>
      <c r="D31" s="395" t="s">
        <v>4427</v>
      </c>
      <c r="E31" s="395"/>
      <c r="F31" s="395"/>
      <c r="G31" s="395"/>
      <c r="H31" s="395"/>
      <c r="I31" s="395"/>
      <c r="J31" s="395"/>
      <c r="K31" s="269"/>
    </row>
    <row r="32" spans="2:11" s="1" customFormat="1" ht="12.75" customHeight="1">
      <c r="B32" s="272"/>
      <c r="C32" s="273"/>
      <c r="D32" s="273"/>
      <c r="E32" s="273"/>
      <c r="F32" s="273"/>
      <c r="G32" s="273"/>
      <c r="H32" s="273"/>
      <c r="I32" s="273"/>
      <c r="J32" s="273"/>
      <c r="K32" s="269"/>
    </row>
    <row r="33" spans="2:11" s="1" customFormat="1" ht="15" customHeight="1">
      <c r="B33" s="272"/>
      <c r="C33" s="273"/>
      <c r="D33" s="395" t="s">
        <v>4428</v>
      </c>
      <c r="E33" s="395"/>
      <c r="F33" s="395"/>
      <c r="G33" s="395"/>
      <c r="H33" s="395"/>
      <c r="I33" s="395"/>
      <c r="J33" s="395"/>
      <c r="K33" s="269"/>
    </row>
    <row r="34" spans="2:11" s="1" customFormat="1" ht="15" customHeight="1">
      <c r="B34" s="272"/>
      <c r="C34" s="273"/>
      <c r="D34" s="395" t="s">
        <v>4429</v>
      </c>
      <c r="E34" s="395"/>
      <c r="F34" s="395"/>
      <c r="G34" s="395"/>
      <c r="H34" s="395"/>
      <c r="I34" s="395"/>
      <c r="J34" s="395"/>
      <c r="K34" s="269"/>
    </row>
    <row r="35" spans="2:11" s="1" customFormat="1" ht="15" customHeight="1">
      <c r="B35" s="272"/>
      <c r="C35" s="273"/>
      <c r="D35" s="395" t="s">
        <v>4430</v>
      </c>
      <c r="E35" s="395"/>
      <c r="F35" s="395"/>
      <c r="G35" s="395"/>
      <c r="H35" s="395"/>
      <c r="I35" s="395"/>
      <c r="J35" s="395"/>
      <c r="K35" s="269"/>
    </row>
    <row r="36" spans="2:11" s="1" customFormat="1" ht="15" customHeight="1">
      <c r="B36" s="272"/>
      <c r="C36" s="273"/>
      <c r="D36" s="271"/>
      <c r="E36" s="274" t="s">
        <v>130</v>
      </c>
      <c r="F36" s="271"/>
      <c r="G36" s="395" t="s">
        <v>4431</v>
      </c>
      <c r="H36" s="395"/>
      <c r="I36" s="395"/>
      <c r="J36" s="395"/>
      <c r="K36" s="269"/>
    </row>
    <row r="37" spans="2:11" s="1" customFormat="1" ht="30.75" customHeight="1">
      <c r="B37" s="272"/>
      <c r="C37" s="273"/>
      <c r="D37" s="271"/>
      <c r="E37" s="274" t="s">
        <v>4432</v>
      </c>
      <c r="F37" s="271"/>
      <c r="G37" s="395" t="s">
        <v>4433</v>
      </c>
      <c r="H37" s="395"/>
      <c r="I37" s="395"/>
      <c r="J37" s="395"/>
      <c r="K37" s="269"/>
    </row>
    <row r="38" spans="2:11" s="1" customFormat="1" ht="15" customHeight="1">
      <c r="B38" s="272"/>
      <c r="C38" s="273"/>
      <c r="D38" s="271"/>
      <c r="E38" s="274" t="s">
        <v>52</v>
      </c>
      <c r="F38" s="271"/>
      <c r="G38" s="395" t="s">
        <v>4434</v>
      </c>
      <c r="H38" s="395"/>
      <c r="I38" s="395"/>
      <c r="J38" s="395"/>
      <c r="K38" s="269"/>
    </row>
    <row r="39" spans="2:11" s="1" customFormat="1" ht="15" customHeight="1">
      <c r="B39" s="272"/>
      <c r="C39" s="273"/>
      <c r="D39" s="271"/>
      <c r="E39" s="274" t="s">
        <v>53</v>
      </c>
      <c r="F39" s="271"/>
      <c r="G39" s="395" t="s">
        <v>4435</v>
      </c>
      <c r="H39" s="395"/>
      <c r="I39" s="395"/>
      <c r="J39" s="395"/>
      <c r="K39" s="269"/>
    </row>
    <row r="40" spans="2:11" s="1" customFormat="1" ht="15" customHeight="1">
      <c r="B40" s="272"/>
      <c r="C40" s="273"/>
      <c r="D40" s="271"/>
      <c r="E40" s="274" t="s">
        <v>131</v>
      </c>
      <c r="F40" s="271"/>
      <c r="G40" s="395" t="s">
        <v>4436</v>
      </c>
      <c r="H40" s="395"/>
      <c r="I40" s="395"/>
      <c r="J40" s="395"/>
      <c r="K40" s="269"/>
    </row>
    <row r="41" spans="2:11" s="1" customFormat="1" ht="15" customHeight="1">
      <c r="B41" s="272"/>
      <c r="C41" s="273"/>
      <c r="D41" s="271"/>
      <c r="E41" s="274" t="s">
        <v>132</v>
      </c>
      <c r="F41" s="271"/>
      <c r="G41" s="395" t="s">
        <v>4437</v>
      </c>
      <c r="H41" s="395"/>
      <c r="I41" s="395"/>
      <c r="J41" s="395"/>
      <c r="K41" s="269"/>
    </row>
    <row r="42" spans="2:11" s="1" customFormat="1" ht="15" customHeight="1">
      <c r="B42" s="272"/>
      <c r="C42" s="273"/>
      <c r="D42" s="271"/>
      <c r="E42" s="274" t="s">
        <v>4438</v>
      </c>
      <c r="F42" s="271"/>
      <c r="G42" s="395" t="s">
        <v>4439</v>
      </c>
      <c r="H42" s="395"/>
      <c r="I42" s="395"/>
      <c r="J42" s="395"/>
      <c r="K42" s="269"/>
    </row>
    <row r="43" spans="2:11" s="1" customFormat="1" ht="15" customHeight="1">
      <c r="B43" s="272"/>
      <c r="C43" s="273"/>
      <c r="D43" s="271"/>
      <c r="E43" s="274"/>
      <c r="F43" s="271"/>
      <c r="G43" s="395" t="s">
        <v>4440</v>
      </c>
      <c r="H43" s="395"/>
      <c r="I43" s="395"/>
      <c r="J43" s="395"/>
      <c r="K43" s="269"/>
    </row>
    <row r="44" spans="2:11" s="1" customFormat="1" ht="15" customHeight="1">
      <c r="B44" s="272"/>
      <c r="C44" s="273"/>
      <c r="D44" s="271"/>
      <c r="E44" s="274" t="s">
        <v>4441</v>
      </c>
      <c r="F44" s="271"/>
      <c r="G44" s="395" t="s">
        <v>4442</v>
      </c>
      <c r="H44" s="395"/>
      <c r="I44" s="395"/>
      <c r="J44" s="395"/>
      <c r="K44" s="269"/>
    </row>
    <row r="45" spans="2:11" s="1" customFormat="1" ht="15" customHeight="1">
      <c r="B45" s="272"/>
      <c r="C45" s="273"/>
      <c r="D45" s="271"/>
      <c r="E45" s="274" t="s">
        <v>134</v>
      </c>
      <c r="F45" s="271"/>
      <c r="G45" s="395" t="s">
        <v>4443</v>
      </c>
      <c r="H45" s="395"/>
      <c r="I45" s="395"/>
      <c r="J45" s="395"/>
      <c r="K45" s="269"/>
    </row>
    <row r="46" spans="2:11" s="1" customFormat="1" ht="12.75" customHeight="1">
      <c r="B46" s="272"/>
      <c r="C46" s="273"/>
      <c r="D46" s="271"/>
      <c r="E46" s="271"/>
      <c r="F46" s="271"/>
      <c r="G46" s="271"/>
      <c r="H46" s="271"/>
      <c r="I46" s="271"/>
      <c r="J46" s="271"/>
      <c r="K46" s="269"/>
    </row>
    <row r="47" spans="2:11" s="1" customFormat="1" ht="15" customHeight="1">
      <c r="B47" s="272"/>
      <c r="C47" s="273"/>
      <c r="D47" s="395" t="s">
        <v>4444</v>
      </c>
      <c r="E47" s="395"/>
      <c r="F47" s="395"/>
      <c r="G47" s="395"/>
      <c r="H47" s="395"/>
      <c r="I47" s="395"/>
      <c r="J47" s="395"/>
      <c r="K47" s="269"/>
    </row>
    <row r="48" spans="2:11" s="1" customFormat="1" ht="15" customHeight="1">
      <c r="B48" s="272"/>
      <c r="C48" s="273"/>
      <c r="D48" s="273"/>
      <c r="E48" s="395" t="s">
        <v>4445</v>
      </c>
      <c r="F48" s="395"/>
      <c r="G48" s="395"/>
      <c r="H48" s="395"/>
      <c r="I48" s="395"/>
      <c r="J48" s="395"/>
      <c r="K48" s="269"/>
    </row>
    <row r="49" spans="2:11" s="1" customFormat="1" ht="15" customHeight="1">
      <c r="B49" s="272"/>
      <c r="C49" s="273"/>
      <c r="D49" s="273"/>
      <c r="E49" s="395" t="s">
        <v>4446</v>
      </c>
      <c r="F49" s="395"/>
      <c r="G49" s="395"/>
      <c r="H49" s="395"/>
      <c r="I49" s="395"/>
      <c r="J49" s="395"/>
      <c r="K49" s="269"/>
    </row>
    <row r="50" spans="2:11" s="1" customFormat="1" ht="15" customHeight="1">
      <c r="B50" s="272"/>
      <c r="C50" s="273"/>
      <c r="D50" s="273"/>
      <c r="E50" s="395" t="s">
        <v>4447</v>
      </c>
      <c r="F50" s="395"/>
      <c r="G50" s="395"/>
      <c r="H50" s="395"/>
      <c r="I50" s="395"/>
      <c r="J50" s="395"/>
      <c r="K50" s="269"/>
    </row>
    <row r="51" spans="2:11" s="1" customFormat="1" ht="15" customHeight="1">
      <c r="B51" s="272"/>
      <c r="C51" s="273"/>
      <c r="D51" s="395" t="s">
        <v>4448</v>
      </c>
      <c r="E51" s="395"/>
      <c r="F51" s="395"/>
      <c r="G51" s="395"/>
      <c r="H51" s="395"/>
      <c r="I51" s="395"/>
      <c r="J51" s="395"/>
      <c r="K51" s="269"/>
    </row>
    <row r="52" spans="2:11" s="1" customFormat="1" ht="25.5" customHeight="1">
      <c r="B52" s="268"/>
      <c r="C52" s="396" t="s">
        <v>4449</v>
      </c>
      <c r="D52" s="396"/>
      <c r="E52" s="396"/>
      <c r="F52" s="396"/>
      <c r="G52" s="396"/>
      <c r="H52" s="396"/>
      <c r="I52" s="396"/>
      <c r="J52" s="396"/>
      <c r="K52" s="269"/>
    </row>
    <row r="53" spans="2:11" s="1" customFormat="1" ht="5.25" customHeight="1">
      <c r="B53" s="268"/>
      <c r="C53" s="270"/>
      <c r="D53" s="270"/>
      <c r="E53" s="270"/>
      <c r="F53" s="270"/>
      <c r="G53" s="270"/>
      <c r="H53" s="270"/>
      <c r="I53" s="270"/>
      <c r="J53" s="270"/>
      <c r="K53" s="269"/>
    </row>
    <row r="54" spans="2:11" s="1" customFormat="1" ht="15" customHeight="1">
      <c r="B54" s="268"/>
      <c r="C54" s="395" t="s">
        <v>4450</v>
      </c>
      <c r="D54" s="395"/>
      <c r="E54" s="395"/>
      <c r="F54" s="395"/>
      <c r="G54" s="395"/>
      <c r="H54" s="395"/>
      <c r="I54" s="395"/>
      <c r="J54" s="395"/>
      <c r="K54" s="269"/>
    </row>
    <row r="55" spans="2:11" s="1" customFormat="1" ht="15" customHeight="1">
      <c r="B55" s="268"/>
      <c r="C55" s="395" t="s">
        <v>4451</v>
      </c>
      <c r="D55" s="395"/>
      <c r="E55" s="395"/>
      <c r="F55" s="395"/>
      <c r="G55" s="395"/>
      <c r="H55" s="395"/>
      <c r="I55" s="395"/>
      <c r="J55" s="395"/>
      <c r="K55" s="269"/>
    </row>
    <row r="56" spans="2:11" s="1" customFormat="1" ht="12.75" customHeight="1">
      <c r="B56" s="268"/>
      <c r="C56" s="271"/>
      <c r="D56" s="271"/>
      <c r="E56" s="271"/>
      <c r="F56" s="271"/>
      <c r="G56" s="271"/>
      <c r="H56" s="271"/>
      <c r="I56" s="271"/>
      <c r="J56" s="271"/>
      <c r="K56" s="269"/>
    </row>
    <row r="57" spans="2:11" s="1" customFormat="1" ht="15" customHeight="1">
      <c r="B57" s="268"/>
      <c r="C57" s="395" t="s">
        <v>4452</v>
      </c>
      <c r="D57" s="395"/>
      <c r="E57" s="395"/>
      <c r="F57" s="395"/>
      <c r="G57" s="395"/>
      <c r="H57" s="395"/>
      <c r="I57" s="395"/>
      <c r="J57" s="395"/>
      <c r="K57" s="269"/>
    </row>
    <row r="58" spans="2:11" s="1" customFormat="1" ht="15" customHeight="1">
      <c r="B58" s="268"/>
      <c r="C58" s="273"/>
      <c r="D58" s="395" t="s">
        <v>4453</v>
      </c>
      <c r="E58" s="395"/>
      <c r="F58" s="395"/>
      <c r="G58" s="395"/>
      <c r="H58" s="395"/>
      <c r="I58" s="395"/>
      <c r="J58" s="395"/>
      <c r="K58" s="269"/>
    </row>
    <row r="59" spans="2:11" s="1" customFormat="1" ht="15" customHeight="1">
      <c r="B59" s="268"/>
      <c r="C59" s="273"/>
      <c r="D59" s="395" t="s">
        <v>4454</v>
      </c>
      <c r="E59" s="395"/>
      <c r="F59" s="395"/>
      <c r="G59" s="395"/>
      <c r="H59" s="395"/>
      <c r="I59" s="395"/>
      <c r="J59" s="395"/>
      <c r="K59" s="269"/>
    </row>
    <row r="60" spans="2:11" s="1" customFormat="1" ht="15" customHeight="1">
      <c r="B60" s="268"/>
      <c r="C60" s="273"/>
      <c r="D60" s="395" t="s">
        <v>4455</v>
      </c>
      <c r="E60" s="395"/>
      <c r="F60" s="395"/>
      <c r="G60" s="395"/>
      <c r="H60" s="395"/>
      <c r="I60" s="395"/>
      <c r="J60" s="395"/>
      <c r="K60" s="269"/>
    </row>
    <row r="61" spans="2:11" s="1" customFormat="1" ht="15" customHeight="1">
      <c r="B61" s="268"/>
      <c r="C61" s="273"/>
      <c r="D61" s="395" t="s">
        <v>4456</v>
      </c>
      <c r="E61" s="395"/>
      <c r="F61" s="395"/>
      <c r="G61" s="395"/>
      <c r="H61" s="395"/>
      <c r="I61" s="395"/>
      <c r="J61" s="395"/>
      <c r="K61" s="269"/>
    </row>
    <row r="62" spans="2:11" s="1" customFormat="1" ht="15" customHeight="1">
      <c r="B62" s="268"/>
      <c r="C62" s="273"/>
      <c r="D62" s="397" t="s">
        <v>4457</v>
      </c>
      <c r="E62" s="397"/>
      <c r="F62" s="397"/>
      <c r="G62" s="397"/>
      <c r="H62" s="397"/>
      <c r="I62" s="397"/>
      <c r="J62" s="397"/>
      <c r="K62" s="269"/>
    </row>
    <row r="63" spans="2:11" s="1" customFormat="1" ht="15" customHeight="1">
      <c r="B63" s="268"/>
      <c r="C63" s="273"/>
      <c r="D63" s="395" t="s">
        <v>4458</v>
      </c>
      <c r="E63" s="395"/>
      <c r="F63" s="395"/>
      <c r="G63" s="395"/>
      <c r="H63" s="395"/>
      <c r="I63" s="395"/>
      <c r="J63" s="395"/>
      <c r="K63" s="269"/>
    </row>
    <row r="64" spans="2:11" s="1" customFormat="1" ht="12.75" customHeight="1">
      <c r="B64" s="268"/>
      <c r="C64" s="273"/>
      <c r="D64" s="273"/>
      <c r="E64" s="276"/>
      <c r="F64" s="273"/>
      <c r="G64" s="273"/>
      <c r="H64" s="273"/>
      <c r="I64" s="273"/>
      <c r="J64" s="273"/>
      <c r="K64" s="269"/>
    </row>
    <row r="65" spans="2:11" s="1" customFormat="1" ht="15" customHeight="1">
      <c r="B65" s="268"/>
      <c r="C65" s="273"/>
      <c r="D65" s="395" t="s">
        <v>4459</v>
      </c>
      <c r="E65" s="395"/>
      <c r="F65" s="395"/>
      <c r="G65" s="395"/>
      <c r="H65" s="395"/>
      <c r="I65" s="395"/>
      <c r="J65" s="395"/>
      <c r="K65" s="269"/>
    </row>
    <row r="66" spans="2:11" s="1" customFormat="1" ht="15" customHeight="1">
      <c r="B66" s="268"/>
      <c r="C66" s="273"/>
      <c r="D66" s="397" t="s">
        <v>4460</v>
      </c>
      <c r="E66" s="397"/>
      <c r="F66" s="397"/>
      <c r="G66" s="397"/>
      <c r="H66" s="397"/>
      <c r="I66" s="397"/>
      <c r="J66" s="397"/>
      <c r="K66" s="269"/>
    </row>
    <row r="67" spans="2:11" s="1" customFormat="1" ht="15" customHeight="1">
      <c r="B67" s="268"/>
      <c r="C67" s="273"/>
      <c r="D67" s="395" t="s">
        <v>4461</v>
      </c>
      <c r="E67" s="395"/>
      <c r="F67" s="395"/>
      <c r="G67" s="395"/>
      <c r="H67" s="395"/>
      <c r="I67" s="395"/>
      <c r="J67" s="395"/>
      <c r="K67" s="269"/>
    </row>
    <row r="68" spans="2:11" s="1" customFormat="1" ht="15" customHeight="1">
      <c r="B68" s="268"/>
      <c r="C68" s="273"/>
      <c r="D68" s="395" t="s">
        <v>4462</v>
      </c>
      <c r="E68" s="395"/>
      <c r="F68" s="395"/>
      <c r="G68" s="395"/>
      <c r="H68" s="395"/>
      <c r="I68" s="395"/>
      <c r="J68" s="395"/>
      <c r="K68" s="269"/>
    </row>
    <row r="69" spans="2:11" s="1" customFormat="1" ht="15" customHeight="1">
      <c r="B69" s="268"/>
      <c r="C69" s="273"/>
      <c r="D69" s="395" t="s">
        <v>4463</v>
      </c>
      <c r="E69" s="395"/>
      <c r="F69" s="395"/>
      <c r="G69" s="395"/>
      <c r="H69" s="395"/>
      <c r="I69" s="395"/>
      <c r="J69" s="395"/>
      <c r="K69" s="269"/>
    </row>
    <row r="70" spans="2:11" s="1" customFormat="1" ht="15" customHeight="1">
      <c r="B70" s="268"/>
      <c r="C70" s="273"/>
      <c r="D70" s="395" t="s">
        <v>4464</v>
      </c>
      <c r="E70" s="395"/>
      <c r="F70" s="395"/>
      <c r="G70" s="395"/>
      <c r="H70" s="395"/>
      <c r="I70" s="395"/>
      <c r="J70" s="395"/>
      <c r="K70" s="269"/>
    </row>
    <row r="71" spans="2:11" s="1" customFormat="1" ht="12.75" customHeight="1">
      <c r="B71" s="277"/>
      <c r="C71" s="278"/>
      <c r="D71" s="278"/>
      <c r="E71" s="278"/>
      <c r="F71" s="278"/>
      <c r="G71" s="278"/>
      <c r="H71" s="278"/>
      <c r="I71" s="278"/>
      <c r="J71" s="278"/>
      <c r="K71" s="279"/>
    </row>
    <row r="72" spans="2:11" s="1" customFormat="1" ht="18.75" customHeight="1">
      <c r="B72" s="280"/>
      <c r="C72" s="280"/>
      <c r="D72" s="280"/>
      <c r="E72" s="280"/>
      <c r="F72" s="280"/>
      <c r="G72" s="280"/>
      <c r="H72" s="280"/>
      <c r="I72" s="280"/>
      <c r="J72" s="280"/>
      <c r="K72" s="281"/>
    </row>
    <row r="73" spans="2:11" s="1" customFormat="1" ht="18.75" customHeight="1">
      <c r="B73" s="281"/>
      <c r="C73" s="281"/>
      <c r="D73" s="281"/>
      <c r="E73" s="281"/>
      <c r="F73" s="281"/>
      <c r="G73" s="281"/>
      <c r="H73" s="281"/>
      <c r="I73" s="281"/>
      <c r="J73" s="281"/>
      <c r="K73" s="281"/>
    </row>
    <row r="74" spans="2:11" s="1" customFormat="1" ht="7.5" customHeight="1">
      <c r="B74" s="282"/>
      <c r="C74" s="283"/>
      <c r="D74" s="283"/>
      <c r="E74" s="283"/>
      <c r="F74" s="283"/>
      <c r="G74" s="283"/>
      <c r="H74" s="283"/>
      <c r="I74" s="283"/>
      <c r="J74" s="283"/>
      <c r="K74" s="284"/>
    </row>
    <row r="75" spans="2:11" s="1" customFormat="1" ht="45" customHeight="1">
      <c r="B75" s="285"/>
      <c r="C75" s="390" t="s">
        <v>4465</v>
      </c>
      <c r="D75" s="390"/>
      <c r="E75" s="390"/>
      <c r="F75" s="390"/>
      <c r="G75" s="390"/>
      <c r="H75" s="390"/>
      <c r="I75" s="390"/>
      <c r="J75" s="390"/>
      <c r="K75" s="286"/>
    </row>
    <row r="76" spans="2:11" s="1" customFormat="1" ht="17.25" customHeight="1">
      <c r="B76" s="285"/>
      <c r="C76" s="287" t="s">
        <v>4466</v>
      </c>
      <c r="D76" s="287"/>
      <c r="E76" s="287"/>
      <c r="F76" s="287" t="s">
        <v>4467</v>
      </c>
      <c r="G76" s="288"/>
      <c r="H76" s="287" t="s">
        <v>53</v>
      </c>
      <c r="I76" s="287" t="s">
        <v>56</v>
      </c>
      <c r="J76" s="287" t="s">
        <v>4468</v>
      </c>
      <c r="K76" s="286"/>
    </row>
    <row r="77" spans="2:11" s="1" customFormat="1" ht="17.25" customHeight="1">
      <c r="B77" s="285"/>
      <c r="C77" s="289" t="s">
        <v>4469</v>
      </c>
      <c r="D77" s="289"/>
      <c r="E77" s="289"/>
      <c r="F77" s="290" t="s">
        <v>4470</v>
      </c>
      <c r="G77" s="291"/>
      <c r="H77" s="289"/>
      <c r="I77" s="289"/>
      <c r="J77" s="289" t="s">
        <v>4471</v>
      </c>
      <c r="K77" s="286"/>
    </row>
    <row r="78" spans="2:11" s="1" customFormat="1" ht="5.25" customHeight="1">
      <c r="B78" s="285"/>
      <c r="C78" s="292"/>
      <c r="D78" s="292"/>
      <c r="E78" s="292"/>
      <c r="F78" s="292"/>
      <c r="G78" s="293"/>
      <c r="H78" s="292"/>
      <c r="I78" s="292"/>
      <c r="J78" s="292"/>
      <c r="K78" s="286"/>
    </row>
    <row r="79" spans="2:11" s="1" customFormat="1" ht="15" customHeight="1">
      <c r="B79" s="285"/>
      <c r="C79" s="274" t="s">
        <v>52</v>
      </c>
      <c r="D79" s="292"/>
      <c r="E79" s="292"/>
      <c r="F79" s="294" t="s">
        <v>4472</v>
      </c>
      <c r="G79" s="293"/>
      <c r="H79" s="274" t="s">
        <v>4473</v>
      </c>
      <c r="I79" s="274" t="s">
        <v>4474</v>
      </c>
      <c r="J79" s="274">
        <v>20</v>
      </c>
      <c r="K79" s="286"/>
    </row>
    <row r="80" spans="2:11" s="1" customFormat="1" ht="15" customHeight="1">
      <c r="B80" s="285"/>
      <c r="C80" s="274" t="s">
        <v>4475</v>
      </c>
      <c r="D80" s="274"/>
      <c r="E80" s="274"/>
      <c r="F80" s="294" t="s">
        <v>4472</v>
      </c>
      <c r="G80" s="293"/>
      <c r="H80" s="274" t="s">
        <v>4476</v>
      </c>
      <c r="I80" s="274" t="s">
        <v>4474</v>
      </c>
      <c r="J80" s="274">
        <v>120</v>
      </c>
      <c r="K80" s="286"/>
    </row>
    <row r="81" spans="2:11" s="1" customFormat="1" ht="15" customHeight="1">
      <c r="B81" s="295"/>
      <c r="C81" s="274" t="s">
        <v>4477</v>
      </c>
      <c r="D81" s="274"/>
      <c r="E81" s="274"/>
      <c r="F81" s="294" t="s">
        <v>4478</v>
      </c>
      <c r="G81" s="293"/>
      <c r="H81" s="274" t="s">
        <v>4479</v>
      </c>
      <c r="I81" s="274" t="s">
        <v>4474</v>
      </c>
      <c r="J81" s="274">
        <v>50</v>
      </c>
      <c r="K81" s="286"/>
    </row>
    <row r="82" spans="2:11" s="1" customFormat="1" ht="15" customHeight="1">
      <c r="B82" s="295"/>
      <c r="C82" s="274" t="s">
        <v>4480</v>
      </c>
      <c r="D82" s="274"/>
      <c r="E82" s="274"/>
      <c r="F82" s="294" t="s">
        <v>4472</v>
      </c>
      <c r="G82" s="293"/>
      <c r="H82" s="274" t="s">
        <v>4481</v>
      </c>
      <c r="I82" s="274" t="s">
        <v>4482</v>
      </c>
      <c r="J82" s="274"/>
      <c r="K82" s="286"/>
    </row>
    <row r="83" spans="2:11" s="1" customFormat="1" ht="15" customHeight="1">
      <c r="B83" s="295"/>
      <c r="C83" s="296" t="s">
        <v>4483</v>
      </c>
      <c r="D83" s="296"/>
      <c r="E83" s="296"/>
      <c r="F83" s="297" t="s">
        <v>4478</v>
      </c>
      <c r="G83" s="296"/>
      <c r="H83" s="296" t="s">
        <v>4484</v>
      </c>
      <c r="I83" s="296" t="s">
        <v>4474</v>
      </c>
      <c r="J83" s="296">
        <v>15</v>
      </c>
      <c r="K83" s="286"/>
    </row>
    <row r="84" spans="2:11" s="1" customFormat="1" ht="15" customHeight="1">
      <c r="B84" s="295"/>
      <c r="C84" s="296" t="s">
        <v>4485</v>
      </c>
      <c r="D84" s="296"/>
      <c r="E84" s="296"/>
      <c r="F84" s="297" t="s">
        <v>4478</v>
      </c>
      <c r="G84" s="296"/>
      <c r="H84" s="296" t="s">
        <v>4486</v>
      </c>
      <c r="I84" s="296" t="s">
        <v>4474</v>
      </c>
      <c r="J84" s="296">
        <v>15</v>
      </c>
      <c r="K84" s="286"/>
    </row>
    <row r="85" spans="2:11" s="1" customFormat="1" ht="15" customHeight="1">
      <c r="B85" s="295"/>
      <c r="C85" s="296" t="s">
        <v>4487</v>
      </c>
      <c r="D85" s="296"/>
      <c r="E85" s="296"/>
      <c r="F85" s="297" t="s">
        <v>4478</v>
      </c>
      <c r="G85" s="296"/>
      <c r="H85" s="296" t="s">
        <v>4488</v>
      </c>
      <c r="I85" s="296" t="s">
        <v>4474</v>
      </c>
      <c r="J85" s="296">
        <v>20</v>
      </c>
      <c r="K85" s="286"/>
    </row>
    <row r="86" spans="2:11" s="1" customFormat="1" ht="15" customHeight="1">
      <c r="B86" s="295"/>
      <c r="C86" s="296" t="s">
        <v>4489</v>
      </c>
      <c r="D86" s="296"/>
      <c r="E86" s="296"/>
      <c r="F86" s="297" t="s">
        <v>4478</v>
      </c>
      <c r="G86" s="296"/>
      <c r="H86" s="296" t="s">
        <v>4490</v>
      </c>
      <c r="I86" s="296" t="s">
        <v>4474</v>
      </c>
      <c r="J86" s="296">
        <v>20</v>
      </c>
      <c r="K86" s="286"/>
    </row>
    <row r="87" spans="2:11" s="1" customFormat="1" ht="15" customHeight="1">
      <c r="B87" s="295"/>
      <c r="C87" s="274" t="s">
        <v>4491</v>
      </c>
      <c r="D87" s="274"/>
      <c r="E87" s="274"/>
      <c r="F87" s="294" t="s">
        <v>4478</v>
      </c>
      <c r="G87" s="293"/>
      <c r="H87" s="274" t="s">
        <v>4492</v>
      </c>
      <c r="I87" s="274" t="s">
        <v>4474</v>
      </c>
      <c r="J87" s="274">
        <v>50</v>
      </c>
      <c r="K87" s="286"/>
    </row>
    <row r="88" spans="2:11" s="1" customFormat="1" ht="15" customHeight="1">
      <c r="B88" s="295"/>
      <c r="C88" s="274" t="s">
        <v>4493</v>
      </c>
      <c r="D88" s="274"/>
      <c r="E88" s="274"/>
      <c r="F88" s="294" t="s">
        <v>4478</v>
      </c>
      <c r="G88" s="293"/>
      <c r="H88" s="274" t="s">
        <v>4494</v>
      </c>
      <c r="I88" s="274" t="s">
        <v>4474</v>
      </c>
      <c r="J88" s="274">
        <v>20</v>
      </c>
      <c r="K88" s="286"/>
    </row>
    <row r="89" spans="2:11" s="1" customFormat="1" ht="15" customHeight="1">
      <c r="B89" s="295"/>
      <c r="C89" s="274" t="s">
        <v>4495</v>
      </c>
      <c r="D89" s="274"/>
      <c r="E89" s="274"/>
      <c r="F89" s="294" t="s">
        <v>4478</v>
      </c>
      <c r="G89" s="293"/>
      <c r="H89" s="274" t="s">
        <v>4496</v>
      </c>
      <c r="I89" s="274" t="s">
        <v>4474</v>
      </c>
      <c r="J89" s="274">
        <v>20</v>
      </c>
      <c r="K89" s="286"/>
    </row>
    <row r="90" spans="2:11" s="1" customFormat="1" ht="15" customHeight="1">
      <c r="B90" s="295"/>
      <c r="C90" s="274" t="s">
        <v>4497</v>
      </c>
      <c r="D90" s="274"/>
      <c r="E90" s="274"/>
      <c r="F90" s="294" t="s">
        <v>4478</v>
      </c>
      <c r="G90" s="293"/>
      <c r="H90" s="274" t="s">
        <v>4498</v>
      </c>
      <c r="I90" s="274" t="s">
        <v>4474</v>
      </c>
      <c r="J90" s="274">
        <v>50</v>
      </c>
      <c r="K90" s="286"/>
    </row>
    <row r="91" spans="2:11" s="1" customFormat="1" ht="15" customHeight="1">
      <c r="B91" s="295"/>
      <c r="C91" s="274" t="s">
        <v>4499</v>
      </c>
      <c r="D91" s="274"/>
      <c r="E91" s="274"/>
      <c r="F91" s="294" t="s">
        <v>4478</v>
      </c>
      <c r="G91" s="293"/>
      <c r="H91" s="274" t="s">
        <v>4499</v>
      </c>
      <c r="I91" s="274" t="s">
        <v>4474</v>
      </c>
      <c r="J91" s="274">
        <v>50</v>
      </c>
      <c r="K91" s="286"/>
    </row>
    <row r="92" spans="2:11" s="1" customFormat="1" ht="15" customHeight="1">
      <c r="B92" s="295"/>
      <c r="C92" s="274" t="s">
        <v>4500</v>
      </c>
      <c r="D92" s="274"/>
      <c r="E92" s="274"/>
      <c r="F92" s="294" t="s">
        <v>4478</v>
      </c>
      <c r="G92" s="293"/>
      <c r="H92" s="274" t="s">
        <v>4501</v>
      </c>
      <c r="I92" s="274" t="s">
        <v>4474</v>
      </c>
      <c r="J92" s="274">
        <v>255</v>
      </c>
      <c r="K92" s="286"/>
    </row>
    <row r="93" spans="2:11" s="1" customFormat="1" ht="15" customHeight="1">
      <c r="B93" s="295"/>
      <c r="C93" s="274" t="s">
        <v>4502</v>
      </c>
      <c r="D93" s="274"/>
      <c r="E93" s="274"/>
      <c r="F93" s="294" t="s">
        <v>4472</v>
      </c>
      <c r="G93" s="293"/>
      <c r="H93" s="274" t="s">
        <v>4503</v>
      </c>
      <c r="I93" s="274" t="s">
        <v>4504</v>
      </c>
      <c r="J93" s="274"/>
      <c r="K93" s="286"/>
    </row>
    <row r="94" spans="2:11" s="1" customFormat="1" ht="15" customHeight="1">
      <c r="B94" s="295"/>
      <c r="C94" s="274" t="s">
        <v>4505</v>
      </c>
      <c r="D94" s="274"/>
      <c r="E94" s="274"/>
      <c r="F94" s="294" t="s">
        <v>4472</v>
      </c>
      <c r="G94" s="293"/>
      <c r="H94" s="274" t="s">
        <v>4506</v>
      </c>
      <c r="I94" s="274" t="s">
        <v>4507</v>
      </c>
      <c r="J94" s="274"/>
      <c r="K94" s="286"/>
    </row>
    <row r="95" spans="2:11" s="1" customFormat="1" ht="15" customHeight="1">
      <c r="B95" s="295"/>
      <c r="C95" s="274" t="s">
        <v>4508</v>
      </c>
      <c r="D95" s="274"/>
      <c r="E95" s="274"/>
      <c r="F95" s="294" t="s">
        <v>4472</v>
      </c>
      <c r="G95" s="293"/>
      <c r="H95" s="274" t="s">
        <v>4508</v>
      </c>
      <c r="I95" s="274" t="s">
        <v>4507</v>
      </c>
      <c r="J95" s="274"/>
      <c r="K95" s="286"/>
    </row>
    <row r="96" spans="2:11" s="1" customFormat="1" ht="15" customHeight="1">
      <c r="B96" s="295"/>
      <c r="C96" s="274" t="s">
        <v>37</v>
      </c>
      <c r="D96" s="274"/>
      <c r="E96" s="274"/>
      <c r="F96" s="294" t="s">
        <v>4472</v>
      </c>
      <c r="G96" s="293"/>
      <c r="H96" s="274" t="s">
        <v>4509</v>
      </c>
      <c r="I96" s="274" t="s">
        <v>4507</v>
      </c>
      <c r="J96" s="274"/>
      <c r="K96" s="286"/>
    </row>
    <row r="97" spans="2:11" s="1" customFormat="1" ht="15" customHeight="1">
      <c r="B97" s="295"/>
      <c r="C97" s="274" t="s">
        <v>47</v>
      </c>
      <c r="D97" s="274"/>
      <c r="E97" s="274"/>
      <c r="F97" s="294" t="s">
        <v>4472</v>
      </c>
      <c r="G97" s="293"/>
      <c r="H97" s="274" t="s">
        <v>4510</v>
      </c>
      <c r="I97" s="274" t="s">
        <v>4507</v>
      </c>
      <c r="J97" s="274"/>
      <c r="K97" s="286"/>
    </row>
    <row r="98" spans="2:11" s="1" customFormat="1" ht="15" customHeight="1">
      <c r="B98" s="298"/>
      <c r="C98" s="299"/>
      <c r="D98" s="299"/>
      <c r="E98" s="299"/>
      <c r="F98" s="299"/>
      <c r="G98" s="299"/>
      <c r="H98" s="299"/>
      <c r="I98" s="299"/>
      <c r="J98" s="299"/>
      <c r="K98" s="300"/>
    </row>
    <row r="99" spans="2:11" s="1" customFormat="1" ht="18.75" customHeight="1">
      <c r="B99" s="301"/>
      <c r="C99" s="302"/>
      <c r="D99" s="302"/>
      <c r="E99" s="302"/>
      <c r="F99" s="302"/>
      <c r="G99" s="302"/>
      <c r="H99" s="302"/>
      <c r="I99" s="302"/>
      <c r="J99" s="302"/>
      <c r="K99" s="301"/>
    </row>
    <row r="100" spans="2:11" s="1" customFormat="1" ht="18.75" customHeight="1">
      <c r="B100" s="281"/>
      <c r="C100" s="281"/>
      <c r="D100" s="281"/>
      <c r="E100" s="281"/>
      <c r="F100" s="281"/>
      <c r="G100" s="281"/>
      <c r="H100" s="281"/>
      <c r="I100" s="281"/>
      <c r="J100" s="281"/>
      <c r="K100" s="281"/>
    </row>
    <row r="101" spans="2:11" s="1" customFormat="1" ht="7.5" customHeight="1">
      <c r="B101" s="282"/>
      <c r="C101" s="283"/>
      <c r="D101" s="283"/>
      <c r="E101" s="283"/>
      <c r="F101" s="283"/>
      <c r="G101" s="283"/>
      <c r="H101" s="283"/>
      <c r="I101" s="283"/>
      <c r="J101" s="283"/>
      <c r="K101" s="284"/>
    </row>
    <row r="102" spans="2:11" s="1" customFormat="1" ht="45" customHeight="1">
      <c r="B102" s="285"/>
      <c r="C102" s="390" t="s">
        <v>4511</v>
      </c>
      <c r="D102" s="390"/>
      <c r="E102" s="390"/>
      <c r="F102" s="390"/>
      <c r="G102" s="390"/>
      <c r="H102" s="390"/>
      <c r="I102" s="390"/>
      <c r="J102" s="390"/>
      <c r="K102" s="286"/>
    </row>
    <row r="103" spans="2:11" s="1" customFormat="1" ht="17.25" customHeight="1">
      <c r="B103" s="285"/>
      <c r="C103" s="287" t="s">
        <v>4466</v>
      </c>
      <c r="D103" s="287"/>
      <c r="E103" s="287"/>
      <c r="F103" s="287" t="s">
        <v>4467</v>
      </c>
      <c r="G103" s="288"/>
      <c r="H103" s="287" t="s">
        <v>53</v>
      </c>
      <c r="I103" s="287" t="s">
        <v>56</v>
      </c>
      <c r="J103" s="287" t="s">
        <v>4468</v>
      </c>
      <c r="K103" s="286"/>
    </row>
    <row r="104" spans="2:11" s="1" customFormat="1" ht="17.25" customHeight="1">
      <c r="B104" s="285"/>
      <c r="C104" s="289" t="s">
        <v>4469</v>
      </c>
      <c r="D104" s="289"/>
      <c r="E104" s="289"/>
      <c r="F104" s="290" t="s">
        <v>4470</v>
      </c>
      <c r="G104" s="291"/>
      <c r="H104" s="289"/>
      <c r="I104" s="289"/>
      <c r="J104" s="289" t="s">
        <v>4471</v>
      </c>
      <c r="K104" s="286"/>
    </row>
    <row r="105" spans="2:11" s="1" customFormat="1" ht="5.25" customHeight="1">
      <c r="B105" s="285"/>
      <c r="C105" s="287"/>
      <c r="D105" s="287"/>
      <c r="E105" s="287"/>
      <c r="F105" s="287"/>
      <c r="G105" s="303"/>
      <c r="H105" s="287"/>
      <c r="I105" s="287"/>
      <c r="J105" s="287"/>
      <c r="K105" s="286"/>
    </row>
    <row r="106" spans="2:11" s="1" customFormat="1" ht="15" customHeight="1">
      <c r="B106" s="285"/>
      <c r="C106" s="274" t="s">
        <v>52</v>
      </c>
      <c r="D106" s="292"/>
      <c r="E106" s="292"/>
      <c r="F106" s="294" t="s">
        <v>4472</v>
      </c>
      <c r="G106" s="303"/>
      <c r="H106" s="274" t="s">
        <v>4512</v>
      </c>
      <c r="I106" s="274" t="s">
        <v>4474</v>
      </c>
      <c r="J106" s="274">
        <v>20</v>
      </c>
      <c r="K106" s="286"/>
    </row>
    <row r="107" spans="2:11" s="1" customFormat="1" ht="15" customHeight="1">
      <c r="B107" s="285"/>
      <c r="C107" s="274" t="s">
        <v>4475</v>
      </c>
      <c r="D107" s="274"/>
      <c r="E107" s="274"/>
      <c r="F107" s="294" t="s">
        <v>4472</v>
      </c>
      <c r="G107" s="274"/>
      <c r="H107" s="274" t="s">
        <v>4512</v>
      </c>
      <c r="I107" s="274" t="s">
        <v>4474</v>
      </c>
      <c r="J107" s="274">
        <v>120</v>
      </c>
      <c r="K107" s="286"/>
    </row>
    <row r="108" spans="2:11" s="1" customFormat="1" ht="15" customHeight="1">
      <c r="B108" s="295"/>
      <c r="C108" s="274" t="s">
        <v>4477</v>
      </c>
      <c r="D108" s="274"/>
      <c r="E108" s="274"/>
      <c r="F108" s="294" t="s">
        <v>4478</v>
      </c>
      <c r="G108" s="274"/>
      <c r="H108" s="274" t="s">
        <v>4512</v>
      </c>
      <c r="I108" s="274" t="s">
        <v>4474</v>
      </c>
      <c r="J108" s="274">
        <v>50</v>
      </c>
      <c r="K108" s="286"/>
    </row>
    <row r="109" spans="2:11" s="1" customFormat="1" ht="15" customHeight="1">
      <c r="B109" s="295"/>
      <c r="C109" s="274" t="s">
        <v>4480</v>
      </c>
      <c r="D109" s="274"/>
      <c r="E109" s="274"/>
      <c r="F109" s="294" t="s">
        <v>4472</v>
      </c>
      <c r="G109" s="274"/>
      <c r="H109" s="274" t="s">
        <v>4512</v>
      </c>
      <c r="I109" s="274" t="s">
        <v>4482</v>
      </c>
      <c r="J109" s="274"/>
      <c r="K109" s="286"/>
    </row>
    <row r="110" spans="2:11" s="1" customFormat="1" ht="15" customHeight="1">
      <c r="B110" s="295"/>
      <c r="C110" s="274" t="s">
        <v>4491</v>
      </c>
      <c r="D110" s="274"/>
      <c r="E110" s="274"/>
      <c r="F110" s="294" t="s">
        <v>4478</v>
      </c>
      <c r="G110" s="274"/>
      <c r="H110" s="274" t="s">
        <v>4512</v>
      </c>
      <c r="I110" s="274" t="s">
        <v>4474</v>
      </c>
      <c r="J110" s="274">
        <v>50</v>
      </c>
      <c r="K110" s="286"/>
    </row>
    <row r="111" spans="2:11" s="1" customFormat="1" ht="15" customHeight="1">
      <c r="B111" s="295"/>
      <c r="C111" s="274" t="s">
        <v>4499</v>
      </c>
      <c r="D111" s="274"/>
      <c r="E111" s="274"/>
      <c r="F111" s="294" t="s">
        <v>4478</v>
      </c>
      <c r="G111" s="274"/>
      <c r="H111" s="274" t="s">
        <v>4512</v>
      </c>
      <c r="I111" s="274" t="s">
        <v>4474</v>
      </c>
      <c r="J111" s="274">
        <v>50</v>
      </c>
      <c r="K111" s="286"/>
    </row>
    <row r="112" spans="2:11" s="1" customFormat="1" ht="15" customHeight="1">
      <c r="B112" s="295"/>
      <c r="C112" s="274" t="s">
        <v>4497</v>
      </c>
      <c r="D112" s="274"/>
      <c r="E112" s="274"/>
      <c r="F112" s="294" t="s">
        <v>4478</v>
      </c>
      <c r="G112" s="274"/>
      <c r="H112" s="274" t="s">
        <v>4512</v>
      </c>
      <c r="I112" s="274" t="s">
        <v>4474</v>
      </c>
      <c r="J112" s="274">
        <v>50</v>
      </c>
      <c r="K112" s="286"/>
    </row>
    <row r="113" spans="2:11" s="1" customFormat="1" ht="15" customHeight="1">
      <c r="B113" s="295"/>
      <c r="C113" s="274" t="s">
        <v>52</v>
      </c>
      <c r="D113" s="274"/>
      <c r="E113" s="274"/>
      <c r="F113" s="294" t="s">
        <v>4472</v>
      </c>
      <c r="G113" s="274"/>
      <c r="H113" s="274" t="s">
        <v>4513</v>
      </c>
      <c r="I113" s="274" t="s">
        <v>4474</v>
      </c>
      <c r="J113" s="274">
        <v>20</v>
      </c>
      <c r="K113" s="286"/>
    </row>
    <row r="114" spans="2:11" s="1" customFormat="1" ht="15" customHeight="1">
      <c r="B114" s="295"/>
      <c r="C114" s="274" t="s">
        <v>4514</v>
      </c>
      <c r="D114" s="274"/>
      <c r="E114" s="274"/>
      <c r="F114" s="294" t="s">
        <v>4472</v>
      </c>
      <c r="G114" s="274"/>
      <c r="H114" s="274" t="s">
        <v>4515</v>
      </c>
      <c r="I114" s="274" t="s">
        <v>4474</v>
      </c>
      <c r="J114" s="274">
        <v>120</v>
      </c>
      <c r="K114" s="286"/>
    </row>
    <row r="115" spans="2:11" s="1" customFormat="1" ht="15" customHeight="1">
      <c r="B115" s="295"/>
      <c r="C115" s="274" t="s">
        <v>37</v>
      </c>
      <c r="D115" s="274"/>
      <c r="E115" s="274"/>
      <c r="F115" s="294" t="s">
        <v>4472</v>
      </c>
      <c r="G115" s="274"/>
      <c r="H115" s="274" t="s">
        <v>4516</v>
      </c>
      <c r="I115" s="274" t="s">
        <v>4507</v>
      </c>
      <c r="J115" s="274"/>
      <c r="K115" s="286"/>
    </row>
    <row r="116" spans="2:11" s="1" customFormat="1" ht="15" customHeight="1">
      <c r="B116" s="295"/>
      <c r="C116" s="274" t="s">
        <v>47</v>
      </c>
      <c r="D116" s="274"/>
      <c r="E116" s="274"/>
      <c r="F116" s="294" t="s">
        <v>4472</v>
      </c>
      <c r="G116" s="274"/>
      <c r="H116" s="274" t="s">
        <v>4517</v>
      </c>
      <c r="I116" s="274" t="s">
        <v>4507</v>
      </c>
      <c r="J116" s="274"/>
      <c r="K116" s="286"/>
    </row>
    <row r="117" spans="2:11" s="1" customFormat="1" ht="15" customHeight="1">
      <c r="B117" s="295"/>
      <c r="C117" s="274" t="s">
        <v>56</v>
      </c>
      <c r="D117" s="274"/>
      <c r="E117" s="274"/>
      <c r="F117" s="294" t="s">
        <v>4472</v>
      </c>
      <c r="G117" s="274"/>
      <c r="H117" s="274" t="s">
        <v>4518</v>
      </c>
      <c r="I117" s="274" t="s">
        <v>4519</v>
      </c>
      <c r="J117" s="274"/>
      <c r="K117" s="286"/>
    </row>
    <row r="118" spans="2:11" s="1" customFormat="1" ht="15" customHeight="1">
      <c r="B118" s="298"/>
      <c r="C118" s="304"/>
      <c r="D118" s="304"/>
      <c r="E118" s="304"/>
      <c r="F118" s="304"/>
      <c r="G118" s="304"/>
      <c r="H118" s="304"/>
      <c r="I118" s="304"/>
      <c r="J118" s="304"/>
      <c r="K118" s="300"/>
    </row>
    <row r="119" spans="2:11" s="1" customFormat="1" ht="18.75" customHeight="1">
      <c r="B119" s="305"/>
      <c r="C119" s="271"/>
      <c r="D119" s="271"/>
      <c r="E119" s="271"/>
      <c r="F119" s="306"/>
      <c r="G119" s="271"/>
      <c r="H119" s="271"/>
      <c r="I119" s="271"/>
      <c r="J119" s="271"/>
      <c r="K119" s="305"/>
    </row>
    <row r="120" spans="2:11" s="1" customFormat="1" ht="18.75" customHeight="1">
      <c r="B120" s="281"/>
      <c r="C120" s="281"/>
      <c r="D120" s="281"/>
      <c r="E120" s="281"/>
      <c r="F120" s="281"/>
      <c r="G120" s="281"/>
      <c r="H120" s="281"/>
      <c r="I120" s="281"/>
      <c r="J120" s="281"/>
      <c r="K120" s="281"/>
    </row>
    <row r="121" spans="2:11" s="1" customFormat="1" ht="7.5" customHeight="1">
      <c r="B121" s="307"/>
      <c r="C121" s="308"/>
      <c r="D121" s="308"/>
      <c r="E121" s="308"/>
      <c r="F121" s="308"/>
      <c r="G121" s="308"/>
      <c r="H121" s="308"/>
      <c r="I121" s="308"/>
      <c r="J121" s="308"/>
      <c r="K121" s="309"/>
    </row>
    <row r="122" spans="2:11" s="1" customFormat="1" ht="45" customHeight="1">
      <c r="B122" s="310"/>
      <c r="C122" s="391" t="s">
        <v>4520</v>
      </c>
      <c r="D122" s="391"/>
      <c r="E122" s="391"/>
      <c r="F122" s="391"/>
      <c r="G122" s="391"/>
      <c r="H122" s="391"/>
      <c r="I122" s="391"/>
      <c r="J122" s="391"/>
      <c r="K122" s="311"/>
    </row>
    <row r="123" spans="2:11" s="1" customFormat="1" ht="17.25" customHeight="1">
      <c r="B123" s="312"/>
      <c r="C123" s="287" t="s">
        <v>4466</v>
      </c>
      <c r="D123" s="287"/>
      <c r="E123" s="287"/>
      <c r="F123" s="287" t="s">
        <v>4467</v>
      </c>
      <c r="G123" s="288"/>
      <c r="H123" s="287" t="s">
        <v>53</v>
      </c>
      <c r="I123" s="287" t="s">
        <v>56</v>
      </c>
      <c r="J123" s="287" t="s">
        <v>4468</v>
      </c>
      <c r="K123" s="313"/>
    </row>
    <row r="124" spans="2:11" s="1" customFormat="1" ht="17.25" customHeight="1">
      <c r="B124" s="312"/>
      <c r="C124" s="289" t="s">
        <v>4469</v>
      </c>
      <c r="D124" s="289"/>
      <c r="E124" s="289"/>
      <c r="F124" s="290" t="s">
        <v>4470</v>
      </c>
      <c r="G124" s="291"/>
      <c r="H124" s="289"/>
      <c r="I124" s="289"/>
      <c r="J124" s="289" t="s">
        <v>4471</v>
      </c>
      <c r="K124" s="313"/>
    </row>
    <row r="125" spans="2:11" s="1" customFormat="1" ht="5.25" customHeight="1">
      <c r="B125" s="314"/>
      <c r="C125" s="292"/>
      <c r="D125" s="292"/>
      <c r="E125" s="292"/>
      <c r="F125" s="292"/>
      <c r="G125" s="274"/>
      <c r="H125" s="292"/>
      <c r="I125" s="292"/>
      <c r="J125" s="292"/>
      <c r="K125" s="315"/>
    </row>
    <row r="126" spans="2:11" s="1" customFormat="1" ht="15" customHeight="1">
      <c r="B126" s="314"/>
      <c r="C126" s="274" t="s">
        <v>4475</v>
      </c>
      <c r="D126" s="292"/>
      <c r="E126" s="292"/>
      <c r="F126" s="294" t="s">
        <v>4472</v>
      </c>
      <c r="G126" s="274"/>
      <c r="H126" s="274" t="s">
        <v>4512</v>
      </c>
      <c r="I126" s="274" t="s">
        <v>4474</v>
      </c>
      <c r="J126" s="274">
        <v>120</v>
      </c>
      <c r="K126" s="316"/>
    </row>
    <row r="127" spans="2:11" s="1" customFormat="1" ht="15" customHeight="1">
      <c r="B127" s="314"/>
      <c r="C127" s="274" t="s">
        <v>4521</v>
      </c>
      <c r="D127" s="274"/>
      <c r="E127" s="274"/>
      <c r="F127" s="294" t="s">
        <v>4472</v>
      </c>
      <c r="G127" s="274"/>
      <c r="H127" s="274" t="s">
        <v>4522</v>
      </c>
      <c r="I127" s="274" t="s">
        <v>4474</v>
      </c>
      <c r="J127" s="274" t="s">
        <v>4523</v>
      </c>
      <c r="K127" s="316"/>
    </row>
    <row r="128" spans="2:11" s="1" customFormat="1" ht="15" customHeight="1">
      <c r="B128" s="314"/>
      <c r="C128" s="274" t="s">
        <v>4420</v>
      </c>
      <c r="D128" s="274"/>
      <c r="E128" s="274"/>
      <c r="F128" s="294" t="s">
        <v>4472</v>
      </c>
      <c r="G128" s="274"/>
      <c r="H128" s="274" t="s">
        <v>4524</v>
      </c>
      <c r="I128" s="274" t="s">
        <v>4474</v>
      </c>
      <c r="J128" s="274" t="s">
        <v>4523</v>
      </c>
      <c r="K128" s="316"/>
    </row>
    <row r="129" spans="2:11" s="1" customFormat="1" ht="15" customHeight="1">
      <c r="B129" s="314"/>
      <c r="C129" s="274" t="s">
        <v>4483</v>
      </c>
      <c r="D129" s="274"/>
      <c r="E129" s="274"/>
      <c r="F129" s="294" t="s">
        <v>4478</v>
      </c>
      <c r="G129" s="274"/>
      <c r="H129" s="274" t="s">
        <v>4484</v>
      </c>
      <c r="I129" s="274" t="s">
        <v>4474</v>
      </c>
      <c r="J129" s="274">
        <v>15</v>
      </c>
      <c r="K129" s="316"/>
    </row>
    <row r="130" spans="2:11" s="1" customFormat="1" ht="15" customHeight="1">
      <c r="B130" s="314"/>
      <c r="C130" s="296" t="s">
        <v>4485</v>
      </c>
      <c r="D130" s="296"/>
      <c r="E130" s="296"/>
      <c r="F130" s="297" t="s">
        <v>4478</v>
      </c>
      <c r="G130" s="296"/>
      <c r="H130" s="296" t="s">
        <v>4486</v>
      </c>
      <c r="I130" s="296" t="s">
        <v>4474</v>
      </c>
      <c r="J130" s="296">
        <v>15</v>
      </c>
      <c r="K130" s="316"/>
    </row>
    <row r="131" spans="2:11" s="1" customFormat="1" ht="15" customHeight="1">
      <c r="B131" s="314"/>
      <c r="C131" s="296" t="s">
        <v>4487</v>
      </c>
      <c r="D131" s="296"/>
      <c r="E131" s="296"/>
      <c r="F131" s="297" t="s">
        <v>4478</v>
      </c>
      <c r="G131" s="296"/>
      <c r="H131" s="296" t="s">
        <v>4488</v>
      </c>
      <c r="I131" s="296" t="s">
        <v>4474</v>
      </c>
      <c r="J131" s="296">
        <v>20</v>
      </c>
      <c r="K131" s="316"/>
    </row>
    <row r="132" spans="2:11" s="1" customFormat="1" ht="15" customHeight="1">
      <c r="B132" s="314"/>
      <c r="C132" s="296" t="s">
        <v>4489</v>
      </c>
      <c r="D132" s="296"/>
      <c r="E132" s="296"/>
      <c r="F132" s="297" t="s">
        <v>4478</v>
      </c>
      <c r="G132" s="296"/>
      <c r="H132" s="296" t="s">
        <v>4490</v>
      </c>
      <c r="I132" s="296" t="s">
        <v>4474</v>
      </c>
      <c r="J132" s="296">
        <v>20</v>
      </c>
      <c r="K132" s="316"/>
    </row>
    <row r="133" spans="2:11" s="1" customFormat="1" ht="15" customHeight="1">
      <c r="B133" s="314"/>
      <c r="C133" s="274" t="s">
        <v>4477</v>
      </c>
      <c r="D133" s="274"/>
      <c r="E133" s="274"/>
      <c r="F133" s="294" t="s">
        <v>4478</v>
      </c>
      <c r="G133" s="274"/>
      <c r="H133" s="274" t="s">
        <v>4512</v>
      </c>
      <c r="I133" s="274" t="s">
        <v>4474</v>
      </c>
      <c r="J133" s="274">
        <v>50</v>
      </c>
      <c r="K133" s="316"/>
    </row>
    <row r="134" spans="2:11" s="1" customFormat="1" ht="15" customHeight="1">
      <c r="B134" s="314"/>
      <c r="C134" s="274" t="s">
        <v>4491</v>
      </c>
      <c r="D134" s="274"/>
      <c r="E134" s="274"/>
      <c r="F134" s="294" t="s">
        <v>4478</v>
      </c>
      <c r="G134" s="274"/>
      <c r="H134" s="274" t="s">
        <v>4512</v>
      </c>
      <c r="I134" s="274" t="s">
        <v>4474</v>
      </c>
      <c r="J134" s="274">
        <v>50</v>
      </c>
      <c r="K134" s="316"/>
    </row>
    <row r="135" spans="2:11" s="1" customFormat="1" ht="15" customHeight="1">
      <c r="B135" s="314"/>
      <c r="C135" s="274" t="s">
        <v>4497</v>
      </c>
      <c r="D135" s="274"/>
      <c r="E135" s="274"/>
      <c r="F135" s="294" t="s">
        <v>4478</v>
      </c>
      <c r="G135" s="274"/>
      <c r="H135" s="274" t="s">
        <v>4512</v>
      </c>
      <c r="I135" s="274" t="s">
        <v>4474</v>
      </c>
      <c r="J135" s="274">
        <v>50</v>
      </c>
      <c r="K135" s="316"/>
    </row>
    <row r="136" spans="2:11" s="1" customFormat="1" ht="15" customHeight="1">
      <c r="B136" s="314"/>
      <c r="C136" s="274" t="s">
        <v>4499</v>
      </c>
      <c r="D136" s="274"/>
      <c r="E136" s="274"/>
      <c r="F136" s="294" t="s">
        <v>4478</v>
      </c>
      <c r="G136" s="274"/>
      <c r="H136" s="274" t="s">
        <v>4512</v>
      </c>
      <c r="I136" s="274" t="s">
        <v>4474</v>
      </c>
      <c r="J136" s="274">
        <v>50</v>
      </c>
      <c r="K136" s="316"/>
    </row>
    <row r="137" spans="2:11" s="1" customFormat="1" ht="15" customHeight="1">
      <c r="B137" s="314"/>
      <c r="C137" s="274" t="s">
        <v>4500</v>
      </c>
      <c r="D137" s="274"/>
      <c r="E137" s="274"/>
      <c r="F137" s="294" t="s">
        <v>4478</v>
      </c>
      <c r="G137" s="274"/>
      <c r="H137" s="274" t="s">
        <v>4525</v>
      </c>
      <c r="I137" s="274" t="s">
        <v>4474</v>
      </c>
      <c r="J137" s="274">
        <v>255</v>
      </c>
      <c r="K137" s="316"/>
    </row>
    <row r="138" spans="2:11" s="1" customFormat="1" ht="15" customHeight="1">
      <c r="B138" s="314"/>
      <c r="C138" s="274" t="s">
        <v>4502</v>
      </c>
      <c r="D138" s="274"/>
      <c r="E138" s="274"/>
      <c r="F138" s="294" t="s">
        <v>4472</v>
      </c>
      <c r="G138" s="274"/>
      <c r="H138" s="274" t="s">
        <v>4526</v>
      </c>
      <c r="I138" s="274" t="s">
        <v>4504</v>
      </c>
      <c r="J138" s="274"/>
      <c r="K138" s="316"/>
    </row>
    <row r="139" spans="2:11" s="1" customFormat="1" ht="15" customHeight="1">
      <c r="B139" s="314"/>
      <c r="C139" s="274" t="s">
        <v>4505</v>
      </c>
      <c r="D139" s="274"/>
      <c r="E139" s="274"/>
      <c r="F139" s="294" t="s">
        <v>4472</v>
      </c>
      <c r="G139" s="274"/>
      <c r="H139" s="274" t="s">
        <v>4527</v>
      </c>
      <c r="I139" s="274" t="s">
        <v>4507</v>
      </c>
      <c r="J139" s="274"/>
      <c r="K139" s="316"/>
    </row>
    <row r="140" spans="2:11" s="1" customFormat="1" ht="15" customHeight="1">
      <c r="B140" s="314"/>
      <c r="C140" s="274" t="s">
        <v>4508</v>
      </c>
      <c r="D140" s="274"/>
      <c r="E140" s="274"/>
      <c r="F140" s="294" t="s">
        <v>4472</v>
      </c>
      <c r="G140" s="274"/>
      <c r="H140" s="274" t="s">
        <v>4508</v>
      </c>
      <c r="I140" s="274" t="s">
        <v>4507</v>
      </c>
      <c r="J140" s="274"/>
      <c r="K140" s="316"/>
    </row>
    <row r="141" spans="2:11" s="1" customFormat="1" ht="15" customHeight="1">
      <c r="B141" s="314"/>
      <c r="C141" s="274" t="s">
        <v>37</v>
      </c>
      <c r="D141" s="274"/>
      <c r="E141" s="274"/>
      <c r="F141" s="294" t="s">
        <v>4472</v>
      </c>
      <c r="G141" s="274"/>
      <c r="H141" s="274" t="s">
        <v>4528</v>
      </c>
      <c r="I141" s="274" t="s">
        <v>4507</v>
      </c>
      <c r="J141" s="274"/>
      <c r="K141" s="316"/>
    </row>
    <row r="142" spans="2:11" s="1" customFormat="1" ht="15" customHeight="1">
      <c r="B142" s="314"/>
      <c r="C142" s="274" t="s">
        <v>4529</v>
      </c>
      <c r="D142" s="274"/>
      <c r="E142" s="274"/>
      <c r="F142" s="294" t="s">
        <v>4472</v>
      </c>
      <c r="G142" s="274"/>
      <c r="H142" s="274" t="s">
        <v>4530</v>
      </c>
      <c r="I142" s="274" t="s">
        <v>4507</v>
      </c>
      <c r="J142" s="274"/>
      <c r="K142" s="316"/>
    </row>
    <row r="143" spans="2:11" s="1" customFormat="1" ht="15" customHeight="1">
      <c r="B143" s="317"/>
      <c r="C143" s="318"/>
      <c r="D143" s="318"/>
      <c r="E143" s="318"/>
      <c r="F143" s="318"/>
      <c r="G143" s="318"/>
      <c r="H143" s="318"/>
      <c r="I143" s="318"/>
      <c r="J143" s="318"/>
      <c r="K143" s="319"/>
    </row>
    <row r="144" spans="2:11" s="1" customFormat="1" ht="18.75" customHeight="1">
      <c r="B144" s="271"/>
      <c r="C144" s="271"/>
      <c r="D144" s="271"/>
      <c r="E144" s="271"/>
      <c r="F144" s="306"/>
      <c r="G144" s="271"/>
      <c r="H144" s="271"/>
      <c r="I144" s="271"/>
      <c r="J144" s="271"/>
      <c r="K144" s="271"/>
    </row>
    <row r="145" spans="2:11" s="1" customFormat="1" ht="18.75" customHeight="1">
      <c r="B145" s="281"/>
      <c r="C145" s="281"/>
      <c r="D145" s="281"/>
      <c r="E145" s="281"/>
      <c r="F145" s="281"/>
      <c r="G145" s="281"/>
      <c r="H145" s="281"/>
      <c r="I145" s="281"/>
      <c r="J145" s="281"/>
      <c r="K145" s="281"/>
    </row>
    <row r="146" spans="2:11" s="1" customFormat="1" ht="7.5" customHeight="1">
      <c r="B146" s="282"/>
      <c r="C146" s="283"/>
      <c r="D146" s="283"/>
      <c r="E146" s="283"/>
      <c r="F146" s="283"/>
      <c r="G146" s="283"/>
      <c r="H146" s="283"/>
      <c r="I146" s="283"/>
      <c r="J146" s="283"/>
      <c r="K146" s="284"/>
    </row>
    <row r="147" spans="2:11" s="1" customFormat="1" ht="45" customHeight="1">
      <c r="B147" s="285"/>
      <c r="C147" s="390" t="s">
        <v>4531</v>
      </c>
      <c r="D147" s="390"/>
      <c r="E147" s="390"/>
      <c r="F147" s="390"/>
      <c r="G147" s="390"/>
      <c r="H147" s="390"/>
      <c r="I147" s="390"/>
      <c r="J147" s="390"/>
      <c r="K147" s="286"/>
    </row>
    <row r="148" spans="2:11" s="1" customFormat="1" ht="17.25" customHeight="1">
      <c r="B148" s="285"/>
      <c r="C148" s="287" t="s">
        <v>4466</v>
      </c>
      <c r="D148" s="287"/>
      <c r="E148" s="287"/>
      <c r="F148" s="287" t="s">
        <v>4467</v>
      </c>
      <c r="G148" s="288"/>
      <c r="H148" s="287" t="s">
        <v>53</v>
      </c>
      <c r="I148" s="287" t="s">
        <v>56</v>
      </c>
      <c r="J148" s="287" t="s">
        <v>4468</v>
      </c>
      <c r="K148" s="286"/>
    </row>
    <row r="149" spans="2:11" s="1" customFormat="1" ht="17.25" customHeight="1">
      <c r="B149" s="285"/>
      <c r="C149" s="289" t="s">
        <v>4469</v>
      </c>
      <c r="D149" s="289"/>
      <c r="E149" s="289"/>
      <c r="F149" s="290" t="s">
        <v>4470</v>
      </c>
      <c r="G149" s="291"/>
      <c r="H149" s="289"/>
      <c r="I149" s="289"/>
      <c r="J149" s="289" t="s">
        <v>4471</v>
      </c>
      <c r="K149" s="286"/>
    </row>
    <row r="150" spans="2:11" s="1" customFormat="1" ht="5.25" customHeight="1">
      <c r="B150" s="295"/>
      <c r="C150" s="292"/>
      <c r="D150" s="292"/>
      <c r="E150" s="292"/>
      <c r="F150" s="292"/>
      <c r="G150" s="293"/>
      <c r="H150" s="292"/>
      <c r="I150" s="292"/>
      <c r="J150" s="292"/>
      <c r="K150" s="316"/>
    </row>
    <row r="151" spans="2:11" s="1" customFormat="1" ht="15" customHeight="1">
      <c r="B151" s="295"/>
      <c r="C151" s="320" t="s">
        <v>4475</v>
      </c>
      <c r="D151" s="274"/>
      <c r="E151" s="274"/>
      <c r="F151" s="321" t="s">
        <v>4472</v>
      </c>
      <c r="G151" s="274"/>
      <c r="H151" s="320" t="s">
        <v>4512</v>
      </c>
      <c r="I151" s="320" t="s">
        <v>4474</v>
      </c>
      <c r="J151" s="320">
        <v>120</v>
      </c>
      <c r="K151" s="316"/>
    </row>
    <row r="152" spans="2:11" s="1" customFormat="1" ht="15" customHeight="1">
      <c r="B152" s="295"/>
      <c r="C152" s="320" t="s">
        <v>4521</v>
      </c>
      <c r="D152" s="274"/>
      <c r="E152" s="274"/>
      <c r="F152" s="321" t="s">
        <v>4472</v>
      </c>
      <c r="G152" s="274"/>
      <c r="H152" s="320" t="s">
        <v>4532</v>
      </c>
      <c r="I152" s="320" t="s">
        <v>4474</v>
      </c>
      <c r="J152" s="320" t="s">
        <v>4523</v>
      </c>
      <c r="K152" s="316"/>
    </row>
    <row r="153" spans="2:11" s="1" customFormat="1" ht="15" customHeight="1">
      <c r="B153" s="295"/>
      <c r="C153" s="320" t="s">
        <v>4420</v>
      </c>
      <c r="D153" s="274"/>
      <c r="E153" s="274"/>
      <c r="F153" s="321" t="s">
        <v>4472</v>
      </c>
      <c r="G153" s="274"/>
      <c r="H153" s="320" t="s">
        <v>4533</v>
      </c>
      <c r="I153" s="320" t="s">
        <v>4474</v>
      </c>
      <c r="J153" s="320" t="s">
        <v>4523</v>
      </c>
      <c r="K153" s="316"/>
    </row>
    <row r="154" spans="2:11" s="1" customFormat="1" ht="15" customHeight="1">
      <c r="B154" s="295"/>
      <c r="C154" s="320" t="s">
        <v>4477</v>
      </c>
      <c r="D154" s="274"/>
      <c r="E154" s="274"/>
      <c r="F154" s="321" t="s">
        <v>4478</v>
      </c>
      <c r="G154" s="274"/>
      <c r="H154" s="320" t="s">
        <v>4512</v>
      </c>
      <c r="I154" s="320" t="s">
        <v>4474</v>
      </c>
      <c r="J154" s="320">
        <v>50</v>
      </c>
      <c r="K154" s="316"/>
    </row>
    <row r="155" spans="2:11" s="1" customFormat="1" ht="15" customHeight="1">
      <c r="B155" s="295"/>
      <c r="C155" s="320" t="s">
        <v>4480</v>
      </c>
      <c r="D155" s="274"/>
      <c r="E155" s="274"/>
      <c r="F155" s="321" t="s">
        <v>4472</v>
      </c>
      <c r="G155" s="274"/>
      <c r="H155" s="320" t="s">
        <v>4512</v>
      </c>
      <c r="I155" s="320" t="s">
        <v>4482</v>
      </c>
      <c r="J155" s="320"/>
      <c r="K155" s="316"/>
    </row>
    <row r="156" spans="2:11" s="1" customFormat="1" ht="15" customHeight="1">
      <c r="B156" s="295"/>
      <c r="C156" s="320" t="s">
        <v>4491</v>
      </c>
      <c r="D156" s="274"/>
      <c r="E156" s="274"/>
      <c r="F156" s="321" t="s">
        <v>4478</v>
      </c>
      <c r="G156" s="274"/>
      <c r="H156" s="320" t="s">
        <v>4512</v>
      </c>
      <c r="I156" s="320" t="s">
        <v>4474</v>
      </c>
      <c r="J156" s="320">
        <v>50</v>
      </c>
      <c r="K156" s="316"/>
    </row>
    <row r="157" spans="2:11" s="1" customFormat="1" ht="15" customHeight="1">
      <c r="B157" s="295"/>
      <c r="C157" s="320" t="s">
        <v>4499</v>
      </c>
      <c r="D157" s="274"/>
      <c r="E157" s="274"/>
      <c r="F157" s="321" t="s">
        <v>4478</v>
      </c>
      <c r="G157" s="274"/>
      <c r="H157" s="320" t="s">
        <v>4512</v>
      </c>
      <c r="I157" s="320" t="s">
        <v>4474</v>
      </c>
      <c r="J157" s="320">
        <v>50</v>
      </c>
      <c r="K157" s="316"/>
    </row>
    <row r="158" spans="2:11" s="1" customFormat="1" ht="15" customHeight="1">
      <c r="B158" s="295"/>
      <c r="C158" s="320" t="s">
        <v>4497</v>
      </c>
      <c r="D158" s="274"/>
      <c r="E158" s="274"/>
      <c r="F158" s="321" t="s">
        <v>4478</v>
      </c>
      <c r="G158" s="274"/>
      <c r="H158" s="320" t="s">
        <v>4512</v>
      </c>
      <c r="I158" s="320" t="s">
        <v>4474</v>
      </c>
      <c r="J158" s="320">
        <v>50</v>
      </c>
      <c r="K158" s="316"/>
    </row>
    <row r="159" spans="2:11" s="1" customFormat="1" ht="15" customHeight="1">
      <c r="B159" s="295"/>
      <c r="C159" s="320" t="s">
        <v>88</v>
      </c>
      <c r="D159" s="274"/>
      <c r="E159" s="274"/>
      <c r="F159" s="321" t="s">
        <v>4472</v>
      </c>
      <c r="G159" s="274"/>
      <c r="H159" s="320" t="s">
        <v>4534</v>
      </c>
      <c r="I159" s="320" t="s">
        <v>4474</v>
      </c>
      <c r="J159" s="320" t="s">
        <v>4535</v>
      </c>
      <c r="K159" s="316"/>
    </row>
    <row r="160" spans="2:11" s="1" customFormat="1" ht="15" customHeight="1">
      <c r="B160" s="295"/>
      <c r="C160" s="320" t="s">
        <v>4536</v>
      </c>
      <c r="D160" s="274"/>
      <c r="E160" s="274"/>
      <c r="F160" s="321" t="s">
        <v>4472</v>
      </c>
      <c r="G160" s="274"/>
      <c r="H160" s="320" t="s">
        <v>4537</v>
      </c>
      <c r="I160" s="320" t="s">
        <v>4507</v>
      </c>
      <c r="J160" s="320"/>
      <c r="K160" s="316"/>
    </row>
    <row r="161" spans="2:11" s="1" customFormat="1" ht="15" customHeight="1">
      <c r="B161" s="322"/>
      <c r="C161" s="304"/>
      <c r="D161" s="304"/>
      <c r="E161" s="304"/>
      <c r="F161" s="304"/>
      <c r="G161" s="304"/>
      <c r="H161" s="304"/>
      <c r="I161" s="304"/>
      <c r="J161" s="304"/>
      <c r="K161" s="323"/>
    </row>
    <row r="162" spans="2:11" s="1" customFormat="1" ht="18.75" customHeight="1">
      <c r="B162" s="271"/>
      <c r="C162" s="274"/>
      <c r="D162" s="274"/>
      <c r="E162" s="274"/>
      <c r="F162" s="294"/>
      <c r="G162" s="274"/>
      <c r="H162" s="274"/>
      <c r="I162" s="274"/>
      <c r="J162" s="274"/>
      <c r="K162" s="271"/>
    </row>
    <row r="163" spans="2:11" s="1" customFormat="1" ht="18.75" customHeight="1">
      <c r="B163" s="281"/>
      <c r="C163" s="281"/>
      <c r="D163" s="281"/>
      <c r="E163" s="281"/>
      <c r="F163" s="281"/>
      <c r="G163" s="281"/>
      <c r="H163" s="281"/>
      <c r="I163" s="281"/>
      <c r="J163" s="281"/>
      <c r="K163" s="281"/>
    </row>
    <row r="164" spans="2:11" s="1" customFormat="1" ht="7.5" customHeight="1">
      <c r="B164" s="263"/>
      <c r="C164" s="264"/>
      <c r="D164" s="264"/>
      <c r="E164" s="264"/>
      <c r="F164" s="264"/>
      <c r="G164" s="264"/>
      <c r="H164" s="264"/>
      <c r="I164" s="264"/>
      <c r="J164" s="264"/>
      <c r="K164" s="265"/>
    </row>
    <row r="165" spans="2:11" s="1" customFormat="1" ht="45" customHeight="1">
      <c r="B165" s="266"/>
      <c r="C165" s="391" t="s">
        <v>4538</v>
      </c>
      <c r="D165" s="391"/>
      <c r="E165" s="391"/>
      <c r="F165" s="391"/>
      <c r="G165" s="391"/>
      <c r="H165" s="391"/>
      <c r="I165" s="391"/>
      <c r="J165" s="391"/>
      <c r="K165" s="267"/>
    </row>
    <row r="166" spans="2:11" s="1" customFormat="1" ht="17.25" customHeight="1">
      <c r="B166" s="266"/>
      <c r="C166" s="287" t="s">
        <v>4466</v>
      </c>
      <c r="D166" s="287"/>
      <c r="E166" s="287"/>
      <c r="F166" s="287" t="s">
        <v>4467</v>
      </c>
      <c r="G166" s="324"/>
      <c r="H166" s="325" t="s">
        <v>53</v>
      </c>
      <c r="I166" s="325" t="s">
        <v>56</v>
      </c>
      <c r="J166" s="287" t="s">
        <v>4468</v>
      </c>
      <c r="K166" s="267"/>
    </row>
    <row r="167" spans="2:11" s="1" customFormat="1" ht="17.25" customHeight="1">
      <c r="B167" s="268"/>
      <c r="C167" s="289" t="s">
        <v>4469</v>
      </c>
      <c r="D167" s="289"/>
      <c r="E167" s="289"/>
      <c r="F167" s="290" t="s">
        <v>4470</v>
      </c>
      <c r="G167" s="326"/>
      <c r="H167" s="327"/>
      <c r="I167" s="327"/>
      <c r="J167" s="289" t="s">
        <v>4471</v>
      </c>
      <c r="K167" s="269"/>
    </row>
    <row r="168" spans="2:11" s="1" customFormat="1" ht="5.25" customHeight="1">
      <c r="B168" s="295"/>
      <c r="C168" s="292"/>
      <c r="D168" s="292"/>
      <c r="E168" s="292"/>
      <c r="F168" s="292"/>
      <c r="G168" s="293"/>
      <c r="H168" s="292"/>
      <c r="I168" s="292"/>
      <c r="J168" s="292"/>
      <c r="K168" s="316"/>
    </row>
    <row r="169" spans="2:11" s="1" customFormat="1" ht="15" customHeight="1">
      <c r="B169" s="295"/>
      <c r="C169" s="274" t="s">
        <v>4475</v>
      </c>
      <c r="D169" s="274"/>
      <c r="E169" s="274"/>
      <c r="F169" s="294" t="s">
        <v>4472</v>
      </c>
      <c r="G169" s="274"/>
      <c r="H169" s="274" t="s">
        <v>4512</v>
      </c>
      <c r="I169" s="274" t="s">
        <v>4474</v>
      </c>
      <c r="J169" s="274">
        <v>120</v>
      </c>
      <c r="K169" s="316"/>
    </row>
    <row r="170" spans="2:11" s="1" customFormat="1" ht="15" customHeight="1">
      <c r="B170" s="295"/>
      <c r="C170" s="274" t="s">
        <v>4521</v>
      </c>
      <c r="D170" s="274"/>
      <c r="E170" s="274"/>
      <c r="F170" s="294" t="s">
        <v>4472</v>
      </c>
      <c r="G170" s="274"/>
      <c r="H170" s="274" t="s">
        <v>4522</v>
      </c>
      <c r="I170" s="274" t="s">
        <v>4474</v>
      </c>
      <c r="J170" s="274" t="s">
        <v>4523</v>
      </c>
      <c r="K170" s="316"/>
    </row>
    <row r="171" spans="2:11" s="1" customFormat="1" ht="15" customHeight="1">
      <c r="B171" s="295"/>
      <c r="C171" s="274" t="s">
        <v>4420</v>
      </c>
      <c r="D171" s="274"/>
      <c r="E171" s="274"/>
      <c r="F171" s="294" t="s">
        <v>4472</v>
      </c>
      <c r="G171" s="274"/>
      <c r="H171" s="274" t="s">
        <v>4539</v>
      </c>
      <c r="I171" s="274" t="s">
        <v>4474</v>
      </c>
      <c r="J171" s="274" t="s">
        <v>4523</v>
      </c>
      <c r="K171" s="316"/>
    </row>
    <row r="172" spans="2:11" s="1" customFormat="1" ht="15" customHeight="1">
      <c r="B172" s="295"/>
      <c r="C172" s="274" t="s">
        <v>4477</v>
      </c>
      <c r="D172" s="274"/>
      <c r="E172" s="274"/>
      <c r="F172" s="294" t="s">
        <v>4478</v>
      </c>
      <c r="G172" s="274"/>
      <c r="H172" s="274" t="s">
        <v>4539</v>
      </c>
      <c r="I172" s="274" t="s">
        <v>4474</v>
      </c>
      <c r="J172" s="274">
        <v>50</v>
      </c>
      <c r="K172" s="316"/>
    </row>
    <row r="173" spans="2:11" s="1" customFormat="1" ht="15" customHeight="1">
      <c r="B173" s="295"/>
      <c r="C173" s="274" t="s">
        <v>4480</v>
      </c>
      <c r="D173" s="274"/>
      <c r="E173" s="274"/>
      <c r="F173" s="294" t="s">
        <v>4472</v>
      </c>
      <c r="G173" s="274"/>
      <c r="H173" s="274" t="s">
        <v>4539</v>
      </c>
      <c r="I173" s="274" t="s">
        <v>4482</v>
      </c>
      <c r="J173" s="274"/>
      <c r="K173" s="316"/>
    </row>
    <row r="174" spans="2:11" s="1" customFormat="1" ht="15" customHeight="1">
      <c r="B174" s="295"/>
      <c r="C174" s="274" t="s">
        <v>4491</v>
      </c>
      <c r="D174" s="274"/>
      <c r="E174" s="274"/>
      <c r="F174" s="294" t="s">
        <v>4478</v>
      </c>
      <c r="G174" s="274"/>
      <c r="H174" s="274" t="s">
        <v>4539</v>
      </c>
      <c r="I174" s="274" t="s">
        <v>4474</v>
      </c>
      <c r="J174" s="274">
        <v>50</v>
      </c>
      <c r="K174" s="316"/>
    </row>
    <row r="175" spans="2:11" s="1" customFormat="1" ht="15" customHeight="1">
      <c r="B175" s="295"/>
      <c r="C175" s="274" t="s">
        <v>4499</v>
      </c>
      <c r="D175" s="274"/>
      <c r="E175" s="274"/>
      <c r="F175" s="294" t="s">
        <v>4478</v>
      </c>
      <c r="G175" s="274"/>
      <c r="H175" s="274" t="s">
        <v>4539</v>
      </c>
      <c r="I175" s="274" t="s">
        <v>4474</v>
      </c>
      <c r="J175" s="274">
        <v>50</v>
      </c>
      <c r="K175" s="316"/>
    </row>
    <row r="176" spans="2:11" s="1" customFormat="1" ht="15" customHeight="1">
      <c r="B176" s="295"/>
      <c r="C176" s="274" t="s">
        <v>4497</v>
      </c>
      <c r="D176" s="274"/>
      <c r="E176" s="274"/>
      <c r="F176" s="294" t="s">
        <v>4478</v>
      </c>
      <c r="G176" s="274"/>
      <c r="H176" s="274" t="s">
        <v>4539</v>
      </c>
      <c r="I176" s="274" t="s">
        <v>4474</v>
      </c>
      <c r="J176" s="274">
        <v>50</v>
      </c>
      <c r="K176" s="316"/>
    </row>
    <row r="177" spans="2:11" s="1" customFormat="1" ht="15" customHeight="1">
      <c r="B177" s="295"/>
      <c r="C177" s="274" t="s">
        <v>130</v>
      </c>
      <c r="D177" s="274"/>
      <c r="E177" s="274"/>
      <c r="F177" s="294" t="s">
        <v>4472</v>
      </c>
      <c r="G177" s="274"/>
      <c r="H177" s="274" t="s">
        <v>4540</v>
      </c>
      <c r="I177" s="274" t="s">
        <v>4541</v>
      </c>
      <c r="J177" s="274"/>
      <c r="K177" s="316"/>
    </row>
    <row r="178" spans="2:11" s="1" customFormat="1" ht="15" customHeight="1">
      <c r="B178" s="295"/>
      <c r="C178" s="274" t="s">
        <v>56</v>
      </c>
      <c r="D178" s="274"/>
      <c r="E178" s="274"/>
      <c r="F178" s="294" t="s">
        <v>4472</v>
      </c>
      <c r="G178" s="274"/>
      <c r="H178" s="274" t="s">
        <v>4542</v>
      </c>
      <c r="I178" s="274" t="s">
        <v>4543</v>
      </c>
      <c r="J178" s="274">
        <v>1</v>
      </c>
      <c r="K178" s="316"/>
    </row>
    <row r="179" spans="2:11" s="1" customFormat="1" ht="15" customHeight="1">
      <c r="B179" s="295"/>
      <c r="C179" s="274" t="s">
        <v>52</v>
      </c>
      <c r="D179" s="274"/>
      <c r="E179" s="274"/>
      <c r="F179" s="294" t="s">
        <v>4472</v>
      </c>
      <c r="G179" s="274"/>
      <c r="H179" s="274" t="s">
        <v>4544</v>
      </c>
      <c r="I179" s="274" t="s">
        <v>4474</v>
      </c>
      <c r="J179" s="274">
        <v>20</v>
      </c>
      <c r="K179" s="316"/>
    </row>
    <row r="180" spans="2:11" s="1" customFormat="1" ht="15" customHeight="1">
      <c r="B180" s="295"/>
      <c r="C180" s="274" t="s">
        <v>53</v>
      </c>
      <c r="D180" s="274"/>
      <c r="E180" s="274"/>
      <c r="F180" s="294" t="s">
        <v>4472</v>
      </c>
      <c r="G180" s="274"/>
      <c r="H180" s="274" t="s">
        <v>4545</v>
      </c>
      <c r="I180" s="274" t="s">
        <v>4474</v>
      </c>
      <c r="J180" s="274">
        <v>255</v>
      </c>
      <c r="K180" s="316"/>
    </row>
    <row r="181" spans="2:11" s="1" customFormat="1" ht="15" customHeight="1">
      <c r="B181" s="295"/>
      <c r="C181" s="274" t="s">
        <v>131</v>
      </c>
      <c r="D181" s="274"/>
      <c r="E181" s="274"/>
      <c r="F181" s="294" t="s">
        <v>4472</v>
      </c>
      <c r="G181" s="274"/>
      <c r="H181" s="274" t="s">
        <v>4436</v>
      </c>
      <c r="I181" s="274" t="s">
        <v>4474</v>
      </c>
      <c r="J181" s="274">
        <v>10</v>
      </c>
      <c r="K181" s="316"/>
    </row>
    <row r="182" spans="2:11" s="1" customFormat="1" ht="15" customHeight="1">
      <c r="B182" s="295"/>
      <c r="C182" s="274" t="s">
        <v>132</v>
      </c>
      <c r="D182" s="274"/>
      <c r="E182" s="274"/>
      <c r="F182" s="294" t="s">
        <v>4472</v>
      </c>
      <c r="G182" s="274"/>
      <c r="H182" s="274" t="s">
        <v>4546</v>
      </c>
      <c r="I182" s="274" t="s">
        <v>4507</v>
      </c>
      <c r="J182" s="274"/>
      <c r="K182" s="316"/>
    </row>
    <row r="183" spans="2:11" s="1" customFormat="1" ht="15" customHeight="1">
      <c r="B183" s="295"/>
      <c r="C183" s="274" t="s">
        <v>4547</v>
      </c>
      <c r="D183" s="274"/>
      <c r="E183" s="274"/>
      <c r="F183" s="294" t="s">
        <v>4472</v>
      </c>
      <c r="G183" s="274"/>
      <c r="H183" s="274" t="s">
        <v>4548</v>
      </c>
      <c r="I183" s="274" t="s">
        <v>4507</v>
      </c>
      <c r="J183" s="274"/>
      <c r="K183" s="316"/>
    </row>
    <row r="184" spans="2:11" s="1" customFormat="1" ht="15" customHeight="1">
      <c r="B184" s="295"/>
      <c r="C184" s="274" t="s">
        <v>4536</v>
      </c>
      <c r="D184" s="274"/>
      <c r="E184" s="274"/>
      <c r="F184" s="294" t="s">
        <v>4472</v>
      </c>
      <c r="G184" s="274"/>
      <c r="H184" s="274" t="s">
        <v>4549</v>
      </c>
      <c r="I184" s="274" t="s">
        <v>4507</v>
      </c>
      <c r="J184" s="274"/>
      <c r="K184" s="316"/>
    </row>
    <row r="185" spans="2:11" s="1" customFormat="1" ht="15" customHeight="1">
      <c r="B185" s="295"/>
      <c r="C185" s="274" t="s">
        <v>134</v>
      </c>
      <c r="D185" s="274"/>
      <c r="E185" s="274"/>
      <c r="F185" s="294" t="s">
        <v>4478</v>
      </c>
      <c r="G185" s="274"/>
      <c r="H185" s="274" t="s">
        <v>4550</v>
      </c>
      <c r="I185" s="274" t="s">
        <v>4474</v>
      </c>
      <c r="J185" s="274">
        <v>50</v>
      </c>
      <c r="K185" s="316"/>
    </row>
    <row r="186" spans="2:11" s="1" customFormat="1" ht="15" customHeight="1">
      <c r="B186" s="295"/>
      <c r="C186" s="274" t="s">
        <v>4551</v>
      </c>
      <c r="D186" s="274"/>
      <c r="E186" s="274"/>
      <c r="F186" s="294" t="s">
        <v>4478</v>
      </c>
      <c r="G186" s="274"/>
      <c r="H186" s="274" t="s">
        <v>4552</v>
      </c>
      <c r="I186" s="274" t="s">
        <v>4553</v>
      </c>
      <c r="J186" s="274"/>
      <c r="K186" s="316"/>
    </row>
    <row r="187" spans="2:11" s="1" customFormat="1" ht="15" customHeight="1">
      <c r="B187" s="295"/>
      <c r="C187" s="274" t="s">
        <v>4554</v>
      </c>
      <c r="D187" s="274"/>
      <c r="E187" s="274"/>
      <c r="F187" s="294" t="s">
        <v>4478</v>
      </c>
      <c r="G187" s="274"/>
      <c r="H187" s="274" t="s">
        <v>4555</v>
      </c>
      <c r="I187" s="274" t="s">
        <v>4553</v>
      </c>
      <c r="J187" s="274"/>
      <c r="K187" s="316"/>
    </row>
    <row r="188" spans="2:11" s="1" customFormat="1" ht="15" customHeight="1">
      <c r="B188" s="295"/>
      <c r="C188" s="274" t="s">
        <v>4556</v>
      </c>
      <c r="D188" s="274"/>
      <c r="E188" s="274"/>
      <c r="F188" s="294" t="s">
        <v>4478</v>
      </c>
      <c r="G188" s="274"/>
      <c r="H188" s="274" t="s">
        <v>4557</v>
      </c>
      <c r="I188" s="274" t="s">
        <v>4553</v>
      </c>
      <c r="J188" s="274"/>
      <c r="K188" s="316"/>
    </row>
    <row r="189" spans="2:11" s="1" customFormat="1" ht="15" customHeight="1">
      <c r="B189" s="295"/>
      <c r="C189" s="328" t="s">
        <v>4558</v>
      </c>
      <c r="D189" s="274"/>
      <c r="E189" s="274"/>
      <c r="F189" s="294" t="s">
        <v>4478</v>
      </c>
      <c r="G189" s="274"/>
      <c r="H189" s="274" t="s">
        <v>4559</v>
      </c>
      <c r="I189" s="274" t="s">
        <v>4560</v>
      </c>
      <c r="J189" s="329" t="s">
        <v>4561</v>
      </c>
      <c r="K189" s="316"/>
    </row>
    <row r="190" spans="2:11" s="1" customFormat="1" ht="15" customHeight="1">
      <c r="B190" s="295"/>
      <c r="C190" s="280" t="s">
        <v>41</v>
      </c>
      <c r="D190" s="274"/>
      <c r="E190" s="274"/>
      <c r="F190" s="294" t="s">
        <v>4472</v>
      </c>
      <c r="G190" s="274"/>
      <c r="H190" s="271" t="s">
        <v>4562</v>
      </c>
      <c r="I190" s="274" t="s">
        <v>4563</v>
      </c>
      <c r="J190" s="274"/>
      <c r="K190" s="316"/>
    </row>
    <row r="191" spans="2:11" s="1" customFormat="1" ht="15" customHeight="1">
      <c r="B191" s="295"/>
      <c r="C191" s="280" t="s">
        <v>4564</v>
      </c>
      <c r="D191" s="274"/>
      <c r="E191" s="274"/>
      <c r="F191" s="294" t="s">
        <v>4472</v>
      </c>
      <c r="G191" s="274"/>
      <c r="H191" s="274" t="s">
        <v>4565</v>
      </c>
      <c r="I191" s="274" t="s">
        <v>4507</v>
      </c>
      <c r="J191" s="274"/>
      <c r="K191" s="316"/>
    </row>
    <row r="192" spans="2:11" s="1" customFormat="1" ht="15" customHeight="1">
      <c r="B192" s="295"/>
      <c r="C192" s="280" t="s">
        <v>4566</v>
      </c>
      <c r="D192" s="274"/>
      <c r="E192" s="274"/>
      <c r="F192" s="294" t="s">
        <v>4472</v>
      </c>
      <c r="G192" s="274"/>
      <c r="H192" s="274" t="s">
        <v>4567</v>
      </c>
      <c r="I192" s="274" t="s">
        <v>4507</v>
      </c>
      <c r="J192" s="274"/>
      <c r="K192" s="316"/>
    </row>
    <row r="193" spans="2:11" s="1" customFormat="1" ht="15" customHeight="1">
      <c r="B193" s="295"/>
      <c r="C193" s="280" t="s">
        <v>4568</v>
      </c>
      <c r="D193" s="274"/>
      <c r="E193" s="274"/>
      <c r="F193" s="294" t="s">
        <v>4478</v>
      </c>
      <c r="G193" s="274"/>
      <c r="H193" s="274" t="s">
        <v>4569</v>
      </c>
      <c r="I193" s="274" t="s">
        <v>4507</v>
      </c>
      <c r="J193" s="274"/>
      <c r="K193" s="316"/>
    </row>
    <row r="194" spans="2:11" s="1" customFormat="1" ht="15" customHeight="1">
      <c r="B194" s="322"/>
      <c r="C194" s="330"/>
      <c r="D194" s="304"/>
      <c r="E194" s="304"/>
      <c r="F194" s="304"/>
      <c r="G194" s="304"/>
      <c r="H194" s="304"/>
      <c r="I194" s="304"/>
      <c r="J194" s="304"/>
      <c r="K194" s="323"/>
    </row>
    <row r="195" spans="2:11" s="1" customFormat="1" ht="18.75" customHeight="1">
      <c r="B195" s="271"/>
      <c r="C195" s="274"/>
      <c r="D195" s="274"/>
      <c r="E195" s="274"/>
      <c r="F195" s="294"/>
      <c r="G195" s="274"/>
      <c r="H195" s="274"/>
      <c r="I195" s="274"/>
      <c r="J195" s="274"/>
      <c r="K195" s="271"/>
    </row>
    <row r="196" spans="2:11" s="1" customFormat="1" ht="18.75" customHeight="1">
      <c r="B196" s="271"/>
      <c r="C196" s="274"/>
      <c r="D196" s="274"/>
      <c r="E196" s="274"/>
      <c r="F196" s="294"/>
      <c r="G196" s="274"/>
      <c r="H196" s="274"/>
      <c r="I196" s="274"/>
      <c r="J196" s="274"/>
      <c r="K196" s="271"/>
    </row>
    <row r="197" spans="2:11" s="1" customFormat="1" ht="18.75" customHeight="1">
      <c r="B197" s="281"/>
      <c r="C197" s="281"/>
      <c r="D197" s="281"/>
      <c r="E197" s="281"/>
      <c r="F197" s="281"/>
      <c r="G197" s="281"/>
      <c r="H197" s="281"/>
      <c r="I197" s="281"/>
      <c r="J197" s="281"/>
      <c r="K197" s="281"/>
    </row>
    <row r="198" spans="2:11" s="1" customFormat="1" ht="12">
      <c r="B198" s="263"/>
      <c r="C198" s="264"/>
      <c r="D198" s="264"/>
      <c r="E198" s="264"/>
      <c r="F198" s="264"/>
      <c r="G198" s="264"/>
      <c r="H198" s="264"/>
      <c r="I198" s="264"/>
      <c r="J198" s="264"/>
      <c r="K198" s="265"/>
    </row>
    <row r="199" spans="2:11" s="1" customFormat="1" ht="22.2">
      <c r="B199" s="266"/>
      <c r="C199" s="391" t="s">
        <v>4570</v>
      </c>
      <c r="D199" s="391"/>
      <c r="E199" s="391"/>
      <c r="F199" s="391"/>
      <c r="G199" s="391"/>
      <c r="H199" s="391"/>
      <c r="I199" s="391"/>
      <c r="J199" s="391"/>
      <c r="K199" s="267"/>
    </row>
    <row r="200" spans="2:11" s="1" customFormat="1" ht="25.5" customHeight="1">
      <c r="B200" s="266"/>
      <c r="C200" s="331" t="s">
        <v>4571</v>
      </c>
      <c r="D200" s="331"/>
      <c r="E200" s="331"/>
      <c r="F200" s="331" t="s">
        <v>4572</v>
      </c>
      <c r="G200" s="332"/>
      <c r="H200" s="392" t="s">
        <v>4573</v>
      </c>
      <c r="I200" s="392"/>
      <c r="J200" s="392"/>
      <c r="K200" s="267"/>
    </row>
    <row r="201" spans="2:11" s="1" customFormat="1" ht="5.25" customHeight="1">
      <c r="B201" s="295"/>
      <c r="C201" s="292"/>
      <c r="D201" s="292"/>
      <c r="E201" s="292"/>
      <c r="F201" s="292"/>
      <c r="G201" s="274"/>
      <c r="H201" s="292"/>
      <c r="I201" s="292"/>
      <c r="J201" s="292"/>
      <c r="K201" s="316"/>
    </row>
    <row r="202" spans="2:11" s="1" customFormat="1" ht="15" customHeight="1">
      <c r="B202" s="295"/>
      <c r="C202" s="274" t="s">
        <v>4563</v>
      </c>
      <c r="D202" s="274"/>
      <c r="E202" s="274"/>
      <c r="F202" s="294" t="s">
        <v>42</v>
      </c>
      <c r="G202" s="274"/>
      <c r="H202" s="393" t="s">
        <v>4574</v>
      </c>
      <c r="I202" s="393"/>
      <c r="J202" s="393"/>
      <c r="K202" s="316"/>
    </row>
    <row r="203" spans="2:11" s="1" customFormat="1" ht="15" customHeight="1">
      <c r="B203" s="295"/>
      <c r="C203" s="301"/>
      <c r="D203" s="274"/>
      <c r="E203" s="274"/>
      <c r="F203" s="294" t="s">
        <v>43</v>
      </c>
      <c r="G203" s="274"/>
      <c r="H203" s="393" t="s">
        <v>4575</v>
      </c>
      <c r="I203" s="393"/>
      <c r="J203" s="393"/>
      <c r="K203" s="316"/>
    </row>
    <row r="204" spans="2:11" s="1" customFormat="1" ht="15" customHeight="1">
      <c r="B204" s="295"/>
      <c r="C204" s="301"/>
      <c r="D204" s="274"/>
      <c r="E204" s="274"/>
      <c r="F204" s="294" t="s">
        <v>46</v>
      </c>
      <c r="G204" s="274"/>
      <c r="H204" s="393" t="s">
        <v>4576</v>
      </c>
      <c r="I204" s="393"/>
      <c r="J204" s="393"/>
      <c r="K204" s="316"/>
    </row>
    <row r="205" spans="2:11" s="1" customFormat="1" ht="15" customHeight="1">
      <c r="B205" s="295"/>
      <c r="C205" s="274"/>
      <c r="D205" s="274"/>
      <c r="E205" s="274"/>
      <c r="F205" s="294" t="s">
        <v>44</v>
      </c>
      <c r="G205" s="274"/>
      <c r="H205" s="393" t="s">
        <v>4577</v>
      </c>
      <c r="I205" s="393"/>
      <c r="J205" s="393"/>
      <c r="K205" s="316"/>
    </row>
    <row r="206" spans="2:11" s="1" customFormat="1" ht="15" customHeight="1">
      <c r="B206" s="295"/>
      <c r="C206" s="274"/>
      <c r="D206" s="274"/>
      <c r="E206" s="274"/>
      <c r="F206" s="294" t="s">
        <v>45</v>
      </c>
      <c r="G206" s="274"/>
      <c r="H206" s="393" t="s">
        <v>4578</v>
      </c>
      <c r="I206" s="393"/>
      <c r="J206" s="393"/>
      <c r="K206" s="316"/>
    </row>
    <row r="207" spans="2:11" s="1" customFormat="1" ht="15" customHeight="1">
      <c r="B207" s="295"/>
      <c r="C207" s="274"/>
      <c r="D207" s="274"/>
      <c r="E207" s="274"/>
      <c r="F207" s="294"/>
      <c r="G207" s="274"/>
      <c r="H207" s="274"/>
      <c r="I207" s="274"/>
      <c r="J207" s="274"/>
      <c r="K207" s="316"/>
    </row>
    <row r="208" spans="2:11" s="1" customFormat="1" ht="15" customHeight="1">
      <c r="B208" s="295"/>
      <c r="C208" s="274" t="s">
        <v>4519</v>
      </c>
      <c r="D208" s="274"/>
      <c r="E208" s="274"/>
      <c r="F208" s="294" t="s">
        <v>78</v>
      </c>
      <c r="G208" s="274"/>
      <c r="H208" s="393" t="s">
        <v>4579</v>
      </c>
      <c r="I208" s="393"/>
      <c r="J208" s="393"/>
      <c r="K208" s="316"/>
    </row>
    <row r="209" spans="2:11" s="1" customFormat="1" ht="15" customHeight="1">
      <c r="B209" s="295"/>
      <c r="C209" s="301"/>
      <c r="D209" s="274"/>
      <c r="E209" s="274"/>
      <c r="F209" s="294" t="s">
        <v>4414</v>
      </c>
      <c r="G209" s="274"/>
      <c r="H209" s="393" t="s">
        <v>4415</v>
      </c>
      <c r="I209" s="393"/>
      <c r="J209" s="393"/>
      <c r="K209" s="316"/>
    </row>
    <row r="210" spans="2:11" s="1" customFormat="1" ht="15" customHeight="1">
      <c r="B210" s="295"/>
      <c r="C210" s="274"/>
      <c r="D210" s="274"/>
      <c r="E210" s="274"/>
      <c r="F210" s="294" t="s">
        <v>4412</v>
      </c>
      <c r="G210" s="274"/>
      <c r="H210" s="393" t="s">
        <v>4580</v>
      </c>
      <c r="I210" s="393"/>
      <c r="J210" s="393"/>
      <c r="K210" s="316"/>
    </row>
    <row r="211" spans="2:11" s="1" customFormat="1" ht="15" customHeight="1">
      <c r="B211" s="333"/>
      <c r="C211" s="301"/>
      <c r="D211" s="301"/>
      <c r="E211" s="301"/>
      <c r="F211" s="294" t="s">
        <v>4416</v>
      </c>
      <c r="G211" s="280"/>
      <c r="H211" s="394" t="s">
        <v>4417</v>
      </c>
      <c r="I211" s="394"/>
      <c r="J211" s="394"/>
      <c r="K211" s="334"/>
    </row>
    <row r="212" spans="2:11" s="1" customFormat="1" ht="15" customHeight="1">
      <c r="B212" s="333"/>
      <c r="C212" s="301"/>
      <c r="D212" s="301"/>
      <c r="E212" s="301"/>
      <c r="F212" s="294" t="s">
        <v>4418</v>
      </c>
      <c r="G212" s="280"/>
      <c r="H212" s="394" t="s">
        <v>4581</v>
      </c>
      <c r="I212" s="394"/>
      <c r="J212" s="394"/>
      <c r="K212" s="334"/>
    </row>
    <row r="213" spans="2:11" s="1" customFormat="1" ht="15" customHeight="1">
      <c r="B213" s="333"/>
      <c r="C213" s="301"/>
      <c r="D213" s="301"/>
      <c r="E213" s="301"/>
      <c r="F213" s="335"/>
      <c r="G213" s="280"/>
      <c r="H213" s="336"/>
      <c r="I213" s="336"/>
      <c r="J213" s="336"/>
      <c r="K213" s="334"/>
    </row>
    <row r="214" spans="2:11" s="1" customFormat="1" ht="15" customHeight="1">
      <c r="B214" s="333"/>
      <c r="C214" s="274" t="s">
        <v>4543</v>
      </c>
      <c r="D214" s="301"/>
      <c r="E214" s="301"/>
      <c r="F214" s="294">
        <v>1</v>
      </c>
      <c r="G214" s="280"/>
      <c r="H214" s="394" t="s">
        <v>4582</v>
      </c>
      <c r="I214" s="394"/>
      <c r="J214" s="394"/>
      <c r="K214" s="334"/>
    </row>
    <row r="215" spans="2:11" s="1" customFormat="1" ht="15" customHeight="1">
      <c r="B215" s="333"/>
      <c r="C215" s="301"/>
      <c r="D215" s="301"/>
      <c r="E215" s="301"/>
      <c r="F215" s="294">
        <v>2</v>
      </c>
      <c r="G215" s="280"/>
      <c r="H215" s="394" t="s">
        <v>4583</v>
      </c>
      <c r="I215" s="394"/>
      <c r="J215" s="394"/>
      <c r="K215" s="334"/>
    </row>
    <row r="216" spans="2:11" s="1" customFormat="1" ht="15" customHeight="1">
      <c r="B216" s="333"/>
      <c r="C216" s="301"/>
      <c r="D216" s="301"/>
      <c r="E216" s="301"/>
      <c r="F216" s="294">
        <v>3</v>
      </c>
      <c r="G216" s="280"/>
      <c r="H216" s="394" t="s">
        <v>4584</v>
      </c>
      <c r="I216" s="394"/>
      <c r="J216" s="394"/>
      <c r="K216" s="334"/>
    </row>
    <row r="217" spans="2:11" s="1" customFormat="1" ht="15" customHeight="1">
      <c r="B217" s="333"/>
      <c r="C217" s="301"/>
      <c r="D217" s="301"/>
      <c r="E217" s="301"/>
      <c r="F217" s="294">
        <v>4</v>
      </c>
      <c r="G217" s="280"/>
      <c r="H217" s="394" t="s">
        <v>4585</v>
      </c>
      <c r="I217" s="394"/>
      <c r="J217" s="394"/>
      <c r="K217" s="334"/>
    </row>
    <row r="218" spans="2:11" s="1" customFormat="1" ht="12.75" customHeight="1">
      <c r="B218" s="337"/>
      <c r="C218" s="338"/>
      <c r="D218" s="338"/>
      <c r="E218" s="338"/>
      <c r="F218" s="338"/>
      <c r="G218" s="338"/>
      <c r="H218" s="338"/>
      <c r="I218" s="338"/>
      <c r="J218" s="338"/>
      <c r="K218" s="339"/>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SO 01 Rekonstrulce p...</vt:lpstr>
      <vt:lpstr>02 - SO 02 Demolice</vt:lpstr>
      <vt:lpstr>Pokyny pro vyplnění</vt:lpstr>
      <vt:lpstr>'01 - SO 01 Rekonstrulce p...'!Názvy_tisku</vt:lpstr>
      <vt:lpstr>'02 - SO 02 Demolice'!Názvy_tisku</vt:lpstr>
      <vt:lpstr>'Rekapitulace stavby'!Názvy_tisku</vt:lpstr>
      <vt:lpstr>'01 - SO 01 Rekonstrulce p...'!Oblast_tisku</vt:lpstr>
      <vt:lpstr>'02 - SO 02 Demolice'!Oblast_tisku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Core5\lukes</dc:creator>
  <cp:lastModifiedBy>Marcela Pilská</cp:lastModifiedBy>
  <dcterms:created xsi:type="dcterms:W3CDTF">2020-12-01T13:43:03Z</dcterms:created>
  <dcterms:modified xsi:type="dcterms:W3CDTF">2021-11-16T08:20:01Z</dcterms:modified>
</cp:coreProperties>
</file>