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"/>
    </mc:Choice>
  </mc:AlternateContent>
  <bookViews>
    <workbookView xWindow="0" yWindow="0" windowWidth="0" windowHeight="0"/>
  </bookViews>
  <sheets>
    <sheet name="Rekapitulace stavby" sheetId="1" r:id="rId1"/>
    <sheet name="0 - VRN" sheetId="2" r:id="rId2"/>
    <sheet name="IO 01 - Etapa 4a - Jezírk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'0 - VRN'!$C$119:$K$154</definedName>
    <definedName name="_xlnm.Print_Area" localSheetId="1">'0 - VRN'!$C$4:$J$76,'0 - VRN'!$C$82:$J$101,'0 - VRN'!$C$107:$K$154</definedName>
    <definedName name="_xlnm.Print_Titles" localSheetId="1">'0 - VRN'!$119:$119</definedName>
    <definedName name="_xlnm._FilterDatabase" localSheetId="2" hidden="1">'IO 01 - Etapa 4a - Jezírk...'!$C$124:$K$340</definedName>
    <definedName name="_xlnm.Print_Area" localSheetId="2">'IO 01 - Etapa 4a - Jezírk...'!$C$4:$J$76,'IO 01 - Etapa 4a - Jezírk...'!$C$82:$J$106,'IO 01 - Etapa 4a - Jezírk...'!$C$112:$K$340</definedName>
    <definedName name="_xlnm.Print_Titles" localSheetId="2">'IO 01 - Etapa 4a - Jezírk...'!$124:$124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37"/>
  <c r="BH337"/>
  <c r="BG337"/>
  <c r="BF337"/>
  <c r="T337"/>
  <c r="R337"/>
  <c r="P337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77"/>
  <c r="BH177"/>
  <c r="BG177"/>
  <c r="BF177"/>
  <c r="T177"/>
  <c r="R177"/>
  <c r="P177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119"/>
  <c r="E7"/>
  <c r="E115"/>
  <c i="2" r="J37"/>
  <c r="J36"/>
  <c i="1" r="AY95"/>
  <c i="2" r="J35"/>
  <c i="1" r="AX95"/>
  <c i="2"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85"/>
  <c i="1" r="L90"/>
  <c r="AM90"/>
  <c r="AM89"/>
  <c r="L89"/>
  <c r="AM87"/>
  <c r="L87"/>
  <c r="L85"/>
  <c r="L84"/>
  <c i="3" r="J337"/>
  <c r="BK318"/>
  <c r="J137"/>
  <c r="BK272"/>
  <c r="BK128"/>
  <c r="BK199"/>
  <c i="2" r="J134"/>
  <c r="BK146"/>
  <c r="BK123"/>
  <c r="J130"/>
  <c i="3" r="BK268"/>
  <c r="BK177"/>
  <c r="BK256"/>
  <c r="BK327"/>
  <c r="BK240"/>
  <c r="J327"/>
  <c r="J244"/>
  <c r="BK323"/>
  <c r="J298"/>
  <c r="BK150"/>
  <c r="J220"/>
  <c i="1" r="AS94"/>
  <c i="2" r="J123"/>
  <c r="BK140"/>
  <c i="3" r="J323"/>
  <c r="J150"/>
  <c r="BK172"/>
  <c r="J250"/>
  <c r="BK286"/>
  <c r="BK144"/>
  <c r="BK290"/>
  <c r="J144"/>
  <c r="BK192"/>
  <c r="BK211"/>
  <c r="BK250"/>
  <c i="2" r="J152"/>
  <c r="J140"/>
  <c r="BK152"/>
  <c r="J146"/>
  <c i="3" r="J314"/>
  <c r="J165"/>
  <c r="BK302"/>
  <c r="J309"/>
  <c r="BK244"/>
  <c r="J275"/>
  <c r="J302"/>
  <c r="BK137"/>
  <c r="BK231"/>
  <c r="J290"/>
  <c r="BK333"/>
  <c r="J192"/>
  <c i="2" r="J149"/>
  <c r="J125"/>
  <c r="J132"/>
  <c i="3" r="J237"/>
  <c r="J231"/>
  <c r="BK294"/>
  <c r="BK196"/>
  <c r="J185"/>
  <c r="J279"/>
  <c r="J318"/>
  <c r="J172"/>
  <c r="BK203"/>
  <c r="J128"/>
  <c i="2" r="BK128"/>
  <c r="BK130"/>
  <c r="BK134"/>
  <c r="BK143"/>
  <c i="3" r="BK298"/>
  <c r="BK162"/>
  <c r="BK282"/>
  <c r="J286"/>
  <c r="J162"/>
  <c r="J203"/>
  <c r="BK314"/>
  <c r="BK237"/>
  <c r="J272"/>
  <c r="J240"/>
  <c r="BK337"/>
  <c r="J211"/>
  <c i="2" r="BK125"/>
  <c r="BK137"/>
  <c r="BK149"/>
  <c r="J128"/>
  <c i="3" r="J215"/>
  <c r="BK215"/>
  <c r="J268"/>
  <c r="BK185"/>
  <c r="BK279"/>
  <c r="J333"/>
  <c r="J262"/>
  <c r="BK309"/>
  <c r="J256"/>
  <c r="J305"/>
  <c r="J177"/>
  <c i="2" r="BK132"/>
  <c r="J143"/>
  <c r="J137"/>
  <c i="3" r="J282"/>
  <c r="BK305"/>
  <c r="BK165"/>
  <c r="BK220"/>
  <c r="BK224"/>
  <c r="J294"/>
  <c r="J199"/>
  <c r="BK262"/>
  <c r="J196"/>
  <c r="J224"/>
  <c r="BK275"/>
  <c i="2" l="1" r="T136"/>
  <c r="R122"/>
  <c r="BK122"/>
  <c r="J122"/>
  <c r="J98"/>
  <c r="P122"/>
  <c i="3" r="T127"/>
  <c r="R230"/>
  <c i="2" r="P136"/>
  <c i="3" r="BK210"/>
  <c r="J210"/>
  <c r="J99"/>
  <c r="T210"/>
  <c r="BK271"/>
  <c r="J271"/>
  <c r="J101"/>
  <c r="R289"/>
  <c i="2" r="BK136"/>
  <c r="J136"/>
  <c r="J99"/>
  <c i="3" r="R127"/>
  <c r="R210"/>
  <c r="R271"/>
  <c r="P297"/>
  <c i="2" r="T122"/>
  <c i="3" r="P127"/>
  <c r="P230"/>
  <c r="T271"/>
  <c r="T289"/>
  <c r="R313"/>
  <c i="2" r="R136"/>
  <c r="R121"/>
  <c r="R120"/>
  <c i="3" r="P210"/>
  <c r="T230"/>
  <c r="BK289"/>
  <c r="J289"/>
  <c r="J102"/>
  <c r="BK297"/>
  <c r="J297"/>
  <c r="J103"/>
  <c r="T297"/>
  <c r="P313"/>
  <c r="R332"/>
  <c r="BK127"/>
  <c r="J127"/>
  <c r="J98"/>
  <c r="BK230"/>
  <c r="J230"/>
  <c r="J100"/>
  <c r="P271"/>
  <c r="P289"/>
  <c r="R297"/>
  <c r="BK313"/>
  <c r="J313"/>
  <c r="J104"/>
  <c r="T313"/>
  <c r="BK332"/>
  <c r="J332"/>
  <c r="J105"/>
  <c r="P332"/>
  <c r="T332"/>
  <c i="2" r="BK151"/>
  <c r="J151"/>
  <c r="J100"/>
  <c i="3" r="BE237"/>
  <c r="BE244"/>
  <c r="BE279"/>
  <c r="BE282"/>
  <c r="BE294"/>
  <c r="BE309"/>
  <c r="BE314"/>
  <c r="BE318"/>
  <c r="BE337"/>
  <c r="J89"/>
  <c r="F122"/>
  <c r="BE196"/>
  <c r="J92"/>
  <c r="BE177"/>
  <c r="BE185"/>
  <c r="BE215"/>
  <c r="BE224"/>
  <c r="BE290"/>
  <c r="BE327"/>
  <c r="BE150"/>
  <c r="BE162"/>
  <c r="BE165"/>
  <c r="BE172"/>
  <c r="BE220"/>
  <c r="BE231"/>
  <c r="BE286"/>
  <c r="BE323"/>
  <c r="E85"/>
  <c r="F91"/>
  <c r="J121"/>
  <c r="BE305"/>
  <c r="BE333"/>
  <c r="BE137"/>
  <c r="BE144"/>
  <c r="BE211"/>
  <c r="BE302"/>
  <c r="BE128"/>
  <c r="BE256"/>
  <c r="BE268"/>
  <c r="BE272"/>
  <c r="BE298"/>
  <c r="BE192"/>
  <c r="BE199"/>
  <c r="BE203"/>
  <c r="BE240"/>
  <c r="BE250"/>
  <c r="BE262"/>
  <c r="BE275"/>
  <c i="2" r="J92"/>
  <c r="J116"/>
  <c r="BE125"/>
  <c r="BE130"/>
  <c r="E110"/>
  <c r="BE152"/>
  <c r="F92"/>
  <c r="BE137"/>
  <c r="BE146"/>
  <c r="F91"/>
  <c r="BE132"/>
  <c r="BE149"/>
  <c r="BE140"/>
  <c r="BE128"/>
  <c r="BE134"/>
  <c r="J114"/>
  <c r="BE123"/>
  <c r="BE143"/>
  <c r="J34"/>
  <c i="1" r="AW95"/>
  <c i="3" r="F35"/>
  <c i="1" r="BB96"/>
  <c i="2" r="F35"/>
  <c i="1" r="BB95"/>
  <c i="3" r="F34"/>
  <c i="1" r="BA96"/>
  <c i="3" r="F36"/>
  <c i="1" r="BC96"/>
  <c i="2" r="F34"/>
  <c i="1" r="BA95"/>
  <c i="3" r="F37"/>
  <c i="1" r="BD96"/>
  <c i="2" r="F37"/>
  <c i="1" r="BD95"/>
  <c i="3" r="J34"/>
  <c i="1" r="AW96"/>
  <c i="2" r="F36"/>
  <c i="1" r="BC95"/>
  <c i="3" l="1" r="R126"/>
  <c r="R125"/>
  <c r="P126"/>
  <c r="P125"/>
  <c i="1" r="AU96"/>
  <c i="3" r="T126"/>
  <c r="T125"/>
  <c i="2" r="P121"/>
  <c r="P120"/>
  <c i="1" r="AU95"/>
  <c i="2" r="T121"/>
  <c r="T120"/>
  <c r="BK121"/>
  <c r="BK120"/>
  <c r="J120"/>
  <c r="J96"/>
  <c i="3" r="BK126"/>
  <c r="BK125"/>
  <c r="J125"/>
  <c r="J96"/>
  <c i="2" r="F33"/>
  <c i="1" r="AZ95"/>
  <c r="BB94"/>
  <c r="W31"/>
  <c r="BC94"/>
  <c r="AY94"/>
  <c i="3" r="F33"/>
  <c i="1" r="AZ96"/>
  <c r="BD94"/>
  <c r="W33"/>
  <c r="BA94"/>
  <c r="W30"/>
  <c i="3" r="J33"/>
  <c i="1" r="AV96"/>
  <c r="AT96"/>
  <c i="2" r="J33"/>
  <c i="1" r="AV95"/>
  <c r="AT95"/>
  <c i="3" l="1" r="J126"/>
  <c r="J97"/>
  <c i="2" r="J121"/>
  <c r="J97"/>
  <c i="1" r="AU94"/>
  <c i="3" r="J30"/>
  <c i="1" r="AG96"/>
  <c i="2" r="J30"/>
  <c i="1" r="AG95"/>
  <c r="AW94"/>
  <c r="AK30"/>
  <c r="W32"/>
  <c r="AZ94"/>
  <c r="AV94"/>
  <c r="AK29"/>
  <c r="AX94"/>
  <c i="2" l="1" r="J39"/>
  <c i="3" r="J39"/>
  <c i="1" r="AN96"/>
  <c r="AN95"/>
  <c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<sst xmlns="http://schemas.openxmlformats.org/spreadsheetml/2006/main">
  <si>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</si>
  <si>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</si>
  <si>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</si>
  <si>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</si>
  <si>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</si>
  <si>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{939fc24f-2124-44f1-b26d-682122af473f}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</si>
  <si>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</si>
  <si>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</si>
  <si>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</si>
  <si>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</si>
  <si>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</si>
  <si>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</si>
  <si>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</si>
  <si>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</si>
  <si>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46/3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</si>
  <si>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</si>
  <si>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</si>
  <si>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Městský park Turnov (park u letního kina)</t>
  </si>
  <si>
    <t>KSO:</t>
  </si>
  <si>
    <t>CC-CZ:</t>
  </si>
  <si>
    <t>Místo:</t>
  </si>
  <si>
    <t>Turnov</t>
  </si>
  <si>
    <t>Datum:</t>
  </si>
  <si>
    <t>23. 9. 2021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</si>
  <si>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</si>
  <si>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</si>
  <si>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</si>
  <si>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</si>
  <si>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</si>
  <si>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</si>
  <si>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</si>
  <si>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</si>
  <si>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</si>
  <si>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</si>
  <si>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</si>
  <si>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</si>
  <si>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</si>
  <si>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</si>
  <si>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</si>
  <si>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</si>
  <si>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</si>
  <si>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</si>
  <si>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</si>
  <si>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</si>
  <si>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</si>
  <si>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</si>
  <si>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</si>
  <si>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</si>
  <si>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</si>
  <si>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</si>
  <si>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</si>
  <si>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</si>
  <si>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</si>
  <si>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</si>
  <si>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</si>
  <si>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</si>
  <si>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</si>
  <si>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</si>
  <si>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</si>
  <si>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</si>
  <si>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</si>
  <si>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</si>
  <si>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</si>
  <si>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</si>
  <si>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</si>
  <si>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</si>
  <si>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</si>
  <si>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</si>
  <si>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</si>
  <si>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</si>
  <si>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</si>
  <si>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</si>
  <si>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</si>
  <si>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</si>
  <si>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</si>
  <si>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</si>
  <si>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</si>
  <si>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</si>
  <si>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</si>
  <si>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</si>
  <si>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VON</t>
  </si>
  <si>
    <t>1</t>
  </si>
  <si>
    <t>{8fa98433-6c6f-44c6-90b3-5b6fcb2dc8de}</t>
  </si>
  <si>
    <t>2</t>
  </si>
  <si>
    <t>IO 01</t>
  </si>
  <si>
    <t xml:space="preserve">Etapa 4a - Jezírko, tůňky, potůček </t>
  </si>
  <si>
    <t>STA</t>
  </si>
  <si>
    <t>{83f386e0-4f63-44a2-ab9a-7960af77df97}</t>
  </si>
  <si>
    <t>KRYCÍ LIST SOUPISU PRACÍ</t>
  </si>
  <si>
    <t>Objekt:</t>
  </si>
  <si>
    <t>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</si>
  <si>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</si>
  <si>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</si>
  <si>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</si>
  <si>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</si>
  <si>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</si>
  <si>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</si>
  <si>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</si>
  <si>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</si>
  <si>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</si>
  <si>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</si>
  <si>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</si>
  <si>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</si>
  <si>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</si>
  <si>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</si>
  <si>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</si>
  <si>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</si>
  <si>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</si>
  <si>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</si>
  <si>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</si>
  <si>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</si>
  <si>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</si>
  <si>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</si>
  <si>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</si>
  <si>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</si>
  <si>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</si>
  <si>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</si>
  <si>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</si>
  <si>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</si>
  <si>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</si>
  <si>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</si>
  <si>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kpl</t>
  </si>
  <si>
    <t>CS ÚRS 2018 02</t>
  </si>
  <si>
    <t>1024</t>
  </si>
  <si>
    <t>1230888854</t>
  </si>
  <si>
    <t>PP</t>
  </si>
  <si>
    <t>012303000</t>
  </si>
  <si>
    <t>Geodetické práce po výstavbě</t>
  </si>
  <si>
    <t>-1928472910</t>
  </si>
  <si>
    <t>P</t>
  </si>
  <si>
    <t>Poznámka k položce:_x000d_
Zaměření celého rybníka vč. všech objektů</t>
  </si>
  <si>
    <t>3</t>
  </si>
  <si>
    <t>013254000</t>
  </si>
  <si>
    <t>Dokumentace skutečného provedení stavby</t>
  </si>
  <si>
    <t>-1158613443</t>
  </si>
  <si>
    <t>4</t>
  </si>
  <si>
    <t>01325402R</t>
  </si>
  <si>
    <t xml:space="preserve">Fotodokumentace postupu výstavby                                                                   </t>
  </si>
  <si>
    <t>1604070365</t>
  </si>
  <si>
    <t xml:space="preserve">Fotodokumentace postupu výstavby                    </t>
  </si>
  <si>
    <t>013274000</t>
  </si>
  <si>
    <t>Pasportizace objektu před započetím prací</t>
  </si>
  <si>
    <t>CS ÚRS 2019 02</t>
  </si>
  <si>
    <t>1852423724</t>
  </si>
  <si>
    <t>6</t>
  </si>
  <si>
    <t>013284000</t>
  </si>
  <si>
    <t>Pasportizace objektu po provedení prací</t>
  </si>
  <si>
    <t>554264318</t>
  </si>
  <si>
    <t>VRN3</t>
  </si>
  <si>
    <t>Zařízení staveniště</t>
  </si>
  <si>
    <t>7</t>
  </si>
  <si>
    <t>030001000</t>
  </si>
  <si>
    <t>-1217473440</t>
  </si>
  <si>
    <t>Poznámka k položce:_x000d_
Zřízení zařízení stavenistě - buňky, WC, plocha pro uložení materiálů apod_x000d_
+ likvidace zařízení staveniště + DIO</t>
  </si>
  <si>
    <t>8</t>
  </si>
  <si>
    <t>03000101R</t>
  </si>
  <si>
    <t>Uvedení ploch dotčených stavbou do původního stavu</t>
  </si>
  <si>
    <t>-278750336</t>
  </si>
  <si>
    <t xml:space="preserve">Poznámka k položce:_x000d_
_x000d_
</t>
  </si>
  <si>
    <t>9</t>
  </si>
  <si>
    <t>03000102R</t>
  </si>
  <si>
    <t>Opatření k zamezení vyvážení nečistot ze staveniště + čištění komunikací</t>
  </si>
  <si>
    <t>1249743682</t>
  </si>
  <si>
    <t>10</t>
  </si>
  <si>
    <t>03000103R</t>
  </si>
  <si>
    <t>Oprava dopravou poškozených komunikací</t>
  </si>
  <si>
    <t>-646892069</t>
  </si>
  <si>
    <t>11</t>
  </si>
  <si>
    <t>0300020R</t>
  </si>
  <si>
    <t>Ochrana stromů</t>
  </si>
  <si>
    <t>kus</t>
  </si>
  <si>
    <t>-421056137</t>
  </si>
  <si>
    <t>VRN4</t>
  </si>
  <si>
    <t>Inženýrská činnost</t>
  </si>
  <si>
    <t>12</t>
  </si>
  <si>
    <t>043103000</t>
  </si>
  <si>
    <t>Zkoušky bez rozlišení</t>
  </si>
  <si>
    <t>319642146</t>
  </si>
  <si>
    <t>Poznámka k položce:_x000d_
Předepsané zkoušky zhutnění, odtrhové zkoušky apod.</t>
  </si>
  <si>
    <t xml:space="preserve">IO 01 - Etapa 4a - Jezírko, tůňky, potůček 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</si>
  <si>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</si>
  <si>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</si>
  <si>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</si>
  <si>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</si>
  <si>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</si>
  <si>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</si>
  <si>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</si>
  <si>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</si>
  <si>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</si>
  <si>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</si>
  <si>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</si>
  <si>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</si>
  <si>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122251104</t>
  </si>
  <si>
    <t>Odkopávky a prokopávky nezapažené v hornině třídy těžitelnosti I, skupiny 3 objem do 500 m3 strojně</t>
  </si>
  <si>
    <t>m3</t>
  </si>
  <si>
    <t>CS ÚRS 2021 01</t>
  </si>
  <si>
    <t>1250534658</t>
  </si>
  <si>
    <t>Odkopávky a prokopávky nezapažené strojně v hornině třídy těžitelnosti I skupiny 3 přes 100 do 500 m3</t>
  </si>
  <si>
    <t>Online PSC</t>
  </si>
  <si>
    <t>https://podminky.urs.cz/item/CS_URS_2021_01/122251104</t>
  </si>
  <si>
    <t>PSC</t>
  </si>
  <si>
    <t xml:space="preserve">Poznámka k souboru cen:_x000d_
1. V cenách jsou započteny i náklady na přehození výkopku na vzdálenost do 3 m nebo naložení na dopravní prostředek. </t>
  </si>
  <si>
    <t>VV</t>
  </si>
  <si>
    <t>Tůně</t>
  </si>
  <si>
    <t>32*10 "plocha*š"</t>
  </si>
  <si>
    <t>10,3*4 "plocha*š"</t>
  </si>
  <si>
    <t>8,4*4 "plocha*š"</t>
  </si>
  <si>
    <t>Součet</t>
  </si>
  <si>
    <t>122251404</t>
  </si>
  <si>
    <t>Vykopávky v zemníku na suchu v hornině třídy těžitelnosti I, skupiny 3 objem do 500 m3 strojně</t>
  </si>
  <si>
    <t>507291522</t>
  </si>
  <si>
    <t>Vykopávky v zemnících na suchu strojně zapažených i nezapažených v hornině třídy těžitelnosti I skupiny 3 přes 100 do 500 m3</t>
  </si>
  <si>
    <t>https://podminky.urs.cz/item/CS_URS_2021_01/122251404</t>
  </si>
  <si>
    <t>Zemina na těsnění</t>
  </si>
  <si>
    <t>74,006</t>
  </si>
  <si>
    <t>132254201</t>
  </si>
  <si>
    <t>Hloubení zapažených rýh š do 2000 mm v hornině třídy těžitelnosti I, skupiny 3 objem do 20 m3</t>
  </si>
  <si>
    <t>-1317496113</t>
  </si>
  <si>
    <t>Hloubení zapažených rýh šířky přes 800 do 2 000 mm strojně s urovnáním dna do předepsaného profilu a spádu v hornině třídy těžitelnosti I skupiny 3 do 20 m3</t>
  </si>
  <si>
    <t>https://podminky.urs.cz/item/CS_URS_2021_01/132254201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</si>
  <si>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 </t>
  </si>
  <si>
    <t>0,09*(157,29+14,18) "plocha*(délky)"</t>
  </si>
  <si>
    <t>162751117</t>
  </si>
  <si>
    <t>Vodorovné přemístění do 10000 m výkopku/sypaniny z horniny třídy těžitelnosti I, skupiny 1 až 3</t>
  </si>
  <si>
    <t>-831500286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</si>
  <si>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</si>
  <si>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</si>
  <si>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</si>
  <si>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Poznámka k položce:_x000d_
Naložení v rámci položek výkopů</t>
  </si>
  <si>
    <t>Odvoz na skládku</t>
  </si>
  <si>
    <t>394,8+15,432</t>
  </si>
  <si>
    <t>Přivoz zeminy ze zemníku</t>
  </si>
  <si>
    <t>Přívoz humusu</t>
  </si>
  <si>
    <t>163,8</t>
  </si>
  <si>
    <t>M</t>
  </si>
  <si>
    <t>10364101</t>
  </si>
  <si>
    <t xml:space="preserve">zemina pro terénní úpravy -  ornice</t>
  </si>
  <si>
    <t>t</t>
  </si>
  <si>
    <t>-152241984</t>
  </si>
  <si>
    <t>163,8*2 'Přepočtené koeficientem množství</t>
  </si>
  <si>
    <t>171251201</t>
  </si>
  <si>
    <t>Uložení sypaniny na skládky nebo meziskládky</t>
  </si>
  <si>
    <t>1069798213</t>
  </si>
  <si>
    <t>Uložení sypaniny na skládky nebo meziskládky bez hutnění s upravením uložené sypaniny do předepsaného tvaru</t>
  </si>
  <si>
    <t>https://podminky.urs.cz/item/CS_URS_2021_01/171251201</t>
  </si>
  <si>
    <t xml:space="preserve">Poznámka k souboru cen:_x000d_
1. Cena je určena i pro: a) zasypání koryt vodotečí a prohlubní v terénu bez předepsaného zhutnění sypaniny, b) uložení výkopku pod vodou do prohlubní ve dně vodotečí nebo nádrží. 2. Cenu nelze použít pro uložení výkopku nebo ornice na trvalé skládky s předepsaným zhutněním; toto uložení výkopku se oceňuje cenami souboru cen 171 . . Uložení sypaniny do násypů. 3. V ceně jsou započteny i náklady na rozprostření sypaniny ve vrstvách s hrubým urovnáním na skládce. 4. V ceně nejsou započteny náklady na získání skládek ani na poplatky za skládku. 5. Množství jednotek uložení výkopku (sypaniny) se určí v m3 uloženého výkopku (sypaniny), v rostlém stavu zpravidla ve výkopišti. </t>
  </si>
  <si>
    <t>171201231</t>
  </si>
  <si>
    <t>Poplatek za uložení zeminy a kamení na recyklační skládce (skládkovné) kód odpadu 17 05 04</t>
  </si>
  <si>
    <t>-1750105500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</si>
  <si>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</si>
  <si>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</si>
  <si>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 xml:space="preserve">Poznámka k souboru cen:_x000d_
1. Ceny uvedené v souboru cen je doporučeno upravit podle aktuálních cen místně příslušné skládky odpadů. 2. Uložení odpadů neuvedených v souboru cen se oceňuje individuálně. </t>
  </si>
  <si>
    <t>410,232*2 'Přepočtené koeficientem množství</t>
  </si>
  <si>
    <t>172152101</t>
  </si>
  <si>
    <t>Zřízení těsnicí výplně se zhutněním bez dodání sypaniny</t>
  </si>
  <si>
    <t>-1947398395</t>
  </si>
  <si>
    <t>Zřízení těsnící výplně z vhodné sypaniny s přemístěním sypaniny ze vzdálenosti do 10 m, avšak bez dodání sypaniny, s příp. nutným kropením se zhutněním</t>
  </si>
  <si>
    <t>https://podminky.urs.cz/item/CS_URS_2021_01/172152101</t>
  </si>
  <si>
    <t xml:space="preserve">Poznámka k souboru cen:_x000d_
1. Cena neplatí pro: a) těsnící jádro a těsnící vrstvu zemních hrází; tyto konstrukce se oceňují cenami souboru cen 172 15 Zřízení těsnícího jádra nebo těsnící vrstvy, b) těsnění hradicích stěn; toto těsnění se oceňuje cenami katalogu 800-2 Zvláštní zakládání objektů. </t>
  </si>
  <si>
    <t>0,7*0,2*(157,29+14,18) "š*tl.*(d)"</t>
  </si>
  <si>
    <t>250*0,2 "celk. plochy*tl."</t>
  </si>
  <si>
    <t>181006122</t>
  </si>
  <si>
    <t>Rozprostření zemint l vrstvy do 0,15 m schopných zúrodnění ve sklonu přes 1:5</t>
  </si>
  <si>
    <t>m2</t>
  </si>
  <si>
    <t>-110529718</t>
  </si>
  <si>
    <t xml:space="preserve">Rozprostření zemin schopných zúrodnění  ve sklonu přes 1:5, tloušťka vrstvy přes 0,10 do 0,15 m</t>
  </si>
  <si>
    <t>https://podminky.urs.cz/item/CS_URS_2021_01/181006122</t>
  </si>
  <si>
    <t>0,7*(157,29+14,18) "š*(d)"</t>
  </si>
  <si>
    <t>162 "plocha"</t>
  </si>
  <si>
    <t>810 "plocha"</t>
  </si>
  <si>
    <t>181411122</t>
  </si>
  <si>
    <t>Založení lučního trávníku výsevem plochy do 1000 m2 ve svahu do 1:2</t>
  </si>
  <si>
    <t>1457962916</t>
  </si>
  <si>
    <t>Založení trávníku na půdě předem připravené plochy do 1000 m2 výsevem včetně utažení lučního na svahu přes 1:5 do 1:2</t>
  </si>
  <si>
    <t>https://podminky.urs.cz/item/CS_URS_2021_01/181411122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</si>
  <si>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</si>
  <si>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00572420</t>
  </si>
  <si>
    <t>osivo směs travní parková okrasná</t>
  </si>
  <si>
    <t>kg</t>
  </si>
  <si>
    <t>-634636473</t>
  </si>
  <si>
    <t>1092,029*0,02 'Přepočtené koeficientem množství</t>
  </si>
  <si>
    <t>181951112</t>
  </si>
  <si>
    <t>Úprava pláně v hornině třídy těžitelnosti I, skupiny 1 až 3 se zhutněním strojně</t>
  </si>
  <si>
    <t>-954822116</t>
  </si>
  <si>
    <t>Úprava pláně vyrovnáním výškových rozdílů strojně v hornině třídy těžitelnosti I, skupiny 1 až 3 se zhutněním</t>
  </si>
  <si>
    <t>https://podminky.urs.cz/item/CS_URS_2021_01/181951112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</si>
  <si>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šířky do 3 m přerušujících svahy, pro urovnání dna silničních a železničních příkopů pro jakoukoliv šířku dna; toto urovnání se oceňuje cenami souboru cen 182 Svahování. 3. Urovnání ploch ve sklonu přes 1 : 5 se oceňuje cenami souboru cen 182 Svahování trvalých svahů do projektovaných profilů strojně. 4. Ceny se zhutněním jsou určeny pro jakoukoliv míru zhutnění. </t>
  </si>
  <si>
    <t>13</t>
  </si>
  <si>
    <t>182151111</t>
  </si>
  <si>
    <t>Svahování v zářezech v hornině třídy těžitelnosti I, skupiny 1 až 3 strojně</t>
  </si>
  <si>
    <t>1135265509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</si>
  <si>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</si>
  <si>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https://podminky.urs.cz/item/CS_URS_2021_01/182151111</t>
  </si>
  <si>
    <t xml:space="preserve">Poznámka k souboru cen:_x000d_
1. Ceny jsou určeny pro svahování všech nově zřizovaných ploch výkopů nebo násypů ve sklonu přes 1:5. 2. Úprava ploch vodorovných nebo ve sklonu do 1 : 5 se oceňuje cenami souboru cen 181 Úprava pláně vyrovnáním výškových rozdílů strojně. </t>
  </si>
  <si>
    <t>1,1*(157,29+14,18) "š*(délky)"</t>
  </si>
  <si>
    <t>524 "tůňky"</t>
  </si>
  <si>
    <t>Svislé a kompletní konstrukce</t>
  </si>
  <si>
    <t>14</t>
  </si>
  <si>
    <t>321321115</t>
  </si>
  <si>
    <t>Konstrukce vodních staveb ze ŽB mrazuvzdorného tř. C 25/30</t>
  </si>
  <si>
    <t>-1308854731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</si>
  <si>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</si>
  <si>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https://podminky.urs.cz/item/CS_URS_2021_01/321321115</t>
  </si>
  <si>
    <t xml:space="preserve">Poznámka k souboru cen:_x000d_
1. Ceny lze použít i pro: a) konstrukce těsnících ostruh, vývarů, patek, dotlačných klínů, vtoků hrází a vodních elektráren, injekčních, revizních a komunikačních štol a základových výpustí hrází, podklad pod dlažbu dna vývaru, b) betony nevodostavebné a nemrazuvzdorné, pokud jsou výjimečně použity v částech konstrukcí. 2. Ceny neplatí pro: a) předsádkový beton; tento se oceňuje cenami souboru cen 313 43- .1 Předsádkový beton konstrukcí vodních staveb, b) betonový podklad pod dlažbu; tento se oceňuje cenami souboru cen 451 31-51 Podkladní a výplňové vrstvy z betonu prostého pod dlažbu, c) betonovou těsnící nebo opevňovací vrstvu; tato se oceňuje cenami souboru cen 457 31- Těsnicí vrstva z betonu odolného proti agresivnímu prostředí, d) betonové zálivky kotevních šroubů, ocelových konstrukcí, různých dutin apod.; tyto se oceňují cenami souboru cen 936 45-71 Zálivka kotevních šroubů, ocelových konstrukcí, různých dutin apod.. 3. V cenách jsou započteny i náklady na : a) úpravu, opracování a ošetření pracovních spár tlakovou vodou, vzduchem nebo odstraněním betonové vrstvy, b) spojovací vrstvu na pracovních spárách, c) ošetření a ochranu čerstvého betonu proti povětrnostním vlivům a proti vysýchání, d) odstranění drátů z líce konstrukce a na úpravu líce v místě po odstraněných drátech, e) osazení kotevních želez při betonování konstrukce, f) ztížení práce u drážek otvorů, kapes, injekčních trubek apod.. 4. V cenách z betonu pro konstrukce bílých van 321 32-12 nejsou započteny náklady na těsnění dilatačních a pracovních spar, tyto se oceňují cenami souborů cen 953 33 části A08 katalogu 801-1 Budovy a haly - zděné a monolitické. 5. Objem se stanoví v m3 betonové konstrukce; objem dutin jednotlivě do 0,20 m3 se od celkového objemu neodečítá. </t>
  </si>
  <si>
    <t>321351010</t>
  </si>
  <si>
    <t>Bednění konstrukcí vodních staveb rovinné - zřízení</t>
  </si>
  <si>
    <t>-1014923574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</si>
  <si>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</si>
  <si>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https://podminky.urs.cz/item/CS_URS_2021_01/321351010</t>
  </si>
  <si>
    <t xml:space="preserve">Poznámka k souboru cen:_x000d_
1. Ceny jsou určeny pro: a) bednění prováděné v prostorách zapažených nebo nezapažených, b) bednění ploch vodorovných, svislých nebo skloněných, c) bednění v prostoru bez výztuže nebo s výztuží jakékoliv hustoty, d) bednění prováděné taženou lištou, taženým bedněním, prefabrikovaným bedněním apod., kromě betonového prefabrikovaného bednění. 2. Ceny neplatí pro: a) bednění pohledových betonů. Tyto náklady se oceňují individuálně; b) bednění konstrukcí spirál a savek. Tyto náklady se oceňují cenami souboru cen 321 35-6111 až -6940 Obednění a odbednění spirál a savek. c) bednění základových pasů, tyto práce lze ocenit cenami 27.35 katalogu 801-1. 3. V cenách jsou započteny i náklady na: a) podíl bednění otvorů, kapes, rýh, prostupů, výklenků apod. objemu jednotlivě do 1 m3, b) bednění v provedení, které nevyžaduje další úpravu betonových a železobetonových konstrukcí. 4. V cenách nejsou započteny náklady na podpěrné konstrukce; tyto se oceňují cenami katalogu 800-3 Lešení. 5. Plocha se stanoví v m2 rozvinuté plochy obedňované konstrukce. 6. Při výpočtu rozvinuté plochy obedňované konstrukce se neberou v úvahu otvory, kapsy, rýhy, prostupy, výklenky apod. objemu jednotlivě do 1 m3 . </t>
  </si>
  <si>
    <t>Poznámka k položce:_x000d_
vč. pronájmu bednění</t>
  </si>
  <si>
    <t>16</t>
  </si>
  <si>
    <t>321352010</t>
  </si>
  <si>
    <t>Bednění konstrukcí vodních staveb rovinné - odstranění</t>
  </si>
  <si>
    <t>1634564945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</si>
  <si>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</si>
  <si>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https://podminky.urs.cz/item/CS_URS_2021_01/321352010</t>
  </si>
  <si>
    <t>17</t>
  </si>
  <si>
    <t>321368211</t>
  </si>
  <si>
    <t>Výztuž železobetonových konstrukcí vodních staveb ze svařovaných sítí</t>
  </si>
  <si>
    <t>-204870690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</si>
  <si>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</si>
  <si>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https://podminky.urs.cz/item/CS_URS_2021_01/321368211</t>
  </si>
  <si>
    <t xml:space="preserve">Poznámka k souboru cen:_x000d_
1. Ceny lze použít i pro: a) výztuž prováděnou v obedněných prostorách, b) výztuž koster obalených sítí; potažení kostry hustým pletivem se oceňuje individuálně, c) výztuž z armokošů. 2. V cenách jsou započteny i náklady na bodové svařování nahrazující vázaní drátem. 3. V cenách nejsou započteny náklady na provedení nosných svarů a na provedení svarů přenášejících tahová napětí při přepravě a montáži výztuže z vyztužených koster; tyto se oceňují cenami souboru cen 320 36-0 Svařované nosné spoje. 4. Množství jednotek se stanoví v t hmotnosti výztuže bez prostřihu. </t>
  </si>
  <si>
    <t>Poznámka k položce:_x000d_
80kg na 1m3</t>
  </si>
  <si>
    <t>1,7*0,1 'Přepočtené koeficientem množství</t>
  </si>
  <si>
    <t>Vodorovné konstrukce</t>
  </si>
  <si>
    <t>18</t>
  </si>
  <si>
    <t>457971121</t>
  </si>
  <si>
    <t>Zřízení vrstvy z geotextilie o sklonu přes 10° do 35° š do 3 m</t>
  </si>
  <si>
    <t>-2147338639</t>
  </si>
  <si>
    <t xml:space="preserve">Zřízení vrstvy z geotextilie s přesahem  bez připevnění k podkladu, s potřebným dočasným zatěžováním včetně zakotvení okraje o sklonu přes 10° do 35°, šířky geotextilie do 3 m</t>
  </si>
  <si>
    <t>https://podminky.urs.cz/item/CS_URS_2021_01/457971121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</si>
  <si>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</si>
  <si>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(3,47+32,09+6,59+2,06) "(plochy v řezu)"</t>
  </si>
  <si>
    <t>19</t>
  </si>
  <si>
    <t>69311085</t>
  </si>
  <si>
    <t>geotextilie netkaná separační, ochranná, filtrační, drenážní PP 800g/m2</t>
  </si>
  <si>
    <t>161524861</t>
  </si>
  <si>
    <t>44,21*1,2 'Přepočtené koeficientem množství</t>
  </si>
  <si>
    <t>20</t>
  </si>
  <si>
    <t>457979121</t>
  </si>
  <si>
    <t>Příplatek za připevnění geotextilie k podkladu o sklonu přes 10° do 35° 4 skoby na 10 m2</t>
  </si>
  <si>
    <t>1282049571</t>
  </si>
  <si>
    <t xml:space="preserve">Zřízení vrstvy z geotextilie s přesahem  Příplatek k cenám za připevnění geotextilie k podkladu ocelovými skobami z betonářské oceli o sklonu přes 10° do 35°, při počtu skob na 10 m2 plochy do 4 ks</t>
  </si>
  <si>
    <t>https://podminky.urs.cz/item/CS_URS_2021_01/457979121</t>
  </si>
  <si>
    <t>462511161</t>
  </si>
  <si>
    <t>Zához z lomového kamene tříděného hmotnost kamenů do 80 kg bez výplně</t>
  </si>
  <si>
    <t>-511406744</t>
  </si>
  <si>
    <t>Zához z lomového kamene neupraveného provedený ze břehu nebo z lešení, do sucha nebo do vody tříděného, hmotnost jednotlivých kamenů do 80 kg bez výplně mezer</t>
  </si>
  <si>
    <t>https://podminky.urs.cz/item/CS_URS_2021_01/462511161</t>
  </si>
  <si>
    <t xml:space="preserve">Poznámka k souboru cen:_x000d_
1. V příplatcích jsou započteny náklady na urovnání líce záhozu do projektovaného profilu. </t>
  </si>
  <si>
    <t>0,4*0,1*(157,29+14,18) "š*tl.*(d)"</t>
  </si>
  <si>
    <t>22</t>
  </si>
  <si>
    <t>462511169</t>
  </si>
  <si>
    <t>Příplatek za urovnání líce záhozu z lomového kamene tříděného</t>
  </si>
  <si>
    <t>2108356914</t>
  </si>
  <si>
    <t>Zához z lomového kamene neupraveného provedený ze břehu nebo z lešení, do sucha nebo do vody tříděného, hmotnost jednotlivých kamenů do 80 kg Příplatek k cenám za urovnání líce záhozu</t>
  </si>
  <si>
    <t>https://podminky.urs.cz/item/CS_URS_2021_01/462511169</t>
  </si>
  <si>
    <t>0,4*(157,29+14,18) "š*(d)"</t>
  </si>
  <si>
    <t>23</t>
  </si>
  <si>
    <t>463212121</t>
  </si>
  <si>
    <t>Rovnanina z lomového kamene s vyklínováním spár těženým kamenivem</t>
  </si>
  <si>
    <t>-772663680</t>
  </si>
  <si>
    <t xml:space="preserve">Rovnanina z lomového kamene upraveného, tříděného  jakékoliv tloušťky rovnaniny s vyplněním spár a dutin těženým kamenivem</t>
  </si>
  <si>
    <t>https://podminky.urs.cz/item/CS_URS_2021_01/463212121</t>
  </si>
  <si>
    <t xml:space="preserve">Poznámka k souboru cen:_x000d_
1. Ceny lze použít i pro rovnaniny za opěrami a křídly pro jakýkoliv jejich sklon. 2. Ceny neplatí s výjimkou rovnanin za opěrami a křídly pro rovnaninu o sklonu přes 1:1; tyto se oceňují cenami 321 21-4511 Zdivo nadzákladové z lomového kamene na sucho s tím, že vyplnění spár a dutin těženým kamenivem se oceňuje cenou 469 57-1112 Vyplnění otvorů kamenivem těženým v množství 0,25 m3 kameniva na 1 m3 rovnaniny. 3. Množství měrných jednotek a) rovnaniny se stanoví v m3 konstrukce rovnaniny, b) příplatků se stanoví v m2 vypracovaných líců. </t>
  </si>
  <si>
    <t>(3,47+32,09+6,59+2,06)*0,7 "(plochy v řezu)*tl."</t>
  </si>
  <si>
    <t>24</t>
  </si>
  <si>
    <t>463212191</t>
  </si>
  <si>
    <t>Příplatek za vypracováni líce rovnaniny</t>
  </si>
  <si>
    <t>758635160</t>
  </si>
  <si>
    <t xml:space="preserve">Rovnanina z lomového kamene upraveného, tříděného  Příplatek k cenám za vypracování líce</t>
  </si>
  <si>
    <t>https://podminky.urs.cz/item/CS_URS_2021_01/463212191</t>
  </si>
  <si>
    <t>25</t>
  </si>
  <si>
    <t>46698134R</t>
  </si>
  <si>
    <t>Zapěstované vegetační rohože z kokosových vláken vodními rostlinami (vč. dodání, dopravy a pokládky)</t>
  </si>
  <si>
    <t>-285709858</t>
  </si>
  <si>
    <t xml:space="preserve">Poznámka k souboru cen:_x000d_
1. V položkách 466 98-1113 až 16 je klestová podestýlka upevněná ke kůlům Ø od 60 do 80 mm, délky 1 m, zaražených v osové vzdálenosti 0,8 m, páleným drátem Ø 2 mm. 2. V položkách 466 98-1231 až 42 je kleonáž provedena z příchytných tyčí Ø do 100 mm, délky 2 m, připevněných na kůly Ø do 100 mm, délky do 1 m, zaražené v osové vzdálenosti do 2 m. 3. V položkách 466981311 až 12 jsou započteny i náklady na zasypání krytiny zeminou s její vykopávkou a přemístěním ze vzdálenosti do 50 m, bez úpravy svahu pod krytinu, z klestu nakupovaného, s upevněním drátem na kolíky Ø od 50 do 80 mm, délky od 0,8 do 1,0 m, zaražené v osové vzdálenosti do 1 m, v řadách v osové vzdálenosti 0,8 m. 4. V pložkách 466 98-1341 až 42 jsou započteny i náklady na přivázání klestu ve vzdálenosti 1300 mm drátem Ø 2 mm, připevněných kolíky Ø od 40 do 60 mm, délky od 0,8 do 1,0 m, zaraženými v osové vzdálenosti 1 m, v řadách v osové vzdálenosti 1 m. 5. V ceně -1231 až -1242 jsou započteny i náklady na urovnání povrchu svahu pod vrstvou klestu a pokrytí krytiny zeminou nebo kameny, s rozvozem materiálu ze vzdálenosti do 20 m. 6. Směrné výkresy - příloha č. 3. </t>
  </si>
  <si>
    <t>Komunikace pozemní</t>
  </si>
  <si>
    <t>26</t>
  </si>
  <si>
    <t>564861111</t>
  </si>
  <si>
    <t>Podklad ze štěrkodrtě ŠD tl 200 mm</t>
  </si>
  <si>
    <t>1771922952</t>
  </si>
  <si>
    <t xml:space="preserve">Podklad ze štěrkodrti ŠD  s rozprostřením a zhutněním, po zhutnění tl. 200 mm</t>
  </si>
  <si>
    <t>https://podminky.urs.cz/item/CS_URS_2021_01/564861111</t>
  </si>
  <si>
    <t>27</t>
  </si>
  <si>
    <t>591211111</t>
  </si>
  <si>
    <t>Kladení dlažby z kostek drobných z kamene do lože z kameniva těženého tl 50 mm</t>
  </si>
  <si>
    <t>351282756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</si>
  <si>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</si>
  <si>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https://podminky.urs.cz/item/CS_URS_2021_01/591211111</t>
  </si>
  <si>
    <t xml:space="preserve">Poznámka k souboru cen:_x000d_
1. Ceny 591 1.- pro dlažbu z kostek velkých jsou určeny pro dlažbu úhlopříčnou a řádkovou. 2. Ceny 591 2.- pro dlažbu z kostek drobných jsou určeny pro dlažbu úhlopříčnou, řádkovou a kroužkovou. 3. Dlažba vějířová z kostek drobných se oceňuje cenami 591 41-2111 a 591 44-2111 Kladení dlažby z mozaiky dvoubarevné a vícebarevné komunikací pro pěší. 4. V cenách jsou započteny i náklady na dodání hmot pro lože a na dodání téhož materiálu na výplň spár. 5. V cenách nejsou započteny náklady na: a) dodání dlažebních kostek, které se oceňuje ve specifikaci; ztratné lze dohodnout - u velkých kostek ve výši 1 %, - u drobných kostek ve výši 2 %, b) vyplnění spár dlažby živičnou zálivkou, které se oceňuje cenami souboru cen 599 1 . -11 Zálivka živičná spár dlažby. 6. Část lože přesahující tloušťku 50 mm se oceňuje cenami souboru cen 451 31-97 Příplatek za každých dalších 10 mm tloušťky podkladu nebo lože. </t>
  </si>
  <si>
    <t>28</t>
  </si>
  <si>
    <t>58381007</t>
  </si>
  <si>
    <t>kostka dlažební žula drobná 8/10</t>
  </si>
  <si>
    <t>59829163</t>
  </si>
  <si>
    <t>18*1,02 'Přepočtené koeficientem množství</t>
  </si>
  <si>
    <t>29</t>
  </si>
  <si>
    <t>596911111</t>
  </si>
  <si>
    <t>Kladení šlapáků v rovině a svahu do 1:5</t>
  </si>
  <si>
    <t>-456314198</t>
  </si>
  <si>
    <t xml:space="preserve">Kladení šlapáků z jednotlivých kusů  do lože ze štěrkopísku nebo z prohozené zeminy v rovině nebo na svahu do 1:5</t>
  </si>
  <si>
    <t>https://podminky.urs.cz/item/CS_URS_2021_01/596911111</t>
  </si>
  <si>
    <t xml:space="preserve">Poznámka k souboru cen:_x000d_
1. V cenách jsou započteny i náklady na případné naložení odpadu na dopravní prostředek, odvoz na vzdálenost do 20 km a složení. 2. V cenách nejsou započteny náklady na: a) provedení zemních prací; tyto práce se oceňují cenami katalogu 800-1 Zemní práce, b) zřízení lože; tyto práce se oceňují cenami souborů cen 564 . . - , části A01 katalogu 822-1 Komunikace pozemní a letiště. </t>
  </si>
  <si>
    <t>30</t>
  </si>
  <si>
    <t>58380762</t>
  </si>
  <si>
    <t>kámen lomový pro zdivo kyklopské tl 20cm</t>
  </si>
  <si>
    <t>-654070254</t>
  </si>
  <si>
    <t>5*1,1 'Přepočtené koeficientem množství</t>
  </si>
  <si>
    <t>Trubní vedení</t>
  </si>
  <si>
    <t>31</t>
  </si>
  <si>
    <t>871310320</t>
  </si>
  <si>
    <t>Montáž kanalizačního potrubí hladkého plnostěnného SN 12 z polypropylenu DN 150</t>
  </si>
  <si>
    <t>m</t>
  </si>
  <si>
    <t>-837992999</t>
  </si>
  <si>
    <t>Montáž kanalizačního potrubí z plastů z polypropylenu PP hladkého plnostěnného SN 12 DN 150</t>
  </si>
  <si>
    <t>https://podminky.urs.cz/item/CS_URS_2021_01/871310320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</si>
  <si>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</si>
  <si>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32</t>
  </si>
  <si>
    <t>28617025</t>
  </si>
  <si>
    <t>trubka kanalizační PP plnostěnná třívrstvá DN 150x1000mm SN12</t>
  </si>
  <si>
    <t>849279131</t>
  </si>
  <si>
    <t>6*1,015 'Přepočtené koeficientem množství</t>
  </si>
  <si>
    <t>Ostatní konstrukce a práce, bourání</t>
  </si>
  <si>
    <t>33</t>
  </si>
  <si>
    <t>916231213</t>
  </si>
  <si>
    <t>Osazení chodníkového obrubníku betonového stojatého s boční opěrou do lože z betonu prostého</t>
  </si>
  <si>
    <t>-1001548462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</si>
  <si>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</si>
  <si>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https://podminky.urs.cz/item/CS_URS_2021_01/916231213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</si>
  <si>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</si>
  <si>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34</t>
  </si>
  <si>
    <t>59217017</t>
  </si>
  <si>
    <t>obrubník betonový chodníkový 1000x100x250mm</t>
  </si>
  <si>
    <t>-496647515</t>
  </si>
  <si>
    <t>30*1,02 'Přepočtené koeficientem množství</t>
  </si>
  <si>
    <t>35</t>
  </si>
  <si>
    <t>935932415</t>
  </si>
  <si>
    <t>Odvodňovací plastový žlab pro zatížení D400 vnitřní š 100 mm s roštem můstkovým z litiny</t>
  </si>
  <si>
    <t>-1115011763</t>
  </si>
  <si>
    <t>Odvodňovací plastový žlab pro třídu zatížení D 400 vnitřní šířky 100 mm s krycím roštem můstkovým z litiny</t>
  </si>
  <si>
    <t>https://podminky.urs.cz/item/CS_URS_2021_01/935932415</t>
  </si>
  <si>
    <t xml:space="preserve">Poznámka k souboru cen:_x000d_
1. V cenách jsou započteny i náklady na předepsané obetonování a lože z betonu. 2. V cenách nejsou započteny náklady na: a) přípojné kanalizační potrubí, které se oceňuje cenami části A 03 katalogu 827-1 Vedení trubní dálková a přípojná - vodovody a kanalizace, b) zemní práce, které se oceňují cenami katalogu 800-1 Zemní práce. </t>
  </si>
  <si>
    <t>36</t>
  </si>
  <si>
    <t>981511116</t>
  </si>
  <si>
    <t>Demolice konstrukcí objektů z betonu prostého postupným rozebíráním</t>
  </si>
  <si>
    <t>743235017</t>
  </si>
  <si>
    <t xml:space="preserve">Demolice konstrukcí objektů  postupným rozebíráním konstrukcí z betonu prostého</t>
  </si>
  <si>
    <t>https://podminky.urs.cz/item/CS_URS_2021_01/981511116</t>
  </si>
  <si>
    <t xml:space="preserve">Poznámka k souboru cen:_x000d_
1. Ceny jsou stanoveny na měrnou jednotku m3 skutečného objemu konstrukcí. 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 viditelnými trámy se objem trámů jednotlivě připočítává k objemu stropů. Totéž platí pro průvlaky a samostatné trámy. Objem stropů schodiště se započítává objemem daným součinem půdorysné plochy schodiště a tloušťky patrové podesty. </t>
  </si>
  <si>
    <t>997</t>
  </si>
  <si>
    <t>Přesun sutě</t>
  </si>
  <si>
    <t>37</t>
  </si>
  <si>
    <t>997006512</t>
  </si>
  <si>
    <t>Vodorovné doprava suti s naložením a složením na skládku do 1 km</t>
  </si>
  <si>
    <t>-1887538542</t>
  </si>
  <si>
    <t>Vodorovná doprava suti na skládku s naložením na dopravní prostředek a složením přes 100 m do 1 km</t>
  </si>
  <si>
    <t>https://podminky.urs.cz/item/CS_URS_2021_01/997006512</t>
  </si>
  <si>
    <t xml:space="preserve">Poznámka k souboru cen:_x000d_
1. Pro volbu ceny je rozhodující dopravní vzdálenost těžiště skládky a půdorysné plochy objektu. </t>
  </si>
  <si>
    <t>38</t>
  </si>
  <si>
    <t>997006519</t>
  </si>
  <si>
    <t>Příplatek k vodorovnému přemístění suti na skládku ZKD 1 km přes 1 km</t>
  </si>
  <si>
    <t>-2128895565</t>
  </si>
  <si>
    <t>Vodorovná doprava suti na skládku s naložením na dopravní prostředek a složením Příplatek k ceně za každý další i započatý 1 km</t>
  </si>
  <si>
    <t>https://podminky.urs.cz/item/CS_URS_2021_01/997006519</t>
  </si>
  <si>
    <t>11*9 'Přepočtené koeficientem množství</t>
  </si>
  <si>
    <t>39</t>
  </si>
  <si>
    <t>997006551</t>
  </si>
  <si>
    <t>Hrubé urovnání suti na skládce bez zhutnění</t>
  </si>
  <si>
    <t>1273068224</t>
  </si>
  <si>
    <t xml:space="preserve">Hrubé urovnání suti na skládce  bez zhutnění</t>
  </si>
  <si>
    <t>https://podminky.urs.cz/item/CS_URS_2021_01/997006551</t>
  </si>
  <si>
    <t xml:space="preserve">Poznámka k souboru cen:_x000d_
1. Cena nezahrnuje náklady na poplatek za skládku; tyto lze ocenit cenami souboru cen 997 01-38 Poplatek za uložení stavebního odpadu na skládku katalogu 801-3 Budovy a haly - bourání konstrukcí. </t>
  </si>
  <si>
    <t>40</t>
  </si>
  <si>
    <t>997013861</t>
  </si>
  <si>
    <t>Poplatek za uložení stavebního odpadu na recyklační skládce (skládkovné) z prostého betonu kód odpadu 17 01 01</t>
  </si>
  <si>
    <t>-1329708599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</si>
  <si>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</si>
  <si>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</si>
  <si>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Poznámka k položce:_x000d_
Stávající opevnění koruny a části hráze</t>
  </si>
  <si>
    <t>998</t>
  </si>
  <si>
    <t>Přesun hmot</t>
  </si>
  <si>
    <t>41</t>
  </si>
  <si>
    <t>998312011</t>
  </si>
  <si>
    <t>Přesun hmot pro sanace území, hrazení a úpravy bystřin</t>
  </si>
  <si>
    <t>1571900216</t>
  </si>
  <si>
    <t xml:space="preserve">Přesun hmot pro sanace území, hrazení a úpravy bystřin  jakéhokoliv rozsahu pro dopravní vzdálenost 50 m</t>
  </si>
  <si>
    <t>https://podminky.urs.cz/item/CS_URS_2021_01/998312011</t>
  </si>
  <si>
    <t xml:space="preserve">Poznámka k souboru cen:_x000d_
1. Ceny jsou určeny pro opevnění svahu nebo dna. 2. Ceny neplatí pro břehové a ochranné porosty, tento přesun se oceňuje cenou 998 31-5011 Břehové a ochranné porosty. </t>
  </si>
  <si>
    <t>42</t>
  </si>
  <si>
    <t>998312094</t>
  </si>
  <si>
    <t>Příplatek k přesunu hmot pro sanace území, hrazení a úpravy bystřin za zvětšený přesun do 1000 m</t>
  </si>
  <si>
    <t>542388291</t>
  </si>
  <si>
    <t xml:space="preserve">Přesun hmot pro sanace území, hrazení a úpravy bystřin  Příplatek k ceně za zvětšený přesun přes vymezenou největší dopravní vzdálenost do 1000 m</t>
  </si>
  <si>
    <t>https://podminky.urs.cz/item/CS_URS_2021_01/998312094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</si>
</sst>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2415" cy="27241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2415" cy="27241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2415" cy="27241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2251104" TargetMode="External" /><Relationship Id="rId2" Type="http://schemas.openxmlformats.org/officeDocument/2006/relationships/hyperlink" Target="https://podminky.urs.cz/item/CS_URS_2021_01/122251404" TargetMode="External" /><Relationship Id="rId3" Type="http://schemas.openxmlformats.org/officeDocument/2006/relationships/hyperlink" Target="https://podminky.urs.cz/item/CS_URS_2021_01/132254201" TargetMode="External" /><Relationship Id="rId4" Type="http://schemas.openxmlformats.org/officeDocument/2006/relationships/hyperlink" Target="https://podminky.urs.cz/item/CS_URS_2021_01/162751117" TargetMode="External" /><Relationship Id="rId5" Type="http://schemas.openxmlformats.org/officeDocument/2006/relationships/hyperlink" Target="https://podminky.urs.cz/item/CS_URS_2021_01/171251201" TargetMode="External" /><Relationship Id="rId6" Type="http://schemas.openxmlformats.org/officeDocument/2006/relationships/hyperlink" Target="https://podminky.urs.cz/item/CS_URS_2021_01/171201231" TargetMode="External" /><Relationship Id="rId7" Type="http://schemas.openxmlformats.org/officeDocument/2006/relationships/hyperlink" Target="https://podminky.urs.cz/item/CS_URS_2021_01/172152101" TargetMode="External" /><Relationship Id="rId8" Type="http://schemas.openxmlformats.org/officeDocument/2006/relationships/hyperlink" Target="https://podminky.urs.cz/item/CS_URS_2021_01/181006122" TargetMode="External" /><Relationship Id="rId9" Type="http://schemas.openxmlformats.org/officeDocument/2006/relationships/hyperlink" Target="https://podminky.urs.cz/item/CS_URS_2021_01/181411122" TargetMode="External" /><Relationship Id="rId10" Type="http://schemas.openxmlformats.org/officeDocument/2006/relationships/hyperlink" Target="https://podminky.urs.cz/item/CS_URS_2021_01/181951112" TargetMode="External" /><Relationship Id="rId11" Type="http://schemas.openxmlformats.org/officeDocument/2006/relationships/hyperlink" Target="https://podminky.urs.cz/item/CS_URS_2021_01/182151111" TargetMode="External" /><Relationship Id="rId12" Type="http://schemas.openxmlformats.org/officeDocument/2006/relationships/hyperlink" Target="https://podminky.urs.cz/item/CS_URS_2021_01/321321115" TargetMode="External" /><Relationship Id="rId13" Type="http://schemas.openxmlformats.org/officeDocument/2006/relationships/hyperlink" Target="https://podminky.urs.cz/item/CS_URS_2021_01/321351010" TargetMode="External" /><Relationship Id="rId14" Type="http://schemas.openxmlformats.org/officeDocument/2006/relationships/hyperlink" Target="https://podminky.urs.cz/item/CS_URS_2021_01/321352010" TargetMode="External" /><Relationship Id="rId15" Type="http://schemas.openxmlformats.org/officeDocument/2006/relationships/hyperlink" Target="https://podminky.urs.cz/item/CS_URS_2021_01/321368211" TargetMode="External" /><Relationship Id="rId16" Type="http://schemas.openxmlformats.org/officeDocument/2006/relationships/hyperlink" Target="https://podminky.urs.cz/item/CS_URS_2021_01/457971121" TargetMode="External" /><Relationship Id="rId17" Type="http://schemas.openxmlformats.org/officeDocument/2006/relationships/hyperlink" Target="https://podminky.urs.cz/item/CS_URS_2021_01/457979121" TargetMode="External" /><Relationship Id="rId18" Type="http://schemas.openxmlformats.org/officeDocument/2006/relationships/hyperlink" Target="https://podminky.urs.cz/item/CS_URS_2021_01/462511161" TargetMode="External" /><Relationship Id="rId19" Type="http://schemas.openxmlformats.org/officeDocument/2006/relationships/hyperlink" Target="https://podminky.urs.cz/item/CS_URS_2021_01/462511169" TargetMode="External" /><Relationship Id="rId20" Type="http://schemas.openxmlformats.org/officeDocument/2006/relationships/hyperlink" Target="https://podminky.urs.cz/item/CS_URS_2021_01/463212121" TargetMode="External" /><Relationship Id="rId21" Type="http://schemas.openxmlformats.org/officeDocument/2006/relationships/hyperlink" Target="https://podminky.urs.cz/item/CS_URS_2021_01/463212191" TargetMode="External" /><Relationship Id="rId22" Type="http://schemas.openxmlformats.org/officeDocument/2006/relationships/hyperlink" Target="https://podminky.urs.cz/item/CS_URS_2021_01/564861111" TargetMode="External" /><Relationship Id="rId23" Type="http://schemas.openxmlformats.org/officeDocument/2006/relationships/hyperlink" Target="https://podminky.urs.cz/item/CS_URS_2021_01/591211111" TargetMode="External" /><Relationship Id="rId24" Type="http://schemas.openxmlformats.org/officeDocument/2006/relationships/hyperlink" Target="https://podminky.urs.cz/item/CS_URS_2021_01/596911111" TargetMode="External" /><Relationship Id="rId25" Type="http://schemas.openxmlformats.org/officeDocument/2006/relationships/hyperlink" Target="https://podminky.urs.cz/item/CS_URS_2021_01/871310320" TargetMode="External" /><Relationship Id="rId26" Type="http://schemas.openxmlformats.org/officeDocument/2006/relationships/hyperlink" Target="https://podminky.urs.cz/item/CS_URS_2021_01/916231213" TargetMode="External" /><Relationship Id="rId27" Type="http://schemas.openxmlformats.org/officeDocument/2006/relationships/hyperlink" Target="https://podminky.urs.cz/item/CS_URS_2021_01/935932415" TargetMode="External" /><Relationship Id="rId28" Type="http://schemas.openxmlformats.org/officeDocument/2006/relationships/hyperlink" Target="https://podminky.urs.cz/item/CS_URS_2021_01/981511116" TargetMode="External" /><Relationship Id="rId29" Type="http://schemas.openxmlformats.org/officeDocument/2006/relationships/hyperlink" Target="https://podminky.urs.cz/item/CS_URS_2021_01/997006512" TargetMode="External" /><Relationship Id="rId30" Type="http://schemas.openxmlformats.org/officeDocument/2006/relationships/hyperlink" Target="https://podminky.urs.cz/item/CS_URS_2021_01/997006519" TargetMode="External" /><Relationship Id="rId31" Type="http://schemas.openxmlformats.org/officeDocument/2006/relationships/hyperlink" Target="https://podminky.urs.cz/item/CS_URS_2021_01/997006551" TargetMode="External" /><Relationship Id="rId32" Type="http://schemas.openxmlformats.org/officeDocument/2006/relationships/hyperlink" Target="https://podminky.urs.cz/item/CS_URS_2021_01/997013861" TargetMode="External" /><Relationship Id="rId33" Type="http://schemas.openxmlformats.org/officeDocument/2006/relationships/hyperlink" Target="https://podminky.urs.cz/item/CS_URS_2021_01/998312011" TargetMode="External" /><Relationship Id="rId34" Type="http://schemas.openxmlformats.org/officeDocument/2006/relationships/hyperlink" Target="https://podminky.urs.cz/item/CS_URS_2021_01/998312094" TargetMode="External" /><Relationship Id="rId35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433594" style="1" customWidth="1"/>
    <col min="2" max="2" width="1.710938" style="1" customWidth="1"/>
    <col min="3" max="3" width="4.28125" style="1" customWidth="1"/>
    <col min="4" max="4" width="2.710938" style="1" customWidth="1"/>
    <col min="5" max="5" width="2.710938" style="1" customWidth="1"/>
    <col min="6" max="6" width="2.710938" style="1" customWidth="1"/>
    <col min="7" max="7" width="2.710938" style="1" customWidth="1"/>
    <col min="8" max="8" width="2.710938" style="1" customWidth="1"/>
    <col min="9" max="9" width="2.710938" style="1" customWidth="1"/>
    <col min="10" max="10" width="2.710938" style="1" customWidth="1"/>
    <col min="11" max="11" width="2.710938" style="1" customWidth="1"/>
    <col min="12" max="12" width="2.710938" style="1" customWidth="1"/>
    <col min="13" max="13" width="2.710938" style="1" customWidth="1"/>
    <col min="14" max="14" width="2.710938" style="1" customWidth="1"/>
    <col min="15" max="15" width="2.710938" style="1" customWidth="1"/>
    <col min="16" max="16" width="2.710938" style="1" customWidth="1"/>
    <col min="17" max="17" width="2.710938" style="1" customWidth="1"/>
    <col min="18" max="18" width="2.710938" style="1" customWidth="1"/>
    <col min="19" max="19" width="2.710938" style="1" customWidth="1"/>
    <col min="20" max="20" width="2.710938" style="1" customWidth="1"/>
    <col min="21" max="21" width="2.710938" style="1" customWidth="1"/>
    <col min="22" max="22" width="2.710938" style="1" customWidth="1"/>
    <col min="23" max="23" width="2.710938" style="1" customWidth="1"/>
    <col min="24" max="24" width="2.710938" style="1" customWidth="1"/>
    <col min="25" max="25" width="2.710938" style="1" customWidth="1"/>
    <col min="26" max="26" width="2.710938" style="1" customWidth="1"/>
    <col min="27" max="27" width="2.710938" style="1" customWidth="1"/>
    <col min="28" max="28" width="2.710938" style="1" customWidth="1"/>
    <col min="29" max="29" width="2.710938" style="1" customWidth="1"/>
    <col min="30" max="30" width="2.710938" style="1" customWidth="1"/>
    <col min="31" max="31" width="2.710938" style="1" customWidth="1"/>
    <col min="32" max="32" width="2.710938" style="1" customWidth="1"/>
    <col min="33" max="33" width="2.710938" style="1" customWidth="1"/>
    <col min="34" max="34" width="3.433594" style="1" customWidth="1"/>
    <col min="35" max="35" width="38.14063" style="1" customWidth="1"/>
    <col min="36" max="36" width="2.433594" style="1" customWidth="1"/>
    <col min="37" max="37" width="2.433594" style="1" customWidth="1"/>
    <col min="38" max="38" width="8.433594" style="1" customWidth="1"/>
    <col min="39" max="39" width="3.433594" style="1" customWidth="1"/>
    <col min="40" max="40" width="13.57422" style="1" customWidth="1"/>
    <col min="41" max="41" width="7.574219" style="1" customWidth="1"/>
    <col min="42" max="42" width="4.28125" style="1" customWidth="1"/>
    <col min="43" max="43" width="15.85156" style="1" hidden="1" customWidth="1"/>
    <col min="44" max="44" width="13.85156" style="1" customWidth="1"/>
    <col min="45" max="45" width="26.28125" style="1" hidden="1" customWidth="1"/>
    <col min="46" max="46" width="26.28125" style="1" hidden="1" customWidth="1"/>
    <col min="47" max="47" width="26.28125" style="1" hidden="1" customWidth="1"/>
    <col min="48" max="48" width="22.00391" style="1" hidden="1" customWidth="1"/>
    <col min="49" max="49" width="22.00391" style="1" hidden="1" customWidth="1"/>
    <col min="50" max="50" width="25.43359" style="1" hidden="1" customWidth="1"/>
    <col min="51" max="51" width="25.43359" style="1" hidden="1" customWidth="1"/>
    <col min="52" max="52" width="22.00391" style="1" hidden="1" customWidth="1"/>
    <col min="53" max="53" width="19.43359" style="1" hidden="1" customWidth="1"/>
    <col min="54" max="54" width="25.43359" style="1" hidden="1" customWidth="1"/>
    <col min="55" max="55" width="22.00391" style="1" hidden="1" customWidth="1"/>
    <col min="56" max="56" width="19.43359" style="1" hidden="1" customWidth="1"/>
    <col min="57" max="57" width="67.57422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.1579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46/3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Městský park Turnov (park u letního kina)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Turnov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03158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03158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5.1579" customHeight="1">
      <c r="A95" s="119" t="s">
        <v>78</v>
      </c>
      <c r="B95" s="120"/>
      <c r="C95" s="121"/>
      <c r="D95" s="122" t="s">
        <v>74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'0 - VRN'!J30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'0 - VRN'!P120</f>
        <v>0</v>
      </c>
      <c r="AV95" s="128">
        <f>'0 - VRN'!J33</f>
        <v>0</v>
      </c>
      <c r="AW95" s="128">
        <f>'0 - VRN'!J34</f>
        <v>0</v>
      </c>
      <c r="AX95" s="128">
        <f>'0 - VRN'!J35</f>
        <v>0</v>
      </c>
      <c r="AY95" s="128">
        <f>'0 - VRN'!J36</f>
        <v>0</v>
      </c>
      <c r="AZ95" s="128">
        <f>'0 - VRN'!F33</f>
        <v>0</v>
      </c>
      <c r="BA95" s="128">
        <f>'0 - VRN'!F34</f>
        <v>0</v>
      </c>
      <c r="BB95" s="128">
        <f>'0 - VRN'!F35</f>
        <v>0</v>
      </c>
      <c r="BC95" s="128">
        <f>'0 - VRN'!F36</f>
        <v>0</v>
      </c>
      <c r="BD95" s="130">
        <f>'0 - VRN'!F37</f>
        <v>0</v>
      </c>
      <c r="BE95" s="7"/>
      <c r="BT95" s="131" t="s">
        <v>81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5.1579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'IO 01 - Etapa 4a - Jezírk...'!J30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'IO 01 - Etapa 4a - Jezírk...'!P125</f>
        <v>0</v>
      </c>
      <c r="AV96" s="133">
        <f>'IO 01 - Etapa 4a - Jezírk...'!J33</f>
        <v>0</v>
      </c>
      <c r="AW96" s="133">
        <f>'IO 01 - Etapa 4a - Jezírk...'!J34</f>
        <v>0</v>
      </c>
      <c r="AX96" s="133">
        <f>'IO 01 - Etapa 4a - Jezírk...'!J35</f>
        <v>0</v>
      </c>
      <c r="AY96" s="133">
        <f>'IO 01 - Etapa 4a - Jezírk...'!J36</f>
        <v>0</v>
      </c>
      <c r="AZ96" s="133">
        <f>'IO 01 - Etapa 4a - Jezírk...'!F33</f>
        <v>0</v>
      </c>
      <c r="BA96" s="133">
        <f>'IO 01 - Etapa 4a - Jezírk...'!F34</f>
        <v>0</v>
      </c>
      <c r="BB96" s="133">
        <f>'IO 01 - Etapa 4a - Jezírk...'!F35</f>
        <v>0</v>
      </c>
      <c r="BC96" s="133">
        <f>'IO 01 - Etapa 4a - Jezírk...'!F36</f>
        <v>0</v>
      </c>
      <c r="BD96" s="135">
        <f>'IO 01 - Etapa 4a - Jezírk...'!F37</f>
        <v>0</v>
      </c>
      <c r="BE96" s="7"/>
      <c r="BT96" s="131" t="s">
        <v>81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EpGvgnKE+8cwOtePlo4NuJ+lxkNnH868T9/b0pVorec4SknzZc3+LJkRaw70Zmi54tqnTI/wRvgp3Hd2lxC98g==" hashValue="Ln5RMASR4aqGMIcPjvCp+BfxLVtIzItUPANlR/RphOMjNkVqTFBc7hiS5f9tANRbg35aKizcSYI6hHLXfTGG6w==" algorithmName="SHA-512" password="CF6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 - VRN'!C2" display="/"/>
    <hyperlink ref="A96" location="'IO 01 - Etapa 4a - Jezír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28125" style="1" customWidth="1"/>
    <col min="4" max="4" width="4.433594" style="1" customWidth="1"/>
    <col min="5" max="5" width="17.43359" style="1" customWidth="1"/>
    <col min="6" max="6" width="51.71094" style="1" customWidth="1"/>
    <col min="7" max="7" width="7.574219" style="1" customWidth="1"/>
    <col min="8" max="8" width="14.28125" style="1" customWidth="1"/>
    <col min="9" max="9" width="16.00391" style="1" customWidth="1"/>
    <col min="10" max="10" width="22.71094" style="1" customWidth="1"/>
    <col min="11" max="11" width="22.71094" style="1" customWidth="1"/>
    <col min="12" max="12" width="9.433594" style="1" customWidth="1"/>
    <col min="13" max="13" width="11.00391" style="1" hidden="1" customWidth="1"/>
    <col min="14" max="14" width="9.140625" style="1" hidden="1"/>
    <col min="15" max="15" width="14.43359" style="1" hidden="1" customWidth="1"/>
    <col min="16" max="16" width="14.43359" style="1" hidden="1" customWidth="1"/>
    <col min="17" max="17" width="14.43359" style="1" hidden="1" customWidth="1"/>
    <col min="18" max="18" width="14.43359" style="1" hidden="1" customWidth="1"/>
    <col min="19" max="19" width="14.43359" style="1" hidden="1" customWidth="1"/>
    <col min="20" max="20" width="14.43359" style="1" hidden="1" customWidth="1"/>
    <col min="21" max="21" width="16.57422" style="1" hidden="1" customWidth="1"/>
    <col min="22" max="22" width="12.57422" style="1" customWidth="1"/>
    <col min="23" max="23" width="16.57422" style="1" customWidth="1"/>
    <col min="24" max="24" width="12.57422" style="1" customWidth="1"/>
    <col min="25" max="25" width="15.28125" style="1" customWidth="1"/>
    <col min="26" max="26" width="11.14063" style="1" customWidth="1"/>
    <col min="27" max="27" width="15.28125" style="1" customWidth="1"/>
    <col min="28" max="28" width="16.57422" style="1" customWidth="1"/>
    <col min="29" max="29" width="11.14063" style="1" customWidth="1"/>
    <col min="30" max="30" width="15.28125" style="1" customWidth="1"/>
    <col min="31" max="31" width="16.57422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1579" customHeight="1">
      <c r="B7" s="20"/>
      <c r="E7" s="141" t="str">
        <f>'Rekapitulace stavby'!K6</f>
        <v>Městský park Turnov (park u letního kina)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1579" customHeight="1">
      <c r="A9" s="38"/>
      <c r="B9" s="44"/>
      <c r="C9" s="38"/>
      <c r="D9" s="38"/>
      <c r="E9" s="142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1579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ROUND((SUM(BE120:BE154)),  2)</f>
        <v>0</v>
      </c>
      <c r="G33" s="38"/>
      <c r="H33" s="38"/>
      <c r="I33" s="155">
        <v>0.20999999999999999</v>
      </c>
      <c r="J33" s="154">
        <f>ROUND(((SUM(BE120:BE154))*I33),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ROUND((SUM(BF120:BF154)),  2)</f>
        <v>0</v>
      </c>
      <c r="G34" s="38"/>
      <c r="H34" s="38"/>
      <c r="I34" s="155">
        <v>0.14999999999999999</v>
      </c>
      <c r="J34" s="154">
        <f>ROUND(((SUM(BF120:BF154))*I34),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ROUND((SUM(BG120:BG154)),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ROUND((SUM(BH120:BH154)),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ROUND((SUM(BI120:BI154)),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79" customHeight="1">
      <c r="A85" s="38"/>
      <c r="B85" s="39"/>
      <c r="C85" s="40"/>
      <c r="D85" s="40"/>
      <c r="E85" s="174" t="str">
        <f>E7</f>
        <v>Městský park Turnov (park u letního kina)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79" customHeight="1">
      <c r="A87" s="38"/>
      <c r="B87" s="39"/>
      <c r="C87" s="40"/>
      <c r="D87" s="40"/>
      <c r="E87" s="76" t="str">
        <f>E9</f>
        <v>0 -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23. 9. 2021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03158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03158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96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98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99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1579" customHeight="1">
      <c r="A110" s="38"/>
      <c r="B110" s="39"/>
      <c r="C110" s="40"/>
      <c r="D110" s="40"/>
      <c r="E110" s="174" t="str">
        <f>E7</f>
        <v>Městský park Turnov (park u letního kina)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89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79" customHeight="1">
      <c r="A112" s="38"/>
      <c r="B112" s="39"/>
      <c r="C112" s="40"/>
      <c r="D112" s="40"/>
      <c r="E112" s="76" t="str">
        <f>E9</f>
        <v>0 -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Turnov</v>
      </c>
      <c r="G114" s="40"/>
      <c r="H114" s="40"/>
      <c r="I114" s="32" t="s">
        <v>22</v>
      </c>
      <c r="J114" s="79" t="str">
        <f>IF(J12="","",J12)</f>
        <v>23. 9. 2021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03158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03158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101</v>
      </c>
      <c r="D119" s="194" t="s">
        <v>59</v>
      </c>
      <c r="E119" s="194" t="s">
        <v>55</v>
      </c>
      <c r="F119" s="194" t="s">
        <v>56</v>
      </c>
      <c r="G119" s="194" t="s">
        <v>102</v>
      </c>
      <c r="H119" s="194" t="s">
        <v>103</v>
      </c>
      <c r="I119" s="194" t="s">
        <v>104</v>
      </c>
      <c r="J119" s="194" t="s">
        <v>93</v>
      </c>
      <c r="K119" s="195" t="s">
        <v>105</v>
      </c>
      <c r="L119" s="196"/>
      <c r="M119" s="100" t="s">
        <v>1</v>
      </c>
      <c r="N119" s="101" t="s">
        <v>38</v>
      </c>
      <c r="O119" s="101" t="s">
        <v>106</v>
      </c>
      <c r="P119" s="101" t="s">
        <v>107</v>
      </c>
      <c r="Q119" s="101" t="s">
        <v>108</v>
      </c>
      <c r="R119" s="101" t="s">
        <v>109</v>
      </c>
      <c r="S119" s="101" t="s">
        <v>110</v>
      </c>
      <c r="T119" s="102" t="s">
        <v>111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112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73</v>
      </c>
      <c r="AU120" s="17" t="s">
        <v>95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73</v>
      </c>
      <c r="E121" s="205" t="s">
        <v>79</v>
      </c>
      <c r="F121" s="205" t="s">
        <v>113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P122+P136+P151</f>
        <v>0</v>
      </c>
      <c r="Q121" s="210"/>
      <c r="R121" s="211">
        <f>R122+R136+R151</f>
        <v>0</v>
      </c>
      <c r="S121" s="210"/>
      <c r="T121" s="212">
        <f>T122+T136+T151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114</v>
      </c>
      <c r="AT121" s="214" t="s">
        <v>73</v>
      </c>
      <c r="AU121" s="214" t="s">
        <v>74</v>
      </c>
      <c r="AY121" s="213" t="s">
        <v>115</v>
      </c>
      <c r="BK121" s="215">
        <f>BK122+BK136+BK151</f>
        <v>0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116</v>
      </c>
      <c r="F122" s="216" t="s">
        <v>117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SUM(P123:P135)</f>
        <v>0</v>
      </c>
      <c r="Q122" s="210"/>
      <c r="R122" s="211">
        <f>SUM(R123:R135)</f>
        <v>0</v>
      </c>
      <c r="S122" s="210"/>
      <c r="T122" s="212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114</v>
      </c>
      <c r="AT122" s="214" t="s">
        <v>73</v>
      </c>
      <c r="AU122" s="214" t="s">
        <v>81</v>
      </c>
      <c r="AY122" s="213" t="s">
        <v>115</v>
      </c>
      <c r="BK122" s="215">
        <f>SUM(BK123:BK135)</f>
        <v>0</v>
      </c>
    </row>
    <row r="123" s="2" customFormat="1" ht="15.1579" customHeight="1">
      <c r="A123" s="38"/>
      <c r="B123" s="39"/>
      <c r="C123" s="218" t="s">
        <v>81</v>
      </c>
      <c r="D123" s="218" t="s">
        <v>118</v>
      </c>
      <c r="E123" s="219" t="s">
        <v>119</v>
      </c>
      <c r="F123" s="220" t="s">
        <v>120</v>
      </c>
      <c r="G123" s="221" t="s">
        <v>121</v>
      </c>
      <c r="H123" s="222">
        <v>1</v>
      </c>
      <c r="I123" s="223"/>
      <c r="J123" s="224">
        <f>ROUND(I123*H123,2)</f>
        <v>0</v>
      </c>
      <c r="K123" s="220" t="s">
        <v>122</v>
      </c>
      <c r="L123" s="44"/>
      <c r="M123" s="225" t="s">
        <v>1</v>
      </c>
      <c r="N123" s="226" t="s">
        <v>39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123</v>
      </c>
      <c r="AT123" s="229" t="s">
        <v>118</v>
      </c>
      <c r="AU123" s="229" t="s">
        <v>83</v>
      </c>
      <c r="AY123" s="17" t="s">
        <v>115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123</v>
      </c>
      <c r="BM123" s="229" t="s">
        <v>124</v>
      </c>
    </row>
    <row r="124" s="2" customFormat="1">
      <c r="A124" s="38"/>
      <c r="B124" s="39"/>
      <c r="C124" s="40"/>
      <c r="D124" s="231" t="s">
        <v>125</v>
      </c>
      <c r="E124" s="40"/>
      <c r="F124" s="232" t="s">
        <v>120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125</v>
      </c>
      <c r="AU124" s="17" t="s">
        <v>83</v>
      </c>
    </row>
    <row r="125" s="2" customFormat="1" ht="15.1579" customHeight="1">
      <c r="A125" s="38"/>
      <c r="B125" s="39"/>
      <c r="C125" s="218" t="s">
        <v>83</v>
      </c>
      <c r="D125" s="218" t="s">
        <v>118</v>
      </c>
      <c r="E125" s="219" t="s">
        <v>126</v>
      </c>
      <c r="F125" s="220" t="s">
        <v>127</v>
      </c>
      <c r="G125" s="221" t="s">
        <v>121</v>
      </c>
      <c r="H125" s="222">
        <v>1</v>
      </c>
      <c r="I125" s="223"/>
      <c r="J125" s="224">
        <f>ROUND(I125*H125,2)</f>
        <v>0</v>
      </c>
      <c r="K125" s="220" t="s">
        <v>122</v>
      </c>
      <c r="L125" s="44"/>
      <c r="M125" s="225" t="s">
        <v>1</v>
      </c>
      <c r="N125" s="226" t="s">
        <v>39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123</v>
      </c>
      <c r="AT125" s="229" t="s">
        <v>118</v>
      </c>
      <c r="AU125" s="229" t="s">
        <v>83</v>
      </c>
      <c r="AY125" s="17" t="s">
        <v>115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123</v>
      </c>
      <c r="BM125" s="229" t="s">
        <v>128</v>
      </c>
    </row>
    <row r="126" s="2" customFormat="1">
      <c r="A126" s="38"/>
      <c r="B126" s="39"/>
      <c r="C126" s="40"/>
      <c r="D126" s="231" t="s">
        <v>125</v>
      </c>
      <c r="E126" s="40"/>
      <c r="F126" s="232" t="s">
        <v>127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125</v>
      </c>
      <c r="AU126" s="17" t="s">
        <v>83</v>
      </c>
    </row>
    <row r="127" s="2" customFormat="1">
      <c r="A127" s="38"/>
      <c r="B127" s="39"/>
      <c r="C127" s="40"/>
      <c r="D127" s="231" t="s">
        <v>129</v>
      </c>
      <c r="E127" s="40"/>
      <c r="F127" s="236" t="s">
        <v>130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129</v>
      </c>
      <c r="AU127" s="17" t="s">
        <v>83</v>
      </c>
    </row>
    <row r="128" s="2" customFormat="1" ht="15.1579" customHeight="1">
      <c r="A128" s="38"/>
      <c r="B128" s="39"/>
      <c r="C128" s="218" t="s">
        <v>131</v>
      </c>
      <c r="D128" s="218" t="s">
        <v>118</v>
      </c>
      <c r="E128" s="219" t="s">
        <v>132</v>
      </c>
      <c r="F128" s="220" t="s">
        <v>133</v>
      </c>
      <c r="G128" s="221" t="s">
        <v>121</v>
      </c>
      <c r="H128" s="222">
        <v>1</v>
      </c>
      <c r="I128" s="223"/>
      <c r="J128" s="224">
        <f>ROUND(I128*H128,2)</f>
        <v>0</v>
      </c>
      <c r="K128" s="220" t="s">
        <v>122</v>
      </c>
      <c r="L128" s="44"/>
      <c r="M128" s="225" t="s">
        <v>1</v>
      </c>
      <c r="N128" s="226" t="s">
        <v>39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123</v>
      </c>
      <c r="AT128" s="229" t="s">
        <v>118</v>
      </c>
      <c r="AU128" s="229" t="s">
        <v>83</v>
      </c>
      <c r="AY128" s="17" t="s">
        <v>115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123</v>
      </c>
      <c r="BM128" s="229" t="s">
        <v>134</v>
      </c>
    </row>
    <row r="129" s="2" customFormat="1">
      <c r="A129" s="38"/>
      <c r="B129" s="39"/>
      <c r="C129" s="40"/>
      <c r="D129" s="231" t="s">
        <v>125</v>
      </c>
      <c r="E129" s="40"/>
      <c r="F129" s="232" t="s">
        <v>133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125</v>
      </c>
      <c r="AU129" s="17" t="s">
        <v>83</v>
      </c>
    </row>
    <row r="130" s="2" customFormat="1" ht="32.21053" customHeight="1">
      <c r="A130" s="38"/>
      <c r="B130" s="39"/>
      <c r="C130" s="218" t="s">
        <v>135</v>
      </c>
      <c r="D130" s="218" t="s">
        <v>118</v>
      </c>
      <c r="E130" s="219" t="s">
        <v>136</v>
      </c>
      <c r="F130" s="220" t="s">
        <v>137</v>
      </c>
      <c r="G130" s="221" t="s">
        <v>121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123</v>
      </c>
      <c r="AT130" s="229" t="s">
        <v>118</v>
      </c>
      <c r="AU130" s="229" t="s">
        <v>83</v>
      </c>
      <c r="AY130" s="17" t="s">
        <v>115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123</v>
      </c>
      <c r="BM130" s="229" t="s">
        <v>138</v>
      </c>
    </row>
    <row r="131" s="2" customFormat="1">
      <c r="A131" s="38"/>
      <c r="B131" s="39"/>
      <c r="C131" s="40"/>
      <c r="D131" s="231" t="s">
        <v>125</v>
      </c>
      <c r="E131" s="40"/>
      <c r="F131" s="232" t="s">
        <v>139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125</v>
      </c>
      <c r="AU131" s="17" t="s">
        <v>83</v>
      </c>
    </row>
    <row r="132" s="2" customFormat="1" ht="15.1579" customHeight="1">
      <c r="A132" s="38"/>
      <c r="B132" s="39"/>
      <c r="C132" s="218" t="s">
        <v>114</v>
      </c>
      <c r="D132" s="218" t="s">
        <v>118</v>
      </c>
      <c r="E132" s="219" t="s">
        <v>140</v>
      </c>
      <c r="F132" s="220" t="s">
        <v>141</v>
      </c>
      <c r="G132" s="221" t="s">
        <v>121</v>
      </c>
      <c r="H132" s="222">
        <v>1</v>
      </c>
      <c r="I132" s="223"/>
      <c r="J132" s="224">
        <f>ROUND(I132*H132,2)</f>
        <v>0</v>
      </c>
      <c r="K132" s="220" t="s">
        <v>142</v>
      </c>
      <c r="L132" s="44"/>
      <c r="M132" s="225" t="s">
        <v>1</v>
      </c>
      <c r="N132" s="22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123</v>
      </c>
      <c r="AT132" s="229" t="s">
        <v>118</v>
      </c>
      <c r="AU132" s="229" t="s">
        <v>83</v>
      </c>
      <c r="AY132" s="17" t="s">
        <v>115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123</v>
      </c>
      <c r="BM132" s="229" t="s">
        <v>143</v>
      </c>
    </row>
    <row r="133" s="2" customFormat="1">
      <c r="A133" s="38"/>
      <c r="B133" s="39"/>
      <c r="C133" s="40"/>
      <c r="D133" s="231" t="s">
        <v>125</v>
      </c>
      <c r="E133" s="40"/>
      <c r="F133" s="232" t="s">
        <v>141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125</v>
      </c>
      <c r="AU133" s="17" t="s">
        <v>83</v>
      </c>
    </row>
    <row r="134" s="2" customFormat="1" ht="15.1579" customHeight="1">
      <c r="A134" s="38"/>
      <c r="B134" s="39"/>
      <c r="C134" s="218" t="s">
        <v>144</v>
      </c>
      <c r="D134" s="218" t="s">
        <v>118</v>
      </c>
      <c r="E134" s="219" t="s">
        <v>145</v>
      </c>
      <c r="F134" s="220" t="s">
        <v>146</v>
      </c>
      <c r="G134" s="221" t="s">
        <v>121</v>
      </c>
      <c r="H134" s="222">
        <v>1</v>
      </c>
      <c r="I134" s="223"/>
      <c r="J134" s="224">
        <f>ROUND(I134*H134,2)</f>
        <v>0</v>
      </c>
      <c r="K134" s="220" t="s">
        <v>142</v>
      </c>
      <c r="L134" s="44"/>
      <c r="M134" s="225" t="s">
        <v>1</v>
      </c>
      <c r="N134" s="226" t="s">
        <v>39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123</v>
      </c>
      <c r="AT134" s="229" t="s">
        <v>118</v>
      </c>
      <c r="AU134" s="229" t="s">
        <v>83</v>
      </c>
      <c r="AY134" s="17" t="s">
        <v>115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123</v>
      </c>
      <c r="BM134" s="229" t="s">
        <v>147</v>
      </c>
    </row>
    <row r="135" s="2" customFormat="1">
      <c r="A135" s="38"/>
      <c r="B135" s="39"/>
      <c r="C135" s="40"/>
      <c r="D135" s="231" t="s">
        <v>125</v>
      </c>
      <c r="E135" s="40"/>
      <c r="F135" s="232" t="s">
        <v>146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125</v>
      </c>
      <c r="AU135" s="17" t="s">
        <v>83</v>
      </c>
    </row>
    <row r="136" s="12" customFormat="1" ht="22.8" customHeight="1">
      <c r="A136" s="12"/>
      <c r="B136" s="202"/>
      <c r="C136" s="203"/>
      <c r="D136" s="204" t="s">
        <v>73</v>
      </c>
      <c r="E136" s="216" t="s">
        <v>148</v>
      </c>
      <c r="F136" s="216" t="s">
        <v>149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SUM(P137:P150)</f>
        <v>0</v>
      </c>
      <c r="Q136" s="210"/>
      <c r="R136" s="211">
        <f>SUM(R137:R150)</f>
        <v>0</v>
      </c>
      <c r="S136" s="210"/>
      <c r="T136" s="212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114</v>
      </c>
      <c r="AT136" s="214" t="s">
        <v>73</v>
      </c>
      <c r="AU136" s="214" t="s">
        <v>81</v>
      </c>
      <c r="AY136" s="213" t="s">
        <v>115</v>
      </c>
      <c r="BK136" s="215">
        <f>SUM(BK137:BK150)</f>
        <v>0</v>
      </c>
    </row>
    <row r="137" s="2" customFormat="1" ht="15.1579" customHeight="1">
      <c r="A137" s="38"/>
      <c r="B137" s="39"/>
      <c r="C137" s="218" t="s">
        <v>150</v>
      </c>
      <c r="D137" s="218" t="s">
        <v>118</v>
      </c>
      <c r="E137" s="219" t="s">
        <v>151</v>
      </c>
      <c r="F137" s="220" t="s">
        <v>149</v>
      </c>
      <c r="G137" s="221" t="s">
        <v>121</v>
      </c>
      <c r="H137" s="222">
        <v>1</v>
      </c>
      <c r="I137" s="223"/>
      <c r="J137" s="224">
        <f>ROUND(I137*H137,2)</f>
        <v>0</v>
      </c>
      <c r="K137" s="220" t="s">
        <v>122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123</v>
      </c>
      <c r="AT137" s="229" t="s">
        <v>118</v>
      </c>
      <c r="AU137" s="229" t="s">
        <v>83</v>
      </c>
      <c r="AY137" s="17" t="s">
        <v>115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123</v>
      </c>
      <c r="BM137" s="229" t="s">
        <v>152</v>
      </c>
    </row>
    <row r="138" s="2" customFormat="1">
      <c r="A138" s="38"/>
      <c r="B138" s="39"/>
      <c r="C138" s="40"/>
      <c r="D138" s="231" t="s">
        <v>125</v>
      </c>
      <c r="E138" s="40"/>
      <c r="F138" s="232" t="s">
        <v>149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125</v>
      </c>
      <c r="AU138" s="17" t="s">
        <v>83</v>
      </c>
    </row>
    <row r="139" s="2" customFormat="1">
      <c r="A139" s="38"/>
      <c r="B139" s="39"/>
      <c r="C139" s="40"/>
      <c r="D139" s="231" t="s">
        <v>129</v>
      </c>
      <c r="E139" s="40"/>
      <c r="F139" s="236" t="s">
        <v>153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129</v>
      </c>
      <c r="AU139" s="17" t="s">
        <v>83</v>
      </c>
    </row>
    <row r="140" s="2" customFormat="1" ht="21.47368" customHeight="1">
      <c r="A140" s="38"/>
      <c r="B140" s="39"/>
      <c r="C140" s="218" t="s">
        <v>154</v>
      </c>
      <c r="D140" s="218" t="s">
        <v>118</v>
      </c>
      <c r="E140" s="219" t="s">
        <v>155</v>
      </c>
      <c r="F140" s="220" t="s">
        <v>156</v>
      </c>
      <c r="G140" s="221" t="s">
        <v>121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39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123</v>
      </c>
      <c r="AT140" s="229" t="s">
        <v>118</v>
      </c>
      <c r="AU140" s="229" t="s">
        <v>83</v>
      </c>
      <c r="AY140" s="17" t="s">
        <v>115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123</v>
      </c>
      <c r="BM140" s="229" t="s">
        <v>157</v>
      </c>
    </row>
    <row r="141" s="2" customFormat="1">
      <c r="A141" s="38"/>
      <c r="B141" s="39"/>
      <c r="C141" s="40"/>
      <c r="D141" s="231" t="s">
        <v>125</v>
      </c>
      <c r="E141" s="40"/>
      <c r="F141" s="232" t="s">
        <v>156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125</v>
      </c>
      <c r="AU141" s="17" t="s">
        <v>83</v>
      </c>
    </row>
    <row r="142" s="2" customFormat="1">
      <c r="A142" s="38"/>
      <c r="B142" s="39"/>
      <c r="C142" s="40"/>
      <c r="D142" s="231" t="s">
        <v>129</v>
      </c>
      <c r="E142" s="40"/>
      <c r="F142" s="236" t="s">
        <v>158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129</v>
      </c>
      <c r="AU142" s="17" t="s">
        <v>83</v>
      </c>
    </row>
    <row r="143" s="2" customFormat="1" ht="23.87368" customHeight="1">
      <c r="A143" s="38"/>
      <c r="B143" s="39"/>
      <c r="C143" s="218" t="s">
        <v>159</v>
      </c>
      <c r="D143" s="218" t="s">
        <v>118</v>
      </c>
      <c r="E143" s="219" t="s">
        <v>160</v>
      </c>
      <c r="F143" s="220" t="s">
        <v>161</v>
      </c>
      <c r="G143" s="221" t="s">
        <v>121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39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123</v>
      </c>
      <c r="AT143" s="229" t="s">
        <v>118</v>
      </c>
      <c r="AU143" s="229" t="s">
        <v>83</v>
      </c>
      <c r="AY143" s="17" t="s">
        <v>115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123</v>
      </c>
      <c r="BM143" s="229" t="s">
        <v>162</v>
      </c>
    </row>
    <row r="144" s="2" customFormat="1">
      <c r="A144" s="38"/>
      <c r="B144" s="39"/>
      <c r="C144" s="40"/>
      <c r="D144" s="231" t="s">
        <v>125</v>
      </c>
      <c r="E144" s="40"/>
      <c r="F144" s="232" t="s">
        <v>161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125</v>
      </c>
      <c r="AU144" s="17" t="s">
        <v>83</v>
      </c>
    </row>
    <row r="145" s="2" customFormat="1">
      <c r="A145" s="38"/>
      <c r="B145" s="39"/>
      <c r="C145" s="40"/>
      <c r="D145" s="231" t="s">
        <v>129</v>
      </c>
      <c r="E145" s="40"/>
      <c r="F145" s="236" t="s">
        <v>158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129</v>
      </c>
      <c r="AU145" s="17" t="s">
        <v>83</v>
      </c>
    </row>
    <row r="146" s="2" customFormat="1" ht="15.1579" customHeight="1">
      <c r="A146" s="38"/>
      <c r="B146" s="39"/>
      <c r="C146" s="218" t="s">
        <v>163</v>
      </c>
      <c r="D146" s="218" t="s">
        <v>118</v>
      </c>
      <c r="E146" s="219" t="s">
        <v>164</v>
      </c>
      <c r="F146" s="220" t="s">
        <v>165</v>
      </c>
      <c r="G146" s="221" t="s">
        <v>121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123</v>
      </c>
      <c r="AT146" s="229" t="s">
        <v>118</v>
      </c>
      <c r="AU146" s="229" t="s">
        <v>83</v>
      </c>
      <c r="AY146" s="17" t="s">
        <v>115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123</v>
      </c>
      <c r="BM146" s="229" t="s">
        <v>166</v>
      </c>
    </row>
    <row r="147" s="2" customFormat="1">
      <c r="A147" s="38"/>
      <c r="B147" s="39"/>
      <c r="C147" s="40"/>
      <c r="D147" s="231" t="s">
        <v>125</v>
      </c>
      <c r="E147" s="40"/>
      <c r="F147" s="232" t="s">
        <v>165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125</v>
      </c>
      <c r="AU147" s="17" t="s">
        <v>83</v>
      </c>
    </row>
    <row r="148" s="2" customFormat="1">
      <c r="A148" s="38"/>
      <c r="B148" s="39"/>
      <c r="C148" s="40"/>
      <c r="D148" s="231" t="s">
        <v>129</v>
      </c>
      <c r="E148" s="40"/>
      <c r="F148" s="236" t="s">
        <v>158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129</v>
      </c>
      <c r="AU148" s="17" t="s">
        <v>83</v>
      </c>
    </row>
    <row r="149" s="2" customFormat="1" ht="15.1579" customHeight="1">
      <c r="A149" s="38"/>
      <c r="B149" s="39"/>
      <c r="C149" s="218" t="s">
        <v>167</v>
      </c>
      <c r="D149" s="218" t="s">
        <v>118</v>
      </c>
      <c r="E149" s="219" t="s">
        <v>168</v>
      </c>
      <c r="F149" s="220" t="s">
        <v>169</v>
      </c>
      <c r="G149" s="221" t="s">
        <v>170</v>
      </c>
      <c r="H149" s="222">
        <v>15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39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123</v>
      </c>
      <c r="AT149" s="229" t="s">
        <v>118</v>
      </c>
      <c r="AU149" s="229" t="s">
        <v>83</v>
      </c>
      <c r="AY149" s="17" t="s">
        <v>115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123</v>
      </c>
      <c r="BM149" s="229" t="s">
        <v>171</v>
      </c>
    </row>
    <row r="150" s="2" customFormat="1">
      <c r="A150" s="38"/>
      <c r="B150" s="39"/>
      <c r="C150" s="40"/>
      <c r="D150" s="231" t="s">
        <v>125</v>
      </c>
      <c r="E150" s="40"/>
      <c r="F150" s="232" t="s">
        <v>169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125</v>
      </c>
      <c r="AU150" s="17" t="s">
        <v>83</v>
      </c>
    </row>
    <row r="151" s="12" customFormat="1" ht="22.8" customHeight="1">
      <c r="A151" s="12"/>
      <c r="B151" s="202"/>
      <c r="C151" s="203"/>
      <c r="D151" s="204" t="s">
        <v>73</v>
      </c>
      <c r="E151" s="216" t="s">
        <v>172</v>
      </c>
      <c r="F151" s="216" t="s">
        <v>173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SUM(P152:P154)</f>
        <v>0</v>
      </c>
      <c r="Q151" s="210"/>
      <c r="R151" s="211">
        <f>SUM(R152:R154)</f>
        <v>0</v>
      </c>
      <c r="S151" s="210"/>
      <c r="T151" s="21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114</v>
      </c>
      <c r="AT151" s="214" t="s">
        <v>73</v>
      </c>
      <c r="AU151" s="214" t="s">
        <v>81</v>
      </c>
      <c r="AY151" s="213" t="s">
        <v>115</v>
      </c>
      <c r="BK151" s="215">
        <f>SUM(BK152:BK154)</f>
        <v>0</v>
      </c>
    </row>
    <row r="152" s="2" customFormat="1" ht="15.1579" customHeight="1">
      <c r="A152" s="38"/>
      <c r="B152" s="39"/>
      <c r="C152" s="218" t="s">
        <v>174</v>
      </c>
      <c r="D152" s="218" t="s">
        <v>118</v>
      </c>
      <c r="E152" s="219" t="s">
        <v>175</v>
      </c>
      <c r="F152" s="220" t="s">
        <v>176</v>
      </c>
      <c r="G152" s="221" t="s">
        <v>121</v>
      </c>
      <c r="H152" s="222">
        <v>1</v>
      </c>
      <c r="I152" s="223"/>
      <c r="J152" s="224">
        <f>ROUND(I152*H152,2)</f>
        <v>0</v>
      </c>
      <c r="K152" s="220" t="s">
        <v>122</v>
      </c>
      <c r="L152" s="44"/>
      <c r="M152" s="225" t="s">
        <v>1</v>
      </c>
      <c r="N152" s="226" t="s">
        <v>39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123</v>
      </c>
      <c r="AT152" s="229" t="s">
        <v>118</v>
      </c>
      <c r="AU152" s="229" t="s">
        <v>83</v>
      </c>
      <c r="AY152" s="17" t="s">
        <v>115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123</v>
      </c>
      <c r="BM152" s="229" t="s">
        <v>177</v>
      </c>
    </row>
    <row r="153" s="2" customFormat="1">
      <c r="A153" s="38"/>
      <c r="B153" s="39"/>
      <c r="C153" s="40"/>
      <c r="D153" s="231" t="s">
        <v>125</v>
      </c>
      <c r="E153" s="40"/>
      <c r="F153" s="232" t="s">
        <v>176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125</v>
      </c>
      <c r="AU153" s="17" t="s">
        <v>83</v>
      </c>
    </row>
    <row r="154" s="2" customFormat="1">
      <c r="A154" s="38"/>
      <c r="B154" s="39"/>
      <c r="C154" s="40"/>
      <c r="D154" s="231" t="s">
        <v>129</v>
      </c>
      <c r="E154" s="40"/>
      <c r="F154" s="236" t="s">
        <v>178</v>
      </c>
      <c r="G154" s="40"/>
      <c r="H154" s="40"/>
      <c r="I154" s="233"/>
      <c r="J154" s="40"/>
      <c r="K154" s="40"/>
      <c r="L154" s="44"/>
      <c r="M154" s="237"/>
      <c r="N154" s="238"/>
      <c r="O154" s="239"/>
      <c r="P154" s="239"/>
      <c r="Q154" s="239"/>
      <c r="R154" s="239"/>
      <c r="S154" s="239"/>
      <c r="T154" s="240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83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iJzUnpulBTVzfMaftO4SPlELItUduTh3ecGxn2weGaarp5rzXa5yp5K1Z4hXHJR02MgIWU9KE7w0/GEze4pf5A==" hashValue="NmH5E02Lr92K239Uh8aqcNt1FiEv1uzwkLi/EKcA3imCyxzbQFsgdXj35Y+nZvEK5vPMDGIEG7IHp1PMrCv13w==" algorithmName="SHA-512" password="CF60"/>
  <autoFilter ref="C119:K15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28125" style="1" customWidth="1"/>
    <col min="4" max="4" width="4.433594" style="1" customWidth="1"/>
    <col min="5" max="5" width="17.43359" style="1" customWidth="1"/>
    <col min="6" max="6" width="51.71094" style="1" customWidth="1"/>
    <col min="7" max="7" width="7.574219" style="1" customWidth="1"/>
    <col min="8" max="8" width="14.28125" style="1" customWidth="1"/>
    <col min="9" max="9" width="16.00391" style="1" customWidth="1"/>
    <col min="10" max="10" width="22.71094" style="1" customWidth="1"/>
    <col min="11" max="11" width="22.71094" style="1" customWidth="1"/>
    <col min="12" max="12" width="9.433594" style="1" customWidth="1"/>
    <col min="13" max="13" width="11.00391" style="1" hidden="1" customWidth="1"/>
    <col min="14" max="14" width="9.140625" style="1" hidden="1"/>
    <col min="15" max="15" width="14.43359" style="1" hidden="1" customWidth="1"/>
    <col min="16" max="16" width="14.43359" style="1" hidden="1" customWidth="1"/>
    <col min="17" max="17" width="14.43359" style="1" hidden="1" customWidth="1"/>
    <col min="18" max="18" width="14.43359" style="1" hidden="1" customWidth="1"/>
    <col min="19" max="19" width="14.43359" style="1" hidden="1" customWidth="1"/>
    <col min="20" max="20" width="14.43359" style="1" hidden="1" customWidth="1"/>
    <col min="21" max="21" width="16.57422" style="1" hidden="1" customWidth="1"/>
    <col min="22" max="22" width="12.57422" style="1" customWidth="1"/>
    <col min="23" max="23" width="16.57422" style="1" customWidth="1"/>
    <col min="24" max="24" width="12.57422" style="1" customWidth="1"/>
    <col min="25" max="25" width="15.28125" style="1" customWidth="1"/>
    <col min="26" max="26" width="11.14063" style="1" customWidth="1"/>
    <col min="27" max="27" width="15.28125" style="1" customWidth="1"/>
    <col min="28" max="28" width="16.57422" style="1" customWidth="1"/>
    <col min="29" max="29" width="11.14063" style="1" customWidth="1"/>
    <col min="30" max="30" width="15.28125" style="1" customWidth="1"/>
    <col min="31" max="31" width="16.57422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1579" customHeight="1">
      <c r="B7" s="20"/>
      <c r="E7" s="141" t="str">
        <f>'Rekapitulace stavby'!K6</f>
        <v>Městský park Turnov (park u letního kina)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1579" customHeight="1">
      <c r="A9" s="38"/>
      <c r="B9" s="44"/>
      <c r="C9" s="38"/>
      <c r="D9" s="38"/>
      <c r="E9" s="142" t="s">
        <v>179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1579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ROUND((SUM(BE125:BE340)),  2)</f>
        <v>0</v>
      </c>
      <c r="G33" s="38"/>
      <c r="H33" s="38"/>
      <c r="I33" s="155">
        <v>0.20999999999999999</v>
      </c>
      <c r="J33" s="154">
        <f>ROUND(((SUM(BE125:BE340))*I33),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ROUND((SUM(BF125:BF340)),  2)</f>
        <v>0</v>
      </c>
      <c r="G34" s="38"/>
      <c r="H34" s="38"/>
      <c r="I34" s="155">
        <v>0.14999999999999999</v>
      </c>
      <c r="J34" s="154">
        <f>ROUND(((SUM(BF125:BF340))*I34),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ROUND((SUM(BG125:BG340)),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ROUND((SUM(BH125:BH340)),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ROUND((SUM(BI125:BI340)),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79" customHeight="1">
      <c r="A85" s="38"/>
      <c r="B85" s="39"/>
      <c r="C85" s="40"/>
      <c r="D85" s="40"/>
      <c r="E85" s="174" t="str">
        <f>E7</f>
        <v>Městský park Turnov (park u letního kina)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79" customHeight="1">
      <c r="A87" s="38"/>
      <c r="B87" s="39"/>
      <c r="C87" s="40"/>
      <c r="D87" s="40"/>
      <c r="E87" s="76" t="str">
        <f>E9</f>
        <v xml:space="preserve">IO 01 - Etapa 4a - Jezírko, tůňky, potůček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23. 9. 2021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03158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03158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180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181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182</v>
      </c>
      <c r="E99" s="188"/>
      <c r="F99" s="188"/>
      <c r="G99" s="188"/>
      <c r="H99" s="188"/>
      <c r="I99" s="188"/>
      <c r="J99" s="189">
        <f>J210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183</v>
      </c>
      <c r="E100" s="188"/>
      <c r="F100" s="188"/>
      <c r="G100" s="188"/>
      <c r="H100" s="188"/>
      <c r="I100" s="188"/>
      <c r="J100" s="189">
        <f>J230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184</v>
      </c>
      <c r="E101" s="188"/>
      <c r="F101" s="188"/>
      <c r="G101" s="188"/>
      <c r="H101" s="188"/>
      <c r="I101" s="188"/>
      <c r="J101" s="189">
        <f>J271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185</v>
      </c>
      <c r="E102" s="188"/>
      <c r="F102" s="188"/>
      <c r="G102" s="188"/>
      <c r="H102" s="188"/>
      <c r="I102" s="188"/>
      <c r="J102" s="189">
        <f>J289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186</v>
      </c>
      <c r="E103" s="188"/>
      <c r="F103" s="188"/>
      <c r="G103" s="188"/>
      <c r="H103" s="188"/>
      <c r="I103" s="188"/>
      <c r="J103" s="189">
        <f>J297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187</v>
      </c>
      <c r="E104" s="188"/>
      <c r="F104" s="188"/>
      <c r="G104" s="188"/>
      <c r="H104" s="188"/>
      <c r="I104" s="188"/>
      <c r="J104" s="189">
        <f>J313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188</v>
      </c>
      <c r="E105" s="188"/>
      <c r="F105" s="188"/>
      <c r="G105" s="188"/>
      <c r="H105" s="188"/>
      <c r="I105" s="188"/>
      <c r="J105" s="189">
        <f>J332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79" customHeight="1">
      <c r="A115" s="38"/>
      <c r="B115" s="39"/>
      <c r="C115" s="40"/>
      <c r="D115" s="40"/>
      <c r="E115" s="174" t="str">
        <f>E7</f>
        <v>Městský park Turnov (park u letního kina)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79" customHeight="1">
      <c r="A117" s="38"/>
      <c r="B117" s="39"/>
      <c r="C117" s="40"/>
      <c r="D117" s="40"/>
      <c r="E117" s="76" t="str">
        <f>E9</f>
        <v xml:space="preserve">IO 01 - Etapa 4a - Jezírko, tůňky, potůček 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Turnov</v>
      </c>
      <c r="G119" s="40"/>
      <c r="H119" s="40"/>
      <c r="I119" s="32" t="s">
        <v>22</v>
      </c>
      <c r="J119" s="79" t="str">
        <f>IF(J12="","",J12)</f>
        <v>23. 9. 2021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03158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03158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101</v>
      </c>
      <c r="D124" s="194" t="s">
        <v>59</v>
      </c>
      <c r="E124" s="194" t="s">
        <v>55</v>
      </c>
      <c r="F124" s="194" t="s">
        <v>56</v>
      </c>
      <c r="G124" s="194" t="s">
        <v>102</v>
      </c>
      <c r="H124" s="194" t="s">
        <v>103</v>
      </c>
      <c r="I124" s="194" t="s">
        <v>104</v>
      </c>
      <c r="J124" s="194" t="s">
        <v>93</v>
      </c>
      <c r="K124" s="195" t="s">
        <v>105</v>
      </c>
      <c r="L124" s="196"/>
      <c r="M124" s="100" t="s">
        <v>1</v>
      </c>
      <c r="N124" s="101" t="s">
        <v>38</v>
      </c>
      <c r="O124" s="101" t="s">
        <v>106</v>
      </c>
      <c r="P124" s="101" t="s">
        <v>107</v>
      </c>
      <c r="Q124" s="101" t="s">
        <v>108</v>
      </c>
      <c r="R124" s="101" t="s">
        <v>109</v>
      </c>
      <c r="S124" s="101" t="s">
        <v>110</v>
      </c>
      <c r="T124" s="102" t="s">
        <v>111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112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454.20700410000001</v>
      </c>
      <c r="S125" s="104"/>
      <c r="T125" s="200">
        <f>T126</f>
        <v>11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95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189</v>
      </c>
      <c r="F126" s="205" t="s">
        <v>190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P127+P210+P230+P271+P289+P297+P313+P332</f>
        <v>0</v>
      </c>
      <c r="Q126" s="210"/>
      <c r="R126" s="211">
        <f>R127+R210+R230+R271+R289+R297+R313+R332</f>
        <v>454.20700410000001</v>
      </c>
      <c r="S126" s="210"/>
      <c r="T126" s="212">
        <f>T127+T210+T230+T271+T289+T297+T313+T332</f>
        <v>11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74</v>
      </c>
      <c r="AY126" s="213" t="s">
        <v>115</v>
      </c>
      <c r="BK126" s="215">
        <f>BK127+BK210+BK230+BK271+BK289+BK297+BK313+BK332</f>
        <v>0</v>
      </c>
    </row>
    <row r="127" s="12" customFormat="1" ht="22.8" customHeight="1">
      <c r="A127" s="12"/>
      <c r="B127" s="202"/>
      <c r="C127" s="203"/>
      <c r="D127" s="204" t="s">
        <v>73</v>
      </c>
      <c r="E127" s="216" t="s">
        <v>81</v>
      </c>
      <c r="F127" s="216" t="s">
        <v>191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SUM(P128:P209)</f>
        <v>0</v>
      </c>
      <c r="Q127" s="210"/>
      <c r="R127" s="211">
        <f>SUM(R128:R209)</f>
        <v>327.62184100000002</v>
      </c>
      <c r="S127" s="210"/>
      <c r="T127" s="212">
        <f>SUM(T128:T209)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73</v>
      </c>
      <c r="AU127" s="214" t="s">
        <v>81</v>
      </c>
      <c r="AY127" s="213" t="s">
        <v>115</v>
      </c>
      <c r="BK127" s="215">
        <f>SUM(BK128:BK209)</f>
        <v>0</v>
      </c>
    </row>
    <row r="128" s="2" customFormat="1" ht="32.21053" customHeight="1">
      <c r="A128" s="38"/>
      <c r="B128" s="39"/>
      <c r="C128" s="218" t="s">
        <v>81</v>
      </c>
      <c r="D128" s="218" t="s">
        <v>118</v>
      </c>
      <c r="E128" s="219" t="s">
        <v>192</v>
      </c>
      <c r="F128" s="220" t="s">
        <v>193</v>
      </c>
      <c r="G128" s="221" t="s">
        <v>194</v>
      </c>
      <c r="H128" s="222">
        <v>394.80000000000001</v>
      </c>
      <c r="I128" s="223"/>
      <c r="J128" s="224">
        <f>ROUND(I128*H128,2)</f>
        <v>0</v>
      </c>
      <c r="K128" s="220" t="s">
        <v>195</v>
      </c>
      <c r="L128" s="44"/>
      <c r="M128" s="225" t="s">
        <v>1</v>
      </c>
      <c r="N128" s="226" t="s">
        <v>39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135</v>
      </c>
      <c r="AT128" s="229" t="s">
        <v>118</v>
      </c>
      <c r="AU128" s="229" t="s">
        <v>83</v>
      </c>
      <c r="AY128" s="17" t="s">
        <v>115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135</v>
      </c>
      <c r="BM128" s="229" t="s">
        <v>196</v>
      </c>
    </row>
    <row r="129" s="2" customFormat="1">
      <c r="A129" s="38"/>
      <c r="B129" s="39"/>
      <c r="C129" s="40"/>
      <c r="D129" s="231" t="s">
        <v>125</v>
      </c>
      <c r="E129" s="40"/>
      <c r="F129" s="232" t="s">
        <v>197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125</v>
      </c>
      <c r="AU129" s="17" t="s">
        <v>83</v>
      </c>
    </row>
    <row r="130" s="2" customFormat="1">
      <c r="A130" s="38"/>
      <c r="B130" s="39"/>
      <c r="C130" s="40"/>
      <c r="D130" s="241" t="s">
        <v>198</v>
      </c>
      <c r="E130" s="40"/>
      <c r="F130" s="242" t="s">
        <v>199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198</v>
      </c>
      <c r="AU130" s="17" t="s">
        <v>83</v>
      </c>
    </row>
    <row r="131" s="2" customFormat="1">
      <c r="A131" s="38"/>
      <c r="B131" s="39"/>
      <c r="C131" s="40"/>
      <c r="D131" s="231" t="s">
        <v>200</v>
      </c>
      <c r="E131" s="40"/>
      <c r="F131" s="236" t="s">
        <v>201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200</v>
      </c>
      <c r="AU131" s="17" t="s">
        <v>83</v>
      </c>
    </row>
    <row r="132" s="13" customFormat="1">
      <c r="A132" s="13"/>
      <c r="B132" s="243"/>
      <c r="C132" s="244"/>
      <c r="D132" s="231" t="s">
        <v>202</v>
      </c>
      <c r="E132" s="245" t="s">
        <v>1</v>
      </c>
      <c r="F132" s="246" t="s">
        <v>203</v>
      </c>
      <c r="G132" s="244"/>
      <c r="H132" s="245" t="s">
        <v>1</v>
      </c>
      <c r="I132" s="247"/>
      <c r="J132" s="244"/>
      <c r="K132" s="244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202</v>
      </c>
      <c r="AU132" s="252" t="s">
        <v>83</v>
      </c>
      <c r="AV132" s="13" t="s">
        <v>81</v>
      </c>
      <c r="AW132" s="13" t="s">
        <v>31</v>
      </c>
      <c r="AX132" s="13" t="s">
        <v>74</v>
      </c>
      <c r="AY132" s="252" t="s">
        <v>115</v>
      </c>
    </row>
    <row r="133" s="14" customFormat="1">
      <c r="A133" s="14"/>
      <c r="B133" s="253"/>
      <c r="C133" s="254"/>
      <c r="D133" s="231" t="s">
        <v>202</v>
      </c>
      <c r="E133" s="255" t="s">
        <v>1</v>
      </c>
      <c r="F133" s="256" t="s">
        <v>204</v>
      </c>
      <c r="G133" s="254"/>
      <c r="H133" s="257">
        <v>320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202</v>
      </c>
      <c r="AU133" s="263" t="s">
        <v>83</v>
      </c>
      <c r="AV133" s="14" t="s">
        <v>83</v>
      </c>
      <c r="AW133" s="14" t="s">
        <v>31</v>
      </c>
      <c r="AX133" s="14" t="s">
        <v>74</v>
      </c>
      <c r="AY133" s="263" t="s">
        <v>115</v>
      </c>
    </row>
    <row r="134" s="14" customFormat="1">
      <c r="A134" s="14"/>
      <c r="B134" s="253"/>
      <c r="C134" s="254"/>
      <c r="D134" s="231" t="s">
        <v>202</v>
      </c>
      <c r="E134" s="255" t="s">
        <v>1</v>
      </c>
      <c r="F134" s="256" t="s">
        <v>205</v>
      </c>
      <c r="G134" s="254"/>
      <c r="H134" s="257">
        <v>41.200000000000003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202</v>
      </c>
      <c r="AU134" s="263" t="s">
        <v>83</v>
      </c>
      <c r="AV134" s="14" t="s">
        <v>83</v>
      </c>
      <c r="AW134" s="14" t="s">
        <v>31</v>
      </c>
      <c r="AX134" s="14" t="s">
        <v>74</v>
      </c>
      <c r="AY134" s="263" t="s">
        <v>115</v>
      </c>
    </row>
    <row r="135" s="14" customFormat="1">
      <c r="A135" s="14"/>
      <c r="B135" s="253"/>
      <c r="C135" s="254"/>
      <c r="D135" s="231" t="s">
        <v>202</v>
      </c>
      <c r="E135" s="255" t="s">
        <v>1</v>
      </c>
      <c r="F135" s="256" t="s">
        <v>206</v>
      </c>
      <c r="G135" s="254"/>
      <c r="H135" s="257">
        <v>33.600000000000001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202</v>
      </c>
      <c r="AU135" s="263" t="s">
        <v>83</v>
      </c>
      <c r="AV135" s="14" t="s">
        <v>83</v>
      </c>
      <c r="AW135" s="14" t="s">
        <v>31</v>
      </c>
      <c r="AX135" s="14" t="s">
        <v>74</v>
      </c>
      <c r="AY135" s="263" t="s">
        <v>115</v>
      </c>
    </row>
    <row r="136" s="15" customFormat="1">
      <c r="A136" s="15"/>
      <c r="B136" s="264"/>
      <c r="C136" s="265"/>
      <c r="D136" s="231" t="s">
        <v>202</v>
      </c>
      <c r="E136" s="266" t="s">
        <v>1</v>
      </c>
      <c r="F136" s="267" t="s">
        <v>207</v>
      </c>
      <c r="G136" s="265"/>
      <c r="H136" s="268">
        <v>394.80000000000001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202</v>
      </c>
      <c r="AU136" s="274" t="s">
        <v>83</v>
      </c>
      <c r="AV136" s="15" t="s">
        <v>135</v>
      </c>
      <c r="AW136" s="15" t="s">
        <v>31</v>
      </c>
      <c r="AX136" s="15" t="s">
        <v>81</v>
      </c>
      <c r="AY136" s="274" t="s">
        <v>115</v>
      </c>
    </row>
    <row r="137" s="2" customFormat="1" ht="32.21053" customHeight="1">
      <c r="A137" s="38"/>
      <c r="B137" s="39"/>
      <c r="C137" s="218" t="s">
        <v>83</v>
      </c>
      <c r="D137" s="218" t="s">
        <v>118</v>
      </c>
      <c r="E137" s="219" t="s">
        <v>208</v>
      </c>
      <c r="F137" s="220" t="s">
        <v>209</v>
      </c>
      <c r="G137" s="221" t="s">
        <v>194</v>
      </c>
      <c r="H137" s="222">
        <v>74.006</v>
      </c>
      <c r="I137" s="223"/>
      <c r="J137" s="224">
        <f>ROUND(I137*H137,2)</f>
        <v>0</v>
      </c>
      <c r="K137" s="220" t="s">
        <v>195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135</v>
      </c>
      <c r="AT137" s="229" t="s">
        <v>118</v>
      </c>
      <c r="AU137" s="229" t="s">
        <v>83</v>
      </c>
      <c r="AY137" s="17" t="s">
        <v>115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135</v>
      </c>
      <c r="BM137" s="229" t="s">
        <v>210</v>
      </c>
    </row>
    <row r="138" s="2" customFormat="1">
      <c r="A138" s="38"/>
      <c r="B138" s="39"/>
      <c r="C138" s="40"/>
      <c r="D138" s="231" t="s">
        <v>125</v>
      </c>
      <c r="E138" s="40"/>
      <c r="F138" s="232" t="s">
        <v>211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125</v>
      </c>
      <c r="AU138" s="17" t="s">
        <v>83</v>
      </c>
    </row>
    <row r="139" s="2" customFormat="1">
      <c r="A139" s="38"/>
      <c r="B139" s="39"/>
      <c r="C139" s="40"/>
      <c r="D139" s="241" t="s">
        <v>198</v>
      </c>
      <c r="E139" s="40"/>
      <c r="F139" s="242" t="s">
        <v>212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198</v>
      </c>
      <c r="AU139" s="17" t="s">
        <v>83</v>
      </c>
    </row>
    <row r="140" s="2" customFormat="1">
      <c r="A140" s="38"/>
      <c r="B140" s="39"/>
      <c r="C140" s="40"/>
      <c r="D140" s="231" t="s">
        <v>200</v>
      </c>
      <c r="E140" s="40"/>
      <c r="F140" s="236" t="s">
        <v>201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200</v>
      </c>
      <c r="AU140" s="17" t="s">
        <v>83</v>
      </c>
    </row>
    <row r="141" s="13" customFormat="1">
      <c r="A141" s="13"/>
      <c r="B141" s="243"/>
      <c r="C141" s="244"/>
      <c r="D141" s="231" t="s">
        <v>202</v>
      </c>
      <c r="E141" s="245" t="s">
        <v>1</v>
      </c>
      <c r="F141" s="246" t="s">
        <v>213</v>
      </c>
      <c r="G141" s="244"/>
      <c r="H141" s="245" t="s">
        <v>1</v>
      </c>
      <c r="I141" s="247"/>
      <c r="J141" s="244"/>
      <c r="K141" s="244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202</v>
      </c>
      <c r="AU141" s="252" t="s">
        <v>83</v>
      </c>
      <c r="AV141" s="13" t="s">
        <v>81</v>
      </c>
      <c r="AW141" s="13" t="s">
        <v>31</v>
      </c>
      <c r="AX141" s="13" t="s">
        <v>74</v>
      </c>
      <c r="AY141" s="252" t="s">
        <v>115</v>
      </c>
    </row>
    <row r="142" s="14" customFormat="1">
      <c r="A142" s="14"/>
      <c r="B142" s="253"/>
      <c r="C142" s="254"/>
      <c r="D142" s="231" t="s">
        <v>202</v>
      </c>
      <c r="E142" s="255" t="s">
        <v>1</v>
      </c>
      <c r="F142" s="256" t="s">
        <v>214</v>
      </c>
      <c r="G142" s="254"/>
      <c r="H142" s="257">
        <v>74.006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202</v>
      </c>
      <c r="AU142" s="263" t="s">
        <v>83</v>
      </c>
      <c r="AV142" s="14" t="s">
        <v>83</v>
      </c>
      <c r="AW142" s="14" t="s">
        <v>31</v>
      </c>
      <c r="AX142" s="14" t="s">
        <v>74</v>
      </c>
      <c r="AY142" s="263" t="s">
        <v>115</v>
      </c>
    </row>
    <row r="143" s="15" customFormat="1">
      <c r="A143" s="15"/>
      <c r="B143" s="264"/>
      <c r="C143" s="265"/>
      <c r="D143" s="231" t="s">
        <v>202</v>
      </c>
      <c r="E143" s="266" t="s">
        <v>1</v>
      </c>
      <c r="F143" s="267" t="s">
        <v>207</v>
      </c>
      <c r="G143" s="265"/>
      <c r="H143" s="268">
        <v>74.006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202</v>
      </c>
      <c r="AU143" s="274" t="s">
        <v>83</v>
      </c>
      <c r="AV143" s="15" t="s">
        <v>135</v>
      </c>
      <c r="AW143" s="15" t="s">
        <v>31</v>
      </c>
      <c r="AX143" s="15" t="s">
        <v>81</v>
      </c>
      <c r="AY143" s="274" t="s">
        <v>115</v>
      </c>
    </row>
    <row r="144" s="2" customFormat="1" ht="32.21053" customHeight="1">
      <c r="A144" s="38"/>
      <c r="B144" s="39"/>
      <c r="C144" s="218" t="s">
        <v>131</v>
      </c>
      <c r="D144" s="218" t="s">
        <v>118</v>
      </c>
      <c r="E144" s="219" t="s">
        <v>215</v>
      </c>
      <c r="F144" s="220" t="s">
        <v>216</v>
      </c>
      <c r="G144" s="221" t="s">
        <v>194</v>
      </c>
      <c r="H144" s="222">
        <v>15.432</v>
      </c>
      <c r="I144" s="223"/>
      <c r="J144" s="224">
        <f>ROUND(I144*H144,2)</f>
        <v>0</v>
      </c>
      <c r="K144" s="220" t="s">
        <v>195</v>
      </c>
      <c r="L144" s="44"/>
      <c r="M144" s="225" t="s">
        <v>1</v>
      </c>
      <c r="N144" s="226" t="s">
        <v>39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135</v>
      </c>
      <c r="AT144" s="229" t="s">
        <v>118</v>
      </c>
      <c r="AU144" s="229" t="s">
        <v>83</v>
      </c>
      <c r="AY144" s="17" t="s">
        <v>115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135</v>
      </c>
      <c r="BM144" s="229" t="s">
        <v>217</v>
      </c>
    </row>
    <row r="145" s="2" customFormat="1">
      <c r="A145" s="38"/>
      <c r="B145" s="39"/>
      <c r="C145" s="40"/>
      <c r="D145" s="231" t="s">
        <v>125</v>
      </c>
      <c r="E145" s="40"/>
      <c r="F145" s="232" t="s">
        <v>218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83</v>
      </c>
    </row>
    <row r="146" s="2" customFormat="1">
      <c r="A146" s="38"/>
      <c r="B146" s="39"/>
      <c r="C146" s="40"/>
      <c r="D146" s="241" t="s">
        <v>198</v>
      </c>
      <c r="E146" s="40"/>
      <c r="F146" s="242" t="s">
        <v>219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198</v>
      </c>
      <c r="AU146" s="17" t="s">
        <v>83</v>
      </c>
    </row>
    <row r="147" s="2" customFormat="1">
      <c r="A147" s="38"/>
      <c r="B147" s="39"/>
      <c r="C147" s="40"/>
      <c r="D147" s="231" t="s">
        <v>200</v>
      </c>
      <c r="E147" s="40"/>
      <c r="F147" s="236" t="s">
        <v>220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200</v>
      </c>
      <c r="AU147" s="17" t="s">
        <v>83</v>
      </c>
    </row>
    <row r="148" s="14" customFormat="1">
      <c r="A148" s="14"/>
      <c r="B148" s="253"/>
      <c r="C148" s="254"/>
      <c r="D148" s="231" t="s">
        <v>202</v>
      </c>
      <c r="E148" s="255" t="s">
        <v>1</v>
      </c>
      <c r="F148" s="256" t="s">
        <v>221</v>
      </c>
      <c r="G148" s="254"/>
      <c r="H148" s="257">
        <v>15.432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202</v>
      </c>
      <c r="AU148" s="263" t="s">
        <v>83</v>
      </c>
      <c r="AV148" s="14" t="s">
        <v>83</v>
      </c>
      <c r="AW148" s="14" t="s">
        <v>31</v>
      </c>
      <c r="AX148" s="14" t="s">
        <v>74</v>
      </c>
      <c r="AY148" s="263" t="s">
        <v>115</v>
      </c>
    </row>
    <row r="149" s="15" customFormat="1">
      <c r="A149" s="15"/>
      <c r="B149" s="264"/>
      <c r="C149" s="265"/>
      <c r="D149" s="231" t="s">
        <v>202</v>
      </c>
      <c r="E149" s="266" t="s">
        <v>1</v>
      </c>
      <c r="F149" s="267" t="s">
        <v>207</v>
      </c>
      <c r="G149" s="265"/>
      <c r="H149" s="268">
        <v>15.432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202</v>
      </c>
      <c r="AU149" s="274" t="s">
        <v>83</v>
      </c>
      <c r="AV149" s="15" t="s">
        <v>135</v>
      </c>
      <c r="AW149" s="15" t="s">
        <v>31</v>
      </c>
      <c r="AX149" s="15" t="s">
        <v>81</v>
      </c>
      <c r="AY149" s="274" t="s">
        <v>115</v>
      </c>
    </row>
    <row r="150" s="2" customFormat="1" ht="32.21053" customHeight="1">
      <c r="A150" s="38"/>
      <c r="B150" s="39"/>
      <c r="C150" s="218" t="s">
        <v>135</v>
      </c>
      <c r="D150" s="218" t="s">
        <v>118</v>
      </c>
      <c r="E150" s="219" t="s">
        <v>222</v>
      </c>
      <c r="F150" s="220" t="s">
        <v>223</v>
      </c>
      <c r="G150" s="221" t="s">
        <v>194</v>
      </c>
      <c r="H150" s="222">
        <v>648.03800000000001</v>
      </c>
      <c r="I150" s="223"/>
      <c r="J150" s="224">
        <f>ROUND(I150*H150,2)</f>
        <v>0</v>
      </c>
      <c r="K150" s="220" t="s">
        <v>195</v>
      </c>
      <c r="L150" s="44"/>
      <c r="M150" s="225" t="s">
        <v>1</v>
      </c>
      <c r="N150" s="226" t="s">
        <v>39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135</v>
      </c>
      <c r="AT150" s="229" t="s">
        <v>118</v>
      </c>
      <c r="AU150" s="229" t="s">
        <v>83</v>
      </c>
      <c r="AY150" s="17" t="s">
        <v>115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135</v>
      </c>
      <c r="BM150" s="229" t="s">
        <v>224</v>
      </c>
    </row>
    <row r="151" s="2" customFormat="1">
      <c r="A151" s="38"/>
      <c r="B151" s="39"/>
      <c r="C151" s="40"/>
      <c r="D151" s="231" t="s">
        <v>125</v>
      </c>
      <c r="E151" s="40"/>
      <c r="F151" s="232" t="s">
        <v>225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125</v>
      </c>
      <c r="AU151" s="17" t="s">
        <v>83</v>
      </c>
    </row>
    <row r="152" s="2" customFormat="1">
      <c r="A152" s="38"/>
      <c r="B152" s="39"/>
      <c r="C152" s="40"/>
      <c r="D152" s="241" t="s">
        <v>198</v>
      </c>
      <c r="E152" s="40"/>
      <c r="F152" s="242" t="s">
        <v>226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198</v>
      </c>
      <c r="AU152" s="17" t="s">
        <v>83</v>
      </c>
    </row>
    <row r="153" s="2" customFormat="1">
      <c r="A153" s="38"/>
      <c r="B153" s="39"/>
      <c r="C153" s="40"/>
      <c r="D153" s="231" t="s">
        <v>200</v>
      </c>
      <c r="E153" s="40"/>
      <c r="F153" s="236" t="s">
        <v>227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200</v>
      </c>
      <c r="AU153" s="17" t="s">
        <v>83</v>
      </c>
    </row>
    <row r="154" s="2" customFormat="1">
      <c r="A154" s="38"/>
      <c r="B154" s="39"/>
      <c r="C154" s="40"/>
      <c r="D154" s="231" t="s">
        <v>129</v>
      </c>
      <c r="E154" s="40"/>
      <c r="F154" s="236" t="s">
        <v>228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83</v>
      </c>
    </row>
    <row r="155" s="13" customFormat="1">
      <c r="A155" s="13"/>
      <c r="B155" s="243"/>
      <c r="C155" s="244"/>
      <c r="D155" s="231" t="s">
        <v>202</v>
      </c>
      <c r="E155" s="245" t="s">
        <v>1</v>
      </c>
      <c r="F155" s="246" t="s">
        <v>229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202</v>
      </c>
      <c r="AU155" s="252" t="s">
        <v>83</v>
      </c>
      <c r="AV155" s="13" t="s">
        <v>81</v>
      </c>
      <c r="AW155" s="13" t="s">
        <v>31</v>
      </c>
      <c r="AX155" s="13" t="s">
        <v>74</v>
      </c>
      <c r="AY155" s="252" t="s">
        <v>115</v>
      </c>
    </row>
    <row r="156" s="14" customFormat="1">
      <c r="A156" s="14"/>
      <c r="B156" s="253"/>
      <c r="C156" s="254"/>
      <c r="D156" s="231" t="s">
        <v>202</v>
      </c>
      <c r="E156" s="255" t="s">
        <v>1</v>
      </c>
      <c r="F156" s="256" t="s">
        <v>230</v>
      </c>
      <c r="G156" s="254"/>
      <c r="H156" s="257">
        <v>410.23200000000003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202</v>
      </c>
      <c r="AU156" s="263" t="s">
        <v>83</v>
      </c>
      <c r="AV156" s="14" t="s">
        <v>83</v>
      </c>
      <c r="AW156" s="14" t="s">
        <v>31</v>
      </c>
      <c r="AX156" s="14" t="s">
        <v>74</v>
      </c>
      <c r="AY156" s="263" t="s">
        <v>115</v>
      </c>
    </row>
    <row r="157" s="13" customFormat="1">
      <c r="A157" s="13"/>
      <c r="B157" s="243"/>
      <c r="C157" s="244"/>
      <c r="D157" s="231" t="s">
        <v>202</v>
      </c>
      <c r="E157" s="245" t="s">
        <v>1</v>
      </c>
      <c r="F157" s="246" t="s">
        <v>231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202</v>
      </c>
      <c r="AU157" s="252" t="s">
        <v>83</v>
      </c>
      <c r="AV157" s="13" t="s">
        <v>81</v>
      </c>
      <c r="AW157" s="13" t="s">
        <v>31</v>
      </c>
      <c r="AX157" s="13" t="s">
        <v>74</v>
      </c>
      <c r="AY157" s="252" t="s">
        <v>115</v>
      </c>
    </row>
    <row r="158" s="14" customFormat="1">
      <c r="A158" s="14"/>
      <c r="B158" s="253"/>
      <c r="C158" s="254"/>
      <c r="D158" s="231" t="s">
        <v>202</v>
      </c>
      <c r="E158" s="255" t="s">
        <v>1</v>
      </c>
      <c r="F158" s="256" t="s">
        <v>214</v>
      </c>
      <c r="G158" s="254"/>
      <c r="H158" s="257">
        <v>74.006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202</v>
      </c>
      <c r="AU158" s="263" t="s">
        <v>83</v>
      </c>
      <c r="AV158" s="14" t="s">
        <v>83</v>
      </c>
      <c r="AW158" s="14" t="s">
        <v>31</v>
      </c>
      <c r="AX158" s="14" t="s">
        <v>74</v>
      </c>
      <c r="AY158" s="263" t="s">
        <v>115</v>
      </c>
    </row>
    <row r="159" s="13" customFormat="1">
      <c r="A159" s="13"/>
      <c r="B159" s="243"/>
      <c r="C159" s="244"/>
      <c r="D159" s="231" t="s">
        <v>202</v>
      </c>
      <c r="E159" s="245" t="s">
        <v>1</v>
      </c>
      <c r="F159" s="246" t="s">
        <v>232</v>
      </c>
      <c r="G159" s="244"/>
      <c r="H159" s="245" t="s">
        <v>1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202</v>
      </c>
      <c r="AU159" s="252" t="s">
        <v>83</v>
      </c>
      <c r="AV159" s="13" t="s">
        <v>81</v>
      </c>
      <c r="AW159" s="13" t="s">
        <v>31</v>
      </c>
      <c r="AX159" s="13" t="s">
        <v>74</v>
      </c>
      <c r="AY159" s="252" t="s">
        <v>115</v>
      </c>
    </row>
    <row r="160" s="14" customFormat="1">
      <c r="A160" s="14"/>
      <c r="B160" s="253"/>
      <c r="C160" s="254"/>
      <c r="D160" s="231" t="s">
        <v>202</v>
      </c>
      <c r="E160" s="255" t="s">
        <v>1</v>
      </c>
      <c r="F160" s="256" t="s">
        <v>233</v>
      </c>
      <c r="G160" s="254"/>
      <c r="H160" s="257">
        <v>163.80000000000001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202</v>
      </c>
      <c r="AU160" s="263" t="s">
        <v>83</v>
      </c>
      <c r="AV160" s="14" t="s">
        <v>83</v>
      </c>
      <c r="AW160" s="14" t="s">
        <v>31</v>
      </c>
      <c r="AX160" s="14" t="s">
        <v>74</v>
      </c>
      <c r="AY160" s="263" t="s">
        <v>115</v>
      </c>
    </row>
    <row r="161" s="15" customFormat="1">
      <c r="A161" s="15"/>
      <c r="B161" s="264"/>
      <c r="C161" s="265"/>
      <c r="D161" s="231" t="s">
        <v>202</v>
      </c>
      <c r="E161" s="266" t="s">
        <v>1</v>
      </c>
      <c r="F161" s="267" t="s">
        <v>207</v>
      </c>
      <c r="G161" s="265"/>
      <c r="H161" s="268">
        <v>648.03800000000001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202</v>
      </c>
      <c r="AU161" s="274" t="s">
        <v>83</v>
      </c>
      <c r="AV161" s="15" t="s">
        <v>135</v>
      </c>
      <c r="AW161" s="15" t="s">
        <v>31</v>
      </c>
      <c r="AX161" s="15" t="s">
        <v>81</v>
      </c>
      <c r="AY161" s="274" t="s">
        <v>115</v>
      </c>
    </row>
    <row r="162" s="2" customFormat="1" ht="15.1579" customHeight="1">
      <c r="A162" s="38"/>
      <c r="B162" s="39"/>
      <c r="C162" s="275" t="s">
        <v>114</v>
      </c>
      <c r="D162" s="275" t="s">
        <v>234</v>
      </c>
      <c r="E162" s="276" t="s">
        <v>235</v>
      </c>
      <c r="F162" s="277" t="s">
        <v>236</v>
      </c>
      <c r="G162" s="278" t="s">
        <v>237</v>
      </c>
      <c r="H162" s="279">
        <v>327.60000000000002</v>
      </c>
      <c r="I162" s="280"/>
      <c r="J162" s="281">
        <f>ROUND(I162*H162,2)</f>
        <v>0</v>
      </c>
      <c r="K162" s="277" t="s">
        <v>195</v>
      </c>
      <c r="L162" s="282"/>
      <c r="M162" s="283" t="s">
        <v>1</v>
      </c>
      <c r="N162" s="284" t="s">
        <v>39</v>
      </c>
      <c r="O162" s="91"/>
      <c r="P162" s="227">
        <f>O162*H162</f>
        <v>0</v>
      </c>
      <c r="Q162" s="227">
        <v>1</v>
      </c>
      <c r="R162" s="227">
        <f>Q162*H162</f>
        <v>327.60000000000002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154</v>
      </c>
      <c r="AT162" s="229" t="s">
        <v>234</v>
      </c>
      <c r="AU162" s="229" t="s">
        <v>83</v>
      </c>
      <c r="AY162" s="17" t="s">
        <v>115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135</v>
      </c>
      <c r="BM162" s="229" t="s">
        <v>238</v>
      </c>
    </row>
    <row r="163" s="2" customFormat="1">
      <c r="A163" s="38"/>
      <c r="B163" s="39"/>
      <c r="C163" s="40"/>
      <c r="D163" s="231" t="s">
        <v>125</v>
      </c>
      <c r="E163" s="40"/>
      <c r="F163" s="232" t="s">
        <v>236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83</v>
      </c>
    </row>
    <row r="164" s="14" customFormat="1">
      <c r="A164" s="14"/>
      <c r="B164" s="253"/>
      <c r="C164" s="254"/>
      <c r="D164" s="231" t="s">
        <v>202</v>
      </c>
      <c r="E164" s="254"/>
      <c r="F164" s="256" t="s">
        <v>239</v>
      </c>
      <c r="G164" s="254"/>
      <c r="H164" s="257">
        <v>327.60000000000002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202</v>
      </c>
      <c r="AU164" s="263" t="s">
        <v>83</v>
      </c>
      <c r="AV164" s="14" t="s">
        <v>83</v>
      </c>
      <c r="AW164" s="14" t="s">
        <v>4</v>
      </c>
      <c r="AX164" s="14" t="s">
        <v>81</v>
      </c>
      <c r="AY164" s="263" t="s">
        <v>115</v>
      </c>
    </row>
    <row r="165" s="2" customFormat="1" ht="15.1579" customHeight="1">
      <c r="A165" s="38"/>
      <c r="B165" s="39"/>
      <c r="C165" s="218" t="s">
        <v>144</v>
      </c>
      <c r="D165" s="218" t="s">
        <v>118</v>
      </c>
      <c r="E165" s="219" t="s">
        <v>240</v>
      </c>
      <c r="F165" s="220" t="s">
        <v>241</v>
      </c>
      <c r="G165" s="221" t="s">
        <v>194</v>
      </c>
      <c r="H165" s="222">
        <v>410.23200000000003</v>
      </c>
      <c r="I165" s="223"/>
      <c r="J165" s="224">
        <f>ROUND(I165*H165,2)</f>
        <v>0</v>
      </c>
      <c r="K165" s="220" t="s">
        <v>195</v>
      </c>
      <c r="L165" s="44"/>
      <c r="M165" s="225" t="s">
        <v>1</v>
      </c>
      <c r="N165" s="226" t="s">
        <v>39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135</v>
      </c>
      <c r="AT165" s="229" t="s">
        <v>118</v>
      </c>
      <c r="AU165" s="229" t="s">
        <v>83</v>
      </c>
      <c r="AY165" s="17" t="s">
        <v>115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135</v>
      </c>
      <c r="BM165" s="229" t="s">
        <v>242</v>
      </c>
    </row>
    <row r="166" s="2" customFormat="1">
      <c r="A166" s="38"/>
      <c r="B166" s="39"/>
      <c r="C166" s="40"/>
      <c r="D166" s="231" t="s">
        <v>125</v>
      </c>
      <c r="E166" s="40"/>
      <c r="F166" s="232" t="s">
        <v>243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125</v>
      </c>
      <c r="AU166" s="17" t="s">
        <v>83</v>
      </c>
    </row>
    <row r="167" s="2" customFormat="1">
      <c r="A167" s="38"/>
      <c r="B167" s="39"/>
      <c r="C167" s="40"/>
      <c r="D167" s="241" t="s">
        <v>198</v>
      </c>
      <c r="E167" s="40"/>
      <c r="F167" s="242" t="s">
        <v>244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198</v>
      </c>
      <c r="AU167" s="17" t="s">
        <v>83</v>
      </c>
    </row>
    <row r="168" s="2" customFormat="1">
      <c r="A168" s="38"/>
      <c r="B168" s="39"/>
      <c r="C168" s="40"/>
      <c r="D168" s="231" t="s">
        <v>200</v>
      </c>
      <c r="E168" s="40"/>
      <c r="F168" s="236" t="s">
        <v>245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200</v>
      </c>
      <c r="AU168" s="17" t="s">
        <v>83</v>
      </c>
    </row>
    <row r="169" s="13" customFormat="1">
      <c r="A169" s="13"/>
      <c r="B169" s="243"/>
      <c r="C169" s="244"/>
      <c r="D169" s="231" t="s">
        <v>202</v>
      </c>
      <c r="E169" s="245" t="s">
        <v>1</v>
      </c>
      <c r="F169" s="246" t="s">
        <v>229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202</v>
      </c>
      <c r="AU169" s="252" t="s">
        <v>83</v>
      </c>
      <c r="AV169" s="13" t="s">
        <v>81</v>
      </c>
      <c r="AW169" s="13" t="s">
        <v>31</v>
      </c>
      <c r="AX169" s="13" t="s">
        <v>74</v>
      </c>
      <c r="AY169" s="252" t="s">
        <v>115</v>
      </c>
    </row>
    <row r="170" s="14" customFormat="1">
      <c r="A170" s="14"/>
      <c r="B170" s="253"/>
      <c r="C170" s="254"/>
      <c r="D170" s="231" t="s">
        <v>202</v>
      </c>
      <c r="E170" s="255" t="s">
        <v>1</v>
      </c>
      <c r="F170" s="256" t="s">
        <v>230</v>
      </c>
      <c r="G170" s="254"/>
      <c r="H170" s="257">
        <v>410.23200000000003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202</v>
      </c>
      <c r="AU170" s="263" t="s">
        <v>83</v>
      </c>
      <c r="AV170" s="14" t="s">
        <v>83</v>
      </c>
      <c r="AW170" s="14" t="s">
        <v>31</v>
      </c>
      <c r="AX170" s="14" t="s">
        <v>74</v>
      </c>
      <c r="AY170" s="263" t="s">
        <v>115</v>
      </c>
    </row>
    <row r="171" s="15" customFormat="1">
      <c r="A171" s="15"/>
      <c r="B171" s="264"/>
      <c r="C171" s="265"/>
      <c r="D171" s="231" t="s">
        <v>202</v>
      </c>
      <c r="E171" s="266" t="s">
        <v>1</v>
      </c>
      <c r="F171" s="267" t="s">
        <v>207</v>
      </c>
      <c r="G171" s="265"/>
      <c r="H171" s="268">
        <v>410.23200000000003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202</v>
      </c>
      <c r="AU171" s="274" t="s">
        <v>83</v>
      </c>
      <c r="AV171" s="15" t="s">
        <v>135</v>
      </c>
      <c r="AW171" s="15" t="s">
        <v>31</v>
      </c>
      <c r="AX171" s="15" t="s">
        <v>81</v>
      </c>
      <c r="AY171" s="274" t="s">
        <v>115</v>
      </c>
    </row>
    <row r="172" s="2" customFormat="1" ht="32.21053" customHeight="1">
      <c r="A172" s="38"/>
      <c r="B172" s="39"/>
      <c r="C172" s="218" t="s">
        <v>150</v>
      </c>
      <c r="D172" s="218" t="s">
        <v>118</v>
      </c>
      <c r="E172" s="219" t="s">
        <v>246</v>
      </c>
      <c r="F172" s="220" t="s">
        <v>247</v>
      </c>
      <c r="G172" s="221" t="s">
        <v>237</v>
      </c>
      <c r="H172" s="222">
        <v>820.46400000000006</v>
      </c>
      <c r="I172" s="223"/>
      <c r="J172" s="224">
        <f>ROUND(I172*H172,2)</f>
        <v>0</v>
      </c>
      <c r="K172" s="220" t="s">
        <v>195</v>
      </c>
      <c r="L172" s="44"/>
      <c r="M172" s="225" t="s">
        <v>1</v>
      </c>
      <c r="N172" s="226" t="s">
        <v>39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135</v>
      </c>
      <c r="AT172" s="229" t="s">
        <v>118</v>
      </c>
      <c r="AU172" s="229" t="s">
        <v>83</v>
      </c>
      <c r="AY172" s="17" t="s">
        <v>115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135</v>
      </c>
      <c r="BM172" s="229" t="s">
        <v>248</v>
      </c>
    </row>
    <row r="173" s="2" customFormat="1">
      <c r="A173" s="38"/>
      <c r="B173" s="39"/>
      <c r="C173" s="40"/>
      <c r="D173" s="231" t="s">
        <v>125</v>
      </c>
      <c r="E173" s="40"/>
      <c r="F173" s="232" t="s">
        <v>249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125</v>
      </c>
      <c r="AU173" s="17" t="s">
        <v>83</v>
      </c>
    </row>
    <row r="174" s="2" customFormat="1">
      <c r="A174" s="38"/>
      <c r="B174" s="39"/>
      <c r="C174" s="40"/>
      <c r="D174" s="241" t="s">
        <v>198</v>
      </c>
      <c r="E174" s="40"/>
      <c r="F174" s="242" t="s">
        <v>250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198</v>
      </c>
      <c r="AU174" s="17" t="s">
        <v>83</v>
      </c>
    </row>
    <row r="175" s="2" customFormat="1">
      <c r="A175" s="38"/>
      <c r="B175" s="39"/>
      <c r="C175" s="40"/>
      <c r="D175" s="231" t="s">
        <v>200</v>
      </c>
      <c r="E175" s="40"/>
      <c r="F175" s="236" t="s">
        <v>251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200</v>
      </c>
      <c r="AU175" s="17" t="s">
        <v>83</v>
      </c>
    </row>
    <row r="176" s="14" customFormat="1">
      <c r="A176" s="14"/>
      <c r="B176" s="253"/>
      <c r="C176" s="254"/>
      <c r="D176" s="231" t="s">
        <v>202</v>
      </c>
      <c r="E176" s="254"/>
      <c r="F176" s="256" t="s">
        <v>252</v>
      </c>
      <c r="G176" s="254"/>
      <c r="H176" s="257">
        <v>820.46400000000006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202</v>
      </c>
      <c r="AU176" s="263" t="s">
        <v>83</v>
      </c>
      <c r="AV176" s="14" t="s">
        <v>83</v>
      </c>
      <c r="AW176" s="14" t="s">
        <v>4</v>
      </c>
      <c r="AX176" s="14" t="s">
        <v>81</v>
      </c>
      <c r="AY176" s="263" t="s">
        <v>115</v>
      </c>
    </row>
    <row r="177" s="2" customFormat="1" ht="21.47368" customHeight="1">
      <c r="A177" s="38"/>
      <c r="B177" s="39"/>
      <c r="C177" s="218" t="s">
        <v>154</v>
      </c>
      <c r="D177" s="218" t="s">
        <v>118</v>
      </c>
      <c r="E177" s="219" t="s">
        <v>253</v>
      </c>
      <c r="F177" s="220" t="s">
        <v>254</v>
      </c>
      <c r="G177" s="221" t="s">
        <v>194</v>
      </c>
      <c r="H177" s="222">
        <v>74.006</v>
      </c>
      <c r="I177" s="223"/>
      <c r="J177" s="224">
        <f>ROUND(I177*H177,2)</f>
        <v>0</v>
      </c>
      <c r="K177" s="220" t="s">
        <v>195</v>
      </c>
      <c r="L177" s="44"/>
      <c r="M177" s="225" t="s">
        <v>1</v>
      </c>
      <c r="N177" s="226" t="s">
        <v>39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135</v>
      </c>
      <c r="AT177" s="229" t="s">
        <v>118</v>
      </c>
      <c r="AU177" s="229" t="s">
        <v>83</v>
      </c>
      <c r="AY177" s="17" t="s">
        <v>115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135</v>
      </c>
      <c r="BM177" s="229" t="s">
        <v>255</v>
      </c>
    </row>
    <row r="178" s="2" customFormat="1">
      <c r="A178" s="38"/>
      <c r="B178" s="39"/>
      <c r="C178" s="40"/>
      <c r="D178" s="231" t="s">
        <v>125</v>
      </c>
      <c r="E178" s="40"/>
      <c r="F178" s="232" t="s">
        <v>256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125</v>
      </c>
      <c r="AU178" s="17" t="s">
        <v>83</v>
      </c>
    </row>
    <row r="179" s="2" customFormat="1">
      <c r="A179" s="38"/>
      <c r="B179" s="39"/>
      <c r="C179" s="40"/>
      <c r="D179" s="241" t="s">
        <v>198</v>
      </c>
      <c r="E179" s="40"/>
      <c r="F179" s="242" t="s">
        <v>257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198</v>
      </c>
      <c r="AU179" s="17" t="s">
        <v>83</v>
      </c>
    </row>
    <row r="180" s="2" customFormat="1">
      <c r="A180" s="38"/>
      <c r="B180" s="39"/>
      <c r="C180" s="40"/>
      <c r="D180" s="231" t="s">
        <v>200</v>
      </c>
      <c r="E180" s="40"/>
      <c r="F180" s="236" t="s">
        <v>258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200</v>
      </c>
      <c r="AU180" s="17" t="s">
        <v>83</v>
      </c>
    </row>
    <row r="181" s="14" customFormat="1">
      <c r="A181" s="14"/>
      <c r="B181" s="253"/>
      <c r="C181" s="254"/>
      <c r="D181" s="231" t="s">
        <v>202</v>
      </c>
      <c r="E181" s="255" t="s">
        <v>1</v>
      </c>
      <c r="F181" s="256" t="s">
        <v>259</v>
      </c>
      <c r="G181" s="254"/>
      <c r="H181" s="257">
        <v>24.006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202</v>
      </c>
      <c r="AU181" s="263" t="s">
        <v>83</v>
      </c>
      <c r="AV181" s="14" t="s">
        <v>83</v>
      </c>
      <c r="AW181" s="14" t="s">
        <v>31</v>
      </c>
      <c r="AX181" s="14" t="s">
        <v>74</v>
      </c>
      <c r="AY181" s="263" t="s">
        <v>115</v>
      </c>
    </row>
    <row r="182" s="13" customFormat="1">
      <c r="A182" s="13"/>
      <c r="B182" s="243"/>
      <c r="C182" s="244"/>
      <c r="D182" s="231" t="s">
        <v>202</v>
      </c>
      <c r="E182" s="245" t="s">
        <v>1</v>
      </c>
      <c r="F182" s="246" t="s">
        <v>203</v>
      </c>
      <c r="G182" s="244"/>
      <c r="H182" s="245" t="s">
        <v>1</v>
      </c>
      <c r="I182" s="247"/>
      <c r="J182" s="244"/>
      <c r="K182" s="244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202</v>
      </c>
      <c r="AU182" s="252" t="s">
        <v>83</v>
      </c>
      <c r="AV182" s="13" t="s">
        <v>81</v>
      </c>
      <c r="AW182" s="13" t="s">
        <v>31</v>
      </c>
      <c r="AX182" s="13" t="s">
        <v>74</v>
      </c>
      <c r="AY182" s="252" t="s">
        <v>115</v>
      </c>
    </row>
    <row r="183" s="14" customFormat="1">
      <c r="A183" s="14"/>
      <c r="B183" s="253"/>
      <c r="C183" s="254"/>
      <c r="D183" s="231" t="s">
        <v>202</v>
      </c>
      <c r="E183" s="255" t="s">
        <v>1</v>
      </c>
      <c r="F183" s="256" t="s">
        <v>260</v>
      </c>
      <c r="G183" s="254"/>
      <c r="H183" s="257">
        <v>50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202</v>
      </c>
      <c r="AU183" s="263" t="s">
        <v>83</v>
      </c>
      <c r="AV183" s="14" t="s">
        <v>83</v>
      </c>
      <c r="AW183" s="14" t="s">
        <v>31</v>
      </c>
      <c r="AX183" s="14" t="s">
        <v>74</v>
      </c>
      <c r="AY183" s="263" t="s">
        <v>115</v>
      </c>
    </row>
    <row r="184" s="15" customFormat="1">
      <c r="A184" s="15"/>
      <c r="B184" s="264"/>
      <c r="C184" s="265"/>
      <c r="D184" s="231" t="s">
        <v>202</v>
      </c>
      <c r="E184" s="266" t="s">
        <v>1</v>
      </c>
      <c r="F184" s="267" t="s">
        <v>207</v>
      </c>
      <c r="G184" s="265"/>
      <c r="H184" s="268">
        <v>74.006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202</v>
      </c>
      <c r="AU184" s="274" t="s">
        <v>83</v>
      </c>
      <c r="AV184" s="15" t="s">
        <v>135</v>
      </c>
      <c r="AW184" s="15" t="s">
        <v>31</v>
      </c>
      <c r="AX184" s="15" t="s">
        <v>81</v>
      </c>
      <c r="AY184" s="274" t="s">
        <v>115</v>
      </c>
    </row>
    <row r="185" s="2" customFormat="1" ht="23.87368" customHeight="1">
      <c r="A185" s="38"/>
      <c r="B185" s="39"/>
      <c r="C185" s="218" t="s">
        <v>159</v>
      </c>
      <c r="D185" s="218" t="s">
        <v>118</v>
      </c>
      <c r="E185" s="219" t="s">
        <v>261</v>
      </c>
      <c r="F185" s="220" t="s">
        <v>262</v>
      </c>
      <c r="G185" s="221" t="s">
        <v>263</v>
      </c>
      <c r="H185" s="222">
        <v>1092.029</v>
      </c>
      <c r="I185" s="223"/>
      <c r="J185" s="224">
        <f>ROUND(I185*H185,2)</f>
        <v>0</v>
      </c>
      <c r="K185" s="220" t="s">
        <v>195</v>
      </c>
      <c r="L185" s="44"/>
      <c r="M185" s="225" t="s">
        <v>1</v>
      </c>
      <c r="N185" s="226" t="s">
        <v>39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135</v>
      </c>
      <c r="AT185" s="229" t="s">
        <v>118</v>
      </c>
      <c r="AU185" s="229" t="s">
        <v>83</v>
      </c>
      <c r="AY185" s="17" t="s">
        <v>115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135</v>
      </c>
      <c r="BM185" s="229" t="s">
        <v>264</v>
      </c>
    </row>
    <row r="186" s="2" customFormat="1">
      <c r="A186" s="38"/>
      <c r="B186" s="39"/>
      <c r="C186" s="40"/>
      <c r="D186" s="231" t="s">
        <v>125</v>
      </c>
      <c r="E186" s="40"/>
      <c r="F186" s="232" t="s">
        <v>265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125</v>
      </c>
      <c r="AU186" s="17" t="s">
        <v>83</v>
      </c>
    </row>
    <row r="187" s="2" customFormat="1">
      <c r="A187" s="38"/>
      <c r="B187" s="39"/>
      <c r="C187" s="40"/>
      <c r="D187" s="241" t="s">
        <v>198</v>
      </c>
      <c r="E187" s="40"/>
      <c r="F187" s="242" t="s">
        <v>266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198</v>
      </c>
      <c r="AU187" s="17" t="s">
        <v>83</v>
      </c>
    </row>
    <row r="188" s="14" customFormat="1">
      <c r="A188" s="14"/>
      <c r="B188" s="253"/>
      <c r="C188" s="254"/>
      <c r="D188" s="231" t="s">
        <v>202</v>
      </c>
      <c r="E188" s="255" t="s">
        <v>1</v>
      </c>
      <c r="F188" s="256" t="s">
        <v>267</v>
      </c>
      <c r="G188" s="254"/>
      <c r="H188" s="257">
        <v>120.029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202</v>
      </c>
      <c r="AU188" s="263" t="s">
        <v>83</v>
      </c>
      <c r="AV188" s="14" t="s">
        <v>83</v>
      </c>
      <c r="AW188" s="14" t="s">
        <v>31</v>
      </c>
      <c r="AX188" s="14" t="s">
        <v>74</v>
      </c>
      <c r="AY188" s="263" t="s">
        <v>115</v>
      </c>
    </row>
    <row r="189" s="14" customFormat="1">
      <c r="A189" s="14"/>
      <c r="B189" s="253"/>
      <c r="C189" s="254"/>
      <c r="D189" s="231" t="s">
        <v>202</v>
      </c>
      <c r="E189" s="255" t="s">
        <v>1</v>
      </c>
      <c r="F189" s="256" t="s">
        <v>268</v>
      </c>
      <c r="G189" s="254"/>
      <c r="H189" s="257">
        <v>162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202</v>
      </c>
      <c r="AU189" s="263" t="s">
        <v>83</v>
      </c>
      <c r="AV189" s="14" t="s">
        <v>83</v>
      </c>
      <c r="AW189" s="14" t="s">
        <v>31</v>
      </c>
      <c r="AX189" s="14" t="s">
        <v>74</v>
      </c>
      <c r="AY189" s="263" t="s">
        <v>115</v>
      </c>
    </row>
    <row r="190" s="14" customFormat="1">
      <c r="A190" s="14"/>
      <c r="B190" s="253"/>
      <c r="C190" s="254"/>
      <c r="D190" s="231" t="s">
        <v>202</v>
      </c>
      <c r="E190" s="255" t="s">
        <v>1</v>
      </c>
      <c r="F190" s="256" t="s">
        <v>269</v>
      </c>
      <c r="G190" s="254"/>
      <c r="H190" s="257">
        <v>810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202</v>
      </c>
      <c r="AU190" s="263" t="s">
        <v>83</v>
      </c>
      <c r="AV190" s="14" t="s">
        <v>83</v>
      </c>
      <c r="AW190" s="14" t="s">
        <v>31</v>
      </c>
      <c r="AX190" s="14" t="s">
        <v>74</v>
      </c>
      <c r="AY190" s="263" t="s">
        <v>115</v>
      </c>
    </row>
    <row r="191" s="15" customFormat="1">
      <c r="A191" s="15"/>
      <c r="B191" s="264"/>
      <c r="C191" s="265"/>
      <c r="D191" s="231" t="s">
        <v>202</v>
      </c>
      <c r="E191" s="266" t="s">
        <v>1</v>
      </c>
      <c r="F191" s="267" t="s">
        <v>207</v>
      </c>
      <c r="G191" s="265"/>
      <c r="H191" s="268">
        <v>1092.029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202</v>
      </c>
      <c r="AU191" s="274" t="s">
        <v>83</v>
      </c>
      <c r="AV191" s="15" t="s">
        <v>135</v>
      </c>
      <c r="AW191" s="15" t="s">
        <v>31</v>
      </c>
      <c r="AX191" s="15" t="s">
        <v>81</v>
      </c>
      <c r="AY191" s="274" t="s">
        <v>115</v>
      </c>
    </row>
    <row r="192" s="2" customFormat="1" ht="23.87368" customHeight="1">
      <c r="A192" s="38"/>
      <c r="B192" s="39"/>
      <c r="C192" s="218" t="s">
        <v>163</v>
      </c>
      <c r="D192" s="218" t="s">
        <v>118</v>
      </c>
      <c r="E192" s="219" t="s">
        <v>270</v>
      </c>
      <c r="F192" s="220" t="s">
        <v>271</v>
      </c>
      <c r="G192" s="221" t="s">
        <v>263</v>
      </c>
      <c r="H192" s="222">
        <v>1092.029</v>
      </c>
      <c r="I192" s="223"/>
      <c r="J192" s="224">
        <f>ROUND(I192*H192,2)</f>
        <v>0</v>
      </c>
      <c r="K192" s="220" t="s">
        <v>195</v>
      </c>
      <c r="L192" s="44"/>
      <c r="M192" s="225" t="s">
        <v>1</v>
      </c>
      <c r="N192" s="226" t="s">
        <v>39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135</v>
      </c>
      <c r="AT192" s="229" t="s">
        <v>118</v>
      </c>
      <c r="AU192" s="229" t="s">
        <v>83</v>
      </c>
      <c r="AY192" s="17" t="s">
        <v>115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135</v>
      </c>
      <c r="BM192" s="229" t="s">
        <v>272</v>
      </c>
    </row>
    <row r="193" s="2" customFormat="1">
      <c r="A193" s="38"/>
      <c r="B193" s="39"/>
      <c r="C193" s="40"/>
      <c r="D193" s="231" t="s">
        <v>125</v>
      </c>
      <c r="E193" s="40"/>
      <c r="F193" s="232" t="s">
        <v>273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125</v>
      </c>
      <c r="AU193" s="17" t="s">
        <v>83</v>
      </c>
    </row>
    <row r="194" s="2" customFormat="1">
      <c r="A194" s="38"/>
      <c r="B194" s="39"/>
      <c r="C194" s="40"/>
      <c r="D194" s="241" t="s">
        <v>198</v>
      </c>
      <c r="E194" s="40"/>
      <c r="F194" s="242" t="s">
        <v>274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198</v>
      </c>
      <c r="AU194" s="17" t="s">
        <v>83</v>
      </c>
    </row>
    <row r="195" s="2" customFormat="1">
      <c r="A195" s="38"/>
      <c r="B195" s="39"/>
      <c r="C195" s="40"/>
      <c r="D195" s="231" t="s">
        <v>200</v>
      </c>
      <c r="E195" s="40"/>
      <c r="F195" s="236" t="s">
        <v>275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200</v>
      </c>
      <c r="AU195" s="17" t="s">
        <v>83</v>
      </c>
    </row>
    <row r="196" s="2" customFormat="1" ht="15.1579" customHeight="1">
      <c r="A196" s="38"/>
      <c r="B196" s="39"/>
      <c r="C196" s="275" t="s">
        <v>167</v>
      </c>
      <c r="D196" s="275" t="s">
        <v>234</v>
      </c>
      <c r="E196" s="276" t="s">
        <v>276</v>
      </c>
      <c r="F196" s="277" t="s">
        <v>277</v>
      </c>
      <c r="G196" s="278" t="s">
        <v>278</v>
      </c>
      <c r="H196" s="279">
        <v>21.841000000000001</v>
      </c>
      <c r="I196" s="280"/>
      <c r="J196" s="281">
        <f>ROUND(I196*H196,2)</f>
        <v>0</v>
      </c>
      <c r="K196" s="277" t="s">
        <v>195</v>
      </c>
      <c r="L196" s="282"/>
      <c r="M196" s="283" t="s">
        <v>1</v>
      </c>
      <c r="N196" s="284" t="s">
        <v>39</v>
      </c>
      <c r="O196" s="91"/>
      <c r="P196" s="227">
        <f>O196*H196</f>
        <v>0</v>
      </c>
      <c r="Q196" s="227">
        <v>0.001</v>
      </c>
      <c r="R196" s="227">
        <f>Q196*H196</f>
        <v>0.021841000000000003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154</v>
      </c>
      <c r="AT196" s="229" t="s">
        <v>234</v>
      </c>
      <c r="AU196" s="229" t="s">
        <v>83</v>
      </c>
      <c r="AY196" s="17" t="s">
        <v>115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81</v>
      </c>
      <c r="BK196" s="230">
        <f>ROUND(I196*H196,2)</f>
        <v>0</v>
      </c>
      <c r="BL196" s="17" t="s">
        <v>135</v>
      </c>
      <c r="BM196" s="229" t="s">
        <v>279</v>
      </c>
    </row>
    <row r="197" s="2" customFormat="1">
      <c r="A197" s="38"/>
      <c r="B197" s="39"/>
      <c r="C197" s="40"/>
      <c r="D197" s="231" t="s">
        <v>125</v>
      </c>
      <c r="E197" s="40"/>
      <c r="F197" s="232" t="s">
        <v>277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125</v>
      </c>
      <c r="AU197" s="17" t="s">
        <v>83</v>
      </c>
    </row>
    <row r="198" s="14" customFormat="1">
      <c r="A198" s="14"/>
      <c r="B198" s="253"/>
      <c r="C198" s="254"/>
      <c r="D198" s="231" t="s">
        <v>202</v>
      </c>
      <c r="E198" s="254"/>
      <c r="F198" s="256" t="s">
        <v>280</v>
      </c>
      <c r="G198" s="254"/>
      <c r="H198" s="257">
        <v>21.841000000000001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202</v>
      </c>
      <c r="AU198" s="263" t="s">
        <v>83</v>
      </c>
      <c r="AV198" s="14" t="s">
        <v>83</v>
      </c>
      <c r="AW198" s="14" t="s">
        <v>4</v>
      </c>
      <c r="AX198" s="14" t="s">
        <v>81</v>
      </c>
      <c r="AY198" s="263" t="s">
        <v>115</v>
      </c>
    </row>
    <row r="199" s="2" customFormat="1" ht="23.87368" customHeight="1">
      <c r="A199" s="38"/>
      <c r="B199" s="39"/>
      <c r="C199" s="218" t="s">
        <v>174</v>
      </c>
      <c r="D199" s="218" t="s">
        <v>118</v>
      </c>
      <c r="E199" s="219" t="s">
        <v>281</v>
      </c>
      <c r="F199" s="220" t="s">
        <v>282</v>
      </c>
      <c r="G199" s="221" t="s">
        <v>263</v>
      </c>
      <c r="H199" s="222">
        <v>18</v>
      </c>
      <c r="I199" s="223"/>
      <c r="J199" s="224">
        <f>ROUND(I199*H199,2)</f>
        <v>0</v>
      </c>
      <c r="K199" s="220" t="s">
        <v>195</v>
      </c>
      <c r="L199" s="44"/>
      <c r="M199" s="225" t="s">
        <v>1</v>
      </c>
      <c r="N199" s="226" t="s">
        <v>39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135</v>
      </c>
      <c r="AT199" s="229" t="s">
        <v>118</v>
      </c>
      <c r="AU199" s="229" t="s">
        <v>83</v>
      </c>
      <c r="AY199" s="17" t="s">
        <v>115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135</v>
      </c>
      <c r="BM199" s="229" t="s">
        <v>283</v>
      </c>
    </row>
    <row r="200" s="2" customFormat="1">
      <c r="A200" s="38"/>
      <c r="B200" s="39"/>
      <c r="C200" s="40"/>
      <c r="D200" s="231" t="s">
        <v>125</v>
      </c>
      <c r="E200" s="40"/>
      <c r="F200" s="232" t="s">
        <v>284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83</v>
      </c>
    </row>
    <row r="201" s="2" customFormat="1">
      <c r="A201" s="38"/>
      <c r="B201" s="39"/>
      <c r="C201" s="40"/>
      <c r="D201" s="241" t="s">
        <v>198</v>
      </c>
      <c r="E201" s="40"/>
      <c r="F201" s="242" t="s">
        <v>285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198</v>
      </c>
      <c r="AU201" s="17" t="s">
        <v>83</v>
      </c>
    </row>
    <row r="202" s="2" customFormat="1">
      <c r="A202" s="38"/>
      <c r="B202" s="39"/>
      <c r="C202" s="40"/>
      <c r="D202" s="231" t="s">
        <v>200</v>
      </c>
      <c r="E202" s="40"/>
      <c r="F202" s="236" t="s">
        <v>286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200</v>
      </c>
      <c r="AU202" s="17" t="s">
        <v>83</v>
      </c>
    </row>
    <row r="203" s="2" customFormat="1" ht="23.87368" customHeight="1">
      <c r="A203" s="38"/>
      <c r="B203" s="39"/>
      <c r="C203" s="218" t="s">
        <v>287</v>
      </c>
      <c r="D203" s="218" t="s">
        <v>118</v>
      </c>
      <c r="E203" s="219" t="s">
        <v>288</v>
      </c>
      <c r="F203" s="220" t="s">
        <v>289</v>
      </c>
      <c r="G203" s="221" t="s">
        <v>263</v>
      </c>
      <c r="H203" s="222">
        <v>712.61699999999996</v>
      </c>
      <c r="I203" s="223"/>
      <c r="J203" s="224">
        <f>ROUND(I203*H203,2)</f>
        <v>0</v>
      </c>
      <c r="K203" s="220" t="s">
        <v>195</v>
      </c>
      <c r="L203" s="44"/>
      <c r="M203" s="225" t="s">
        <v>1</v>
      </c>
      <c r="N203" s="226" t="s">
        <v>39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135</v>
      </c>
      <c r="AT203" s="229" t="s">
        <v>118</v>
      </c>
      <c r="AU203" s="229" t="s">
        <v>83</v>
      </c>
      <c r="AY203" s="17" t="s">
        <v>115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135</v>
      </c>
      <c r="BM203" s="229" t="s">
        <v>290</v>
      </c>
    </row>
    <row r="204" s="2" customFormat="1">
      <c r="A204" s="38"/>
      <c r="B204" s="39"/>
      <c r="C204" s="40"/>
      <c r="D204" s="231" t="s">
        <v>125</v>
      </c>
      <c r="E204" s="40"/>
      <c r="F204" s="232" t="s">
        <v>291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125</v>
      </c>
      <c r="AU204" s="17" t="s">
        <v>83</v>
      </c>
    </row>
    <row r="205" s="2" customFormat="1">
      <c r="A205" s="38"/>
      <c r="B205" s="39"/>
      <c r="C205" s="40"/>
      <c r="D205" s="241" t="s">
        <v>198</v>
      </c>
      <c r="E205" s="40"/>
      <c r="F205" s="242" t="s">
        <v>292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198</v>
      </c>
      <c r="AU205" s="17" t="s">
        <v>83</v>
      </c>
    </row>
    <row r="206" s="2" customFormat="1">
      <c r="A206" s="38"/>
      <c r="B206" s="39"/>
      <c r="C206" s="40"/>
      <c r="D206" s="231" t="s">
        <v>200</v>
      </c>
      <c r="E206" s="40"/>
      <c r="F206" s="236" t="s">
        <v>293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200</v>
      </c>
      <c r="AU206" s="17" t="s">
        <v>83</v>
      </c>
    </row>
    <row r="207" s="14" customFormat="1">
      <c r="A207" s="14"/>
      <c r="B207" s="253"/>
      <c r="C207" s="254"/>
      <c r="D207" s="231" t="s">
        <v>202</v>
      </c>
      <c r="E207" s="255" t="s">
        <v>1</v>
      </c>
      <c r="F207" s="256" t="s">
        <v>294</v>
      </c>
      <c r="G207" s="254"/>
      <c r="H207" s="257">
        <v>188.61699999999999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202</v>
      </c>
      <c r="AU207" s="263" t="s">
        <v>83</v>
      </c>
      <c r="AV207" s="14" t="s">
        <v>83</v>
      </c>
      <c r="AW207" s="14" t="s">
        <v>31</v>
      </c>
      <c r="AX207" s="14" t="s">
        <v>74</v>
      </c>
      <c r="AY207" s="263" t="s">
        <v>115</v>
      </c>
    </row>
    <row r="208" s="14" customFormat="1">
      <c r="A208" s="14"/>
      <c r="B208" s="253"/>
      <c r="C208" s="254"/>
      <c r="D208" s="231" t="s">
        <v>202</v>
      </c>
      <c r="E208" s="255" t="s">
        <v>1</v>
      </c>
      <c r="F208" s="256" t="s">
        <v>295</v>
      </c>
      <c r="G208" s="254"/>
      <c r="H208" s="257">
        <v>524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202</v>
      </c>
      <c r="AU208" s="263" t="s">
        <v>83</v>
      </c>
      <c r="AV208" s="14" t="s">
        <v>83</v>
      </c>
      <c r="AW208" s="14" t="s">
        <v>31</v>
      </c>
      <c r="AX208" s="14" t="s">
        <v>74</v>
      </c>
      <c r="AY208" s="263" t="s">
        <v>115</v>
      </c>
    </row>
    <row r="209" s="15" customFormat="1">
      <c r="A209" s="15"/>
      <c r="B209" s="264"/>
      <c r="C209" s="265"/>
      <c r="D209" s="231" t="s">
        <v>202</v>
      </c>
      <c r="E209" s="266" t="s">
        <v>1</v>
      </c>
      <c r="F209" s="267" t="s">
        <v>207</v>
      </c>
      <c r="G209" s="265"/>
      <c r="H209" s="268">
        <v>712.61699999999996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202</v>
      </c>
      <c r="AU209" s="274" t="s">
        <v>83</v>
      </c>
      <c r="AV209" s="15" t="s">
        <v>135</v>
      </c>
      <c r="AW209" s="15" t="s">
        <v>31</v>
      </c>
      <c r="AX209" s="15" t="s">
        <v>81</v>
      </c>
      <c r="AY209" s="274" t="s">
        <v>115</v>
      </c>
    </row>
    <row r="210" s="12" customFormat="1" ht="22.8" customHeight="1">
      <c r="A210" s="12"/>
      <c r="B210" s="202"/>
      <c r="C210" s="203"/>
      <c r="D210" s="204" t="s">
        <v>73</v>
      </c>
      <c r="E210" s="216" t="s">
        <v>131</v>
      </c>
      <c r="F210" s="216" t="s">
        <v>296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SUM(P211:P229)</f>
        <v>0</v>
      </c>
      <c r="Q210" s="210"/>
      <c r="R210" s="211">
        <f>SUM(R211:R229)</f>
        <v>4.9762814999999998</v>
      </c>
      <c r="S210" s="210"/>
      <c r="T210" s="212">
        <f>SUM(T211:T229)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81</v>
      </c>
      <c r="AT210" s="214" t="s">
        <v>73</v>
      </c>
      <c r="AU210" s="214" t="s">
        <v>81</v>
      </c>
      <c r="AY210" s="213" t="s">
        <v>115</v>
      </c>
      <c r="BK210" s="215">
        <f>SUM(BK211:BK229)</f>
        <v>0</v>
      </c>
    </row>
    <row r="211" s="2" customFormat="1" ht="23.87368" customHeight="1">
      <c r="A211" s="38"/>
      <c r="B211" s="39"/>
      <c r="C211" s="218" t="s">
        <v>297</v>
      </c>
      <c r="D211" s="218" t="s">
        <v>118</v>
      </c>
      <c r="E211" s="219" t="s">
        <v>298</v>
      </c>
      <c r="F211" s="220" t="s">
        <v>299</v>
      </c>
      <c r="G211" s="221" t="s">
        <v>194</v>
      </c>
      <c r="H211" s="222">
        <v>1.7</v>
      </c>
      <c r="I211" s="223"/>
      <c r="J211" s="224">
        <f>ROUND(I211*H211,2)</f>
        <v>0</v>
      </c>
      <c r="K211" s="220" t="s">
        <v>195</v>
      </c>
      <c r="L211" s="44"/>
      <c r="M211" s="225" t="s">
        <v>1</v>
      </c>
      <c r="N211" s="226" t="s">
        <v>39</v>
      </c>
      <c r="O211" s="91"/>
      <c r="P211" s="227">
        <f>O211*H211</f>
        <v>0</v>
      </c>
      <c r="Q211" s="227">
        <v>2.8089400000000002</v>
      </c>
      <c r="R211" s="227">
        <f>Q211*H211</f>
        <v>4.7751980000000005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135</v>
      </c>
      <c r="AT211" s="229" t="s">
        <v>118</v>
      </c>
      <c r="AU211" s="229" t="s">
        <v>83</v>
      </c>
      <c r="AY211" s="17" t="s">
        <v>115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81</v>
      </c>
      <c r="BK211" s="230">
        <f>ROUND(I211*H211,2)</f>
        <v>0</v>
      </c>
      <c r="BL211" s="17" t="s">
        <v>135</v>
      </c>
      <c r="BM211" s="229" t="s">
        <v>300</v>
      </c>
    </row>
    <row r="212" s="2" customFormat="1">
      <c r="A212" s="38"/>
      <c r="B212" s="39"/>
      <c r="C212" s="40"/>
      <c r="D212" s="231" t="s">
        <v>125</v>
      </c>
      <c r="E212" s="40"/>
      <c r="F212" s="232" t="s">
        <v>301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125</v>
      </c>
      <c r="AU212" s="17" t="s">
        <v>83</v>
      </c>
    </row>
    <row r="213" s="2" customFormat="1">
      <c r="A213" s="38"/>
      <c r="B213" s="39"/>
      <c r="C213" s="40"/>
      <c r="D213" s="241" t="s">
        <v>198</v>
      </c>
      <c r="E213" s="40"/>
      <c r="F213" s="242" t="s">
        <v>302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198</v>
      </c>
      <c r="AU213" s="17" t="s">
        <v>83</v>
      </c>
    </row>
    <row r="214" s="2" customFormat="1">
      <c r="A214" s="38"/>
      <c r="B214" s="39"/>
      <c r="C214" s="40"/>
      <c r="D214" s="231" t="s">
        <v>200</v>
      </c>
      <c r="E214" s="40"/>
      <c r="F214" s="236" t="s">
        <v>303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200</v>
      </c>
      <c r="AU214" s="17" t="s">
        <v>83</v>
      </c>
    </row>
    <row r="215" s="2" customFormat="1" ht="21.47368" customHeight="1">
      <c r="A215" s="38"/>
      <c r="B215" s="39"/>
      <c r="C215" s="218" t="s">
        <v>8</v>
      </c>
      <c r="D215" s="218" t="s">
        <v>118</v>
      </c>
      <c r="E215" s="219" t="s">
        <v>304</v>
      </c>
      <c r="F215" s="220" t="s">
        <v>305</v>
      </c>
      <c r="G215" s="221" t="s">
        <v>263</v>
      </c>
      <c r="H215" s="222">
        <v>3</v>
      </c>
      <c r="I215" s="223"/>
      <c r="J215" s="224">
        <f>ROUND(I215*H215,2)</f>
        <v>0</v>
      </c>
      <c r="K215" s="220" t="s">
        <v>195</v>
      </c>
      <c r="L215" s="44"/>
      <c r="M215" s="225" t="s">
        <v>1</v>
      </c>
      <c r="N215" s="226" t="s">
        <v>39</v>
      </c>
      <c r="O215" s="91"/>
      <c r="P215" s="227">
        <f>O215*H215</f>
        <v>0</v>
      </c>
      <c r="Q215" s="227">
        <v>0.00726</v>
      </c>
      <c r="R215" s="227">
        <f>Q215*H215</f>
        <v>0.021780000000000001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135</v>
      </c>
      <c r="AT215" s="229" t="s">
        <v>118</v>
      </c>
      <c r="AU215" s="229" t="s">
        <v>83</v>
      </c>
      <c r="AY215" s="17" t="s">
        <v>115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81</v>
      </c>
      <c r="BK215" s="230">
        <f>ROUND(I215*H215,2)</f>
        <v>0</v>
      </c>
      <c r="BL215" s="17" t="s">
        <v>135</v>
      </c>
      <c r="BM215" s="229" t="s">
        <v>306</v>
      </c>
    </row>
    <row r="216" s="2" customFormat="1">
      <c r="A216" s="38"/>
      <c r="B216" s="39"/>
      <c r="C216" s="40"/>
      <c r="D216" s="231" t="s">
        <v>125</v>
      </c>
      <c r="E216" s="40"/>
      <c r="F216" s="232" t="s">
        <v>307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125</v>
      </c>
      <c r="AU216" s="17" t="s">
        <v>83</v>
      </c>
    </row>
    <row r="217" s="2" customFormat="1">
      <c r="A217" s="38"/>
      <c r="B217" s="39"/>
      <c r="C217" s="40"/>
      <c r="D217" s="241" t="s">
        <v>198</v>
      </c>
      <c r="E217" s="40"/>
      <c r="F217" s="242" t="s">
        <v>308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198</v>
      </c>
      <c r="AU217" s="17" t="s">
        <v>83</v>
      </c>
    </row>
    <row r="218" s="2" customFormat="1">
      <c r="A218" s="38"/>
      <c r="B218" s="39"/>
      <c r="C218" s="40"/>
      <c r="D218" s="231" t="s">
        <v>200</v>
      </c>
      <c r="E218" s="40"/>
      <c r="F218" s="236" t="s">
        <v>309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200</v>
      </c>
      <c r="AU218" s="17" t="s">
        <v>83</v>
      </c>
    </row>
    <row r="219" s="2" customFormat="1">
      <c r="A219" s="38"/>
      <c r="B219" s="39"/>
      <c r="C219" s="40"/>
      <c r="D219" s="231" t="s">
        <v>129</v>
      </c>
      <c r="E219" s="40"/>
      <c r="F219" s="236" t="s">
        <v>310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129</v>
      </c>
      <c r="AU219" s="17" t="s">
        <v>83</v>
      </c>
    </row>
    <row r="220" s="2" customFormat="1" ht="21.47368" customHeight="1">
      <c r="A220" s="38"/>
      <c r="B220" s="39"/>
      <c r="C220" s="218" t="s">
        <v>311</v>
      </c>
      <c r="D220" s="218" t="s">
        <v>118</v>
      </c>
      <c r="E220" s="219" t="s">
        <v>312</v>
      </c>
      <c r="F220" s="220" t="s">
        <v>313</v>
      </c>
      <c r="G220" s="221" t="s">
        <v>263</v>
      </c>
      <c r="H220" s="222">
        <v>3</v>
      </c>
      <c r="I220" s="223"/>
      <c r="J220" s="224">
        <f>ROUND(I220*H220,2)</f>
        <v>0</v>
      </c>
      <c r="K220" s="220" t="s">
        <v>195</v>
      </c>
      <c r="L220" s="44"/>
      <c r="M220" s="225" t="s">
        <v>1</v>
      </c>
      <c r="N220" s="226" t="s">
        <v>39</v>
      </c>
      <c r="O220" s="91"/>
      <c r="P220" s="227">
        <f>O220*H220</f>
        <v>0</v>
      </c>
      <c r="Q220" s="227">
        <v>0.00085999999999999998</v>
      </c>
      <c r="R220" s="227">
        <f>Q220*H220</f>
        <v>0.0025799999999999998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135</v>
      </c>
      <c r="AT220" s="229" t="s">
        <v>118</v>
      </c>
      <c r="AU220" s="229" t="s">
        <v>83</v>
      </c>
      <c r="AY220" s="17" t="s">
        <v>115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135</v>
      </c>
      <c r="BM220" s="229" t="s">
        <v>314</v>
      </c>
    </row>
    <row r="221" s="2" customFormat="1">
      <c r="A221" s="38"/>
      <c r="B221" s="39"/>
      <c r="C221" s="40"/>
      <c r="D221" s="231" t="s">
        <v>125</v>
      </c>
      <c r="E221" s="40"/>
      <c r="F221" s="232" t="s">
        <v>315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83</v>
      </c>
    </row>
    <row r="222" s="2" customFormat="1">
      <c r="A222" s="38"/>
      <c r="B222" s="39"/>
      <c r="C222" s="40"/>
      <c r="D222" s="241" t="s">
        <v>198</v>
      </c>
      <c r="E222" s="40"/>
      <c r="F222" s="242" t="s">
        <v>316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198</v>
      </c>
      <c r="AU222" s="17" t="s">
        <v>83</v>
      </c>
    </row>
    <row r="223" s="2" customFormat="1">
      <c r="A223" s="38"/>
      <c r="B223" s="39"/>
      <c r="C223" s="40"/>
      <c r="D223" s="231" t="s">
        <v>200</v>
      </c>
      <c r="E223" s="40"/>
      <c r="F223" s="236" t="s">
        <v>309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200</v>
      </c>
      <c r="AU223" s="17" t="s">
        <v>83</v>
      </c>
    </row>
    <row r="224" s="2" customFormat="1" ht="23.87368" customHeight="1">
      <c r="A224" s="38"/>
      <c r="B224" s="39"/>
      <c r="C224" s="218" t="s">
        <v>317</v>
      </c>
      <c r="D224" s="218" t="s">
        <v>118</v>
      </c>
      <c r="E224" s="219" t="s">
        <v>318</v>
      </c>
      <c r="F224" s="220" t="s">
        <v>319</v>
      </c>
      <c r="G224" s="221" t="s">
        <v>237</v>
      </c>
      <c r="H224" s="222">
        <v>0.17000000000000001</v>
      </c>
      <c r="I224" s="223"/>
      <c r="J224" s="224">
        <f>ROUND(I224*H224,2)</f>
        <v>0</v>
      </c>
      <c r="K224" s="220" t="s">
        <v>195</v>
      </c>
      <c r="L224" s="44"/>
      <c r="M224" s="225" t="s">
        <v>1</v>
      </c>
      <c r="N224" s="226" t="s">
        <v>39</v>
      </c>
      <c r="O224" s="91"/>
      <c r="P224" s="227">
        <f>O224*H224</f>
        <v>0</v>
      </c>
      <c r="Q224" s="227">
        <v>1.03955</v>
      </c>
      <c r="R224" s="227">
        <f>Q224*H224</f>
        <v>0.17672350000000001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135</v>
      </c>
      <c r="AT224" s="229" t="s">
        <v>118</v>
      </c>
      <c r="AU224" s="229" t="s">
        <v>83</v>
      </c>
      <c r="AY224" s="17" t="s">
        <v>115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135</v>
      </c>
      <c r="BM224" s="229" t="s">
        <v>320</v>
      </c>
    </row>
    <row r="225" s="2" customFormat="1">
      <c r="A225" s="38"/>
      <c r="B225" s="39"/>
      <c r="C225" s="40"/>
      <c r="D225" s="231" t="s">
        <v>125</v>
      </c>
      <c r="E225" s="40"/>
      <c r="F225" s="232" t="s">
        <v>321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125</v>
      </c>
      <c r="AU225" s="17" t="s">
        <v>83</v>
      </c>
    </row>
    <row r="226" s="2" customFormat="1">
      <c r="A226" s="38"/>
      <c r="B226" s="39"/>
      <c r="C226" s="40"/>
      <c r="D226" s="241" t="s">
        <v>198</v>
      </c>
      <c r="E226" s="40"/>
      <c r="F226" s="242" t="s">
        <v>322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198</v>
      </c>
      <c r="AU226" s="17" t="s">
        <v>83</v>
      </c>
    </row>
    <row r="227" s="2" customFormat="1">
      <c r="A227" s="38"/>
      <c r="B227" s="39"/>
      <c r="C227" s="40"/>
      <c r="D227" s="231" t="s">
        <v>200</v>
      </c>
      <c r="E227" s="40"/>
      <c r="F227" s="236" t="s">
        <v>323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200</v>
      </c>
      <c r="AU227" s="17" t="s">
        <v>83</v>
      </c>
    </row>
    <row r="228" s="2" customFormat="1">
      <c r="A228" s="38"/>
      <c r="B228" s="39"/>
      <c r="C228" s="40"/>
      <c r="D228" s="231" t="s">
        <v>129</v>
      </c>
      <c r="E228" s="40"/>
      <c r="F228" s="236" t="s">
        <v>324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129</v>
      </c>
      <c r="AU228" s="17" t="s">
        <v>83</v>
      </c>
    </row>
    <row r="229" s="14" customFormat="1">
      <c r="A229" s="14"/>
      <c r="B229" s="253"/>
      <c r="C229" s="254"/>
      <c r="D229" s="231" t="s">
        <v>202</v>
      </c>
      <c r="E229" s="254"/>
      <c r="F229" s="256" t="s">
        <v>325</v>
      </c>
      <c r="G229" s="254"/>
      <c r="H229" s="257">
        <v>0.17000000000000001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202</v>
      </c>
      <c r="AU229" s="263" t="s">
        <v>83</v>
      </c>
      <c r="AV229" s="14" t="s">
        <v>83</v>
      </c>
      <c r="AW229" s="14" t="s">
        <v>4</v>
      </c>
      <c r="AX229" s="14" t="s">
        <v>81</v>
      </c>
      <c r="AY229" s="263" t="s">
        <v>115</v>
      </c>
    </row>
    <row r="230" s="12" customFormat="1" ht="22.8" customHeight="1">
      <c r="A230" s="12"/>
      <c r="B230" s="202"/>
      <c r="C230" s="203"/>
      <c r="D230" s="204" t="s">
        <v>73</v>
      </c>
      <c r="E230" s="216" t="s">
        <v>135</v>
      </c>
      <c r="F230" s="216" t="s">
        <v>326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SUM(P231:P270)</f>
        <v>0</v>
      </c>
      <c r="Q230" s="210"/>
      <c r="R230" s="211">
        <f>SUM(R231:R270)</f>
        <v>87.926355599999994</v>
      </c>
      <c r="S230" s="210"/>
      <c r="T230" s="212">
        <f>SUM(T231:T270)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81</v>
      </c>
      <c r="AT230" s="214" t="s">
        <v>73</v>
      </c>
      <c r="AU230" s="214" t="s">
        <v>81</v>
      </c>
      <c r="AY230" s="213" t="s">
        <v>115</v>
      </c>
      <c r="BK230" s="215">
        <f>SUM(BK231:BK270)</f>
        <v>0</v>
      </c>
    </row>
    <row r="231" s="2" customFormat="1" ht="23.87368" customHeight="1">
      <c r="A231" s="38"/>
      <c r="B231" s="39"/>
      <c r="C231" s="218" t="s">
        <v>327</v>
      </c>
      <c r="D231" s="218" t="s">
        <v>118</v>
      </c>
      <c r="E231" s="219" t="s">
        <v>328</v>
      </c>
      <c r="F231" s="220" t="s">
        <v>329</v>
      </c>
      <c r="G231" s="221" t="s">
        <v>263</v>
      </c>
      <c r="H231" s="222">
        <v>44.210000000000001</v>
      </c>
      <c r="I231" s="223"/>
      <c r="J231" s="224">
        <f>ROUND(I231*H231,2)</f>
        <v>0</v>
      </c>
      <c r="K231" s="220" t="s">
        <v>195</v>
      </c>
      <c r="L231" s="44"/>
      <c r="M231" s="225" t="s">
        <v>1</v>
      </c>
      <c r="N231" s="226" t="s">
        <v>39</v>
      </c>
      <c r="O231" s="91"/>
      <c r="P231" s="227">
        <f>O231*H231</f>
        <v>0</v>
      </c>
      <c r="Q231" s="227">
        <v>0.00027999999999999998</v>
      </c>
      <c r="R231" s="227">
        <f>Q231*H231</f>
        <v>0.012378799999999999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135</v>
      </c>
      <c r="AT231" s="229" t="s">
        <v>118</v>
      </c>
      <c r="AU231" s="229" t="s">
        <v>83</v>
      </c>
      <c r="AY231" s="17" t="s">
        <v>115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135</v>
      </c>
      <c r="BM231" s="229" t="s">
        <v>330</v>
      </c>
    </row>
    <row r="232" s="2" customFormat="1">
      <c r="A232" s="38"/>
      <c r="B232" s="39"/>
      <c r="C232" s="40"/>
      <c r="D232" s="231" t="s">
        <v>125</v>
      </c>
      <c r="E232" s="40"/>
      <c r="F232" s="232" t="s">
        <v>331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125</v>
      </c>
      <c r="AU232" s="17" t="s">
        <v>83</v>
      </c>
    </row>
    <row r="233" s="2" customFormat="1">
      <c r="A233" s="38"/>
      <c r="B233" s="39"/>
      <c r="C233" s="40"/>
      <c r="D233" s="241" t="s">
        <v>198</v>
      </c>
      <c r="E233" s="40"/>
      <c r="F233" s="242" t="s">
        <v>332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198</v>
      </c>
      <c r="AU233" s="17" t="s">
        <v>83</v>
      </c>
    </row>
    <row r="234" s="2" customFormat="1">
      <c r="A234" s="38"/>
      <c r="B234" s="39"/>
      <c r="C234" s="40"/>
      <c r="D234" s="231" t="s">
        <v>200</v>
      </c>
      <c r="E234" s="40"/>
      <c r="F234" s="236" t="s">
        <v>333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200</v>
      </c>
      <c r="AU234" s="17" t="s">
        <v>83</v>
      </c>
    </row>
    <row r="235" s="14" customFormat="1">
      <c r="A235" s="14"/>
      <c r="B235" s="253"/>
      <c r="C235" s="254"/>
      <c r="D235" s="231" t="s">
        <v>202</v>
      </c>
      <c r="E235" s="255" t="s">
        <v>1</v>
      </c>
      <c r="F235" s="256" t="s">
        <v>334</v>
      </c>
      <c r="G235" s="254"/>
      <c r="H235" s="257">
        <v>44.210000000000001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202</v>
      </c>
      <c r="AU235" s="263" t="s">
        <v>83</v>
      </c>
      <c r="AV235" s="14" t="s">
        <v>83</v>
      </c>
      <c r="AW235" s="14" t="s">
        <v>31</v>
      </c>
      <c r="AX235" s="14" t="s">
        <v>74</v>
      </c>
      <c r="AY235" s="263" t="s">
        <v>115</v>
      </c>
    </row>
    <row r="236" s="15" customFormat="1">
      <c r="A236" s="15"/>
      <c r="B236" s="264"/>
      <c r="C236" s="265"/>
      <c r="D236" s="231" t="s">
        <v>202</v>
      </c>
      <c r="E236" s="266" t="s">
        <v>1</v>
      </c>
      <c r="F236" s="267" t="s">
        <v>207</v>
      </c>
      <c r="G236" s="265"/>
      <c r="H236" s="268">
        <v>44.210000000000001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202</v>
      </c>
      <c r="AU236" s="274" t="s">
        <v>83</v>
      </c>
      <c r="AV236" s="15" t="s">
        <v>135</v>
      </c>
      <c r="AW236" s="15" t="s">
        <v>31</v>
      </c>
      <c r="AX236" s="15" t="s">
        <v>81</v>
      </c>
      <c r="AY236" s="274" t="s">
        <v>115</v>
      </c>
    </row>
    <row r="237" s="2" customFormat="1" ht="23.87368" customHeight="1">
      <c r="A237" s="38"/>
      <c r="B237" s="39"/>
      <c r="C237" s="275" t="s">
        <v>335</v>
      </c>
      <c r="D237" s="275" t="s">
        <v>234</v>
      </c>
      <c r="E237" s="276" t="s">
        <v>336</v>
      </c>
      <c r="F237" s="277" t="s">
        <v>337</v>
      </c>
      <c r="G237" s="278" t="s">
        <v>263</v>
      </c>
      <c r="H237" s="279">
        <v>53.052</v>
      </c>
      <c r="I237" s="280"/>
      <c r="J237" s="281">
        <f>ROUND(I237*H237,2)</f>
        <v>0</v>
      </c>
      <c r="K237" s="277" t="s">
        <v>195</v>
      </c>
      <c r="L237" s="282"/>
      <c r="M237" s="283" t="s">
        <v>1</v>
      </c>
      <c r="N237" s="284" t="s">
        <v>39</v>
      </c>
      <c r="O237" s="91"/>
      <c r="P237" s="227">
        <f>O237*H237</f>
        <v>0</v>
      </c>
      <c r="Q237" s="227">
        <v>0.00080000000000000004</v>
      </c>
      <c r="R237" s="227">
        <f>Q237*H237</f>
        <v>0.042441600000000003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154</v>
      </c>
      <c r="AT237" s="229" t="s">
        <v>234</v>
      </c>
      <c r="AU237" s="229" t="s">
        <v>83</v>
      </c>
      <c r="AY237" s="17" t="s">
        <v>115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135</v>
      </c>
      <c r="BM237" s="229" t="s">
        <v>338</v>
      </c>
    </row>
    <row r="238" s="2" customFormat="1">
      <c r="A238" s="38"/>
      <c r="B238" s="39"/>
      <c r="C238" s="40"/>
      <c r="D238" s="231" t="s">
        <v>125</v>
      </c>
      <c r="E238" s="40"/>
      <c r="F238" s="232" t="s">
        <v>337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125</v>
      </c>
      <c r="AU238" s="17" t="s">
        <v>83</v>
      </c>
    </row>
    <row r="239" s="14" customFormat="1">
      <c r="A239" s="14"/>
      <c r="B239" s="253"/>
      <c r="C239" s="254"/>
      <c r="D239" s="231" t="s">
        <v>202</v>
      </c>
      <c r="E239" s="254"/>
      <c r="F239" s="256" t="s">
        <v>339</v>
      </c>
      <c r="G239" s="254"/>
      <c r="H239" s="257">
        <v>53.052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202</v>
      </c>
      <c r="AU239" s="263" t="s">
        <v>83</v>
      </c>
      <c r="AV239" s="14" t="s">
        <v>83</v>
      </c>
      <c r="AW239" s="14" t="s">
        <v>4</v>
      </c>
      <c r="AX239" s="14" t="s">
        <v>81</v>
      </c>
      <c r="AY239" s="263" t="s">
        <v>115</v>
      </c>
    </row>
    <row r="240" s="2" customFormat="1" ht="23.87368" customHeight="1">
      <c r="A240" s="38"/>
      <c r="B240" s="39"/>
      <c r="C240" s="218" t="s">
        <v>340</v>
      </c>
      <c r="D240" s="218" t="s">
        <v>118</v>
      </c>
      <c r="E240" s="219" t="s">
        <v>341</v>
      </c>
      <c r="F240" s="220" t="s">
        <v>342</v>
      </c>
      <c r="G240" s="221" t="s">
        <v>263</v>
      </c>
      <c r="H240" s="222">
        <v>44.210000000000001</v>
      </c>
      <c r="I240" s="223"/>
      <c r="J240" s="224">
        <f>ROUND(I240*H240,2)</f>
        <v>0</v>
      </c>
      <c r="K240" s="220" t="s">
        <v>195</v>
      </c>
      <c r="L240" s="44"/>
      <c r="M240" s="225" t="s">
        <v>1</v>
      </c>
      <c r="N240" s="226" t="s">
        <v>39</v>
      </c>
      <c r="O240" s="91"/>
      <c r="P240" s="227">
        <f>O240*H240</f>
        <v>0</v>
      </c>
      <c r="Q240" s="227">
        <v>0.00011</v>
      </c>
      <c r="R240" s="227">
        <f>Q240*H240</f>
        <v>0.0048631000000000004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135</v>
      </c>
      <c r="AT240" s="229" t="s">
        <v>118</v>
      </c>
      <c r="AU240" s="229" t="s">
        <v>83</v>
      </c>
      <c r="AY240" s="17" t="s">
        <v>115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81</v>
      </c>
      <c r="BK240" s="230">
        <f>ROUND(I240*H240,2)</f>
        <v>0</v>
      </c>
      <c r="BL240" s="17" t="s">
        <v>135</v>
      </c>
      <c r="BM240" s="229" t="s">
        <v>343</v>
      </c>
    </row>
    <row r="241" s="2" customFormat="1">
      <c r="A241" s="38"/>
      <c r="B241" s="39"/>
      <c r="C241" s="40"/>
      <c r="D241" s="231" t="s">
        <v>125</v>
      </c>
      <c r="E241" s="40"/>
      <c r="F241" s="232" t="s">
        <v>344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125</v>
      </c>
      <c r="AU241" s="17" t="s">
        <v>83</v>
      </c>
    </row>
    <row r="242" s="2" customFormat="1">
      <c r="A242" s="38"/>
      <c r="B242" s="39"/>
      <c r="C242" s="40"/>
      <c r="D242" s="241" t="s">
        <v>198</v>
      </c>
      <c r="E242" s="40"/>
      <c r="F242" s="242" t="s">
        <v>345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198</v>
      </c>
      <c r="AU242" s="17" t="s">
        <v>83</v>
      </c>
    </row>
    <row r="243" s="2" customFormat="1">
      <c r="A243" s="38"/>
      <c r="B243" s="39"/>
      <c r="C243" s="40"/>
      <c r="D243" s="231" t="s">
        <v>200</v>
      </c>
      <c r="E243" s="40"/>
      <c r="F243" s="236" t="s">
        <v>333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200</v>
      </c>
      <c r="AU243" s="17" t="s">
        <v>83</v>
      </c>
    </row>
    <row r="244" s="2" customFormat="1" ht="23.87368" customHeight="1">
      <c r="A244" s="38"/>
      <c r="B244" s="39"/>
      <c r="C244" s="218" t="s">
        <v>7</v>
      </c>
      <c r="D244" s="218" t="s">
        <v>118</v>
      </c>
      <c r="E244" s="219" t="s">
        <v>346</v>
      </c>
      <c r="F244" s="220" t="s">
        <v>347</v>
      </c>
      <c r="G244" s="221" t="s">
        <v>194</v>
      </c>
      <c r="H244" s="222">
        <v>6.859</v>
      </c>
      <c r="I244" s="223"/>
      <c r="J244" s="224">
        <f>ROUND(I244*H244,2)</f>
        <v>0</v>
      </c>
      <c r="K244" s="220" t="s">
        <v>195</v>
      </c>
      <c r="L244" s="44"/>
      <c r="M244" s="225" t="s">
        <v>1</v>
      </c>
      <c r="N244" s="226" t="s">
        <v>39</v>
      </c>
      <c r="O244" s="91"/>
      <c r="P244" s="227">
        <f>O244*H244</f>
        <v>0</v>
      </c>
      <c r="Q244" s="227">
        <v>1.8700000000000001</v>
      </c>
      <c r="R244" s="227">
        <f>Q244*H244</f>
        <v>12.826330000000001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135</v>
      </c>
      <c r="AT244" s="229" t="s">
        <v>118</v>
      </c>
      <c r="AU244" s="229" t="s">
        <v>83</v>
      </c>
      <c r="AY244" s="17" t="s">
        <v>115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81</v>
      </c>
      <c r="BK244" s="230">
        <f>ROUND(I244*H244,2)</f>
        <v>0</v>
      </c>
      <c r="BL244" s="17" t="s">
        <v>135</v>
      </c>
      <c r="BM244" s="229" t="s">
        <v>348</v>
      </c>
    </row>
    <row r="245" s="2" customFormat="1">
      <c r="A245" s="38"/>
      <c r="B245" s="39"/>
      <c r="C245" s="40"/>
      <c r="D245" s="231" t="s">
        <v>125</v>
      </c>
      <c r="E245" s="40"/>
      <c r="F245" s="232" t="s">
        <v>349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125</v>
      </c>
      <c r="AU245" s="17" t="s">
        <v>83</v>
      </c>
    </row>
    <row r="246" s="2" customFormat="1">
      <c r="A246" s="38"/>
      <c r="B246" s="39"/>
      <c r="C246" s="40"/>
      <c r="D246" s="241" t="s">
        <v>198</v>
      </c>
      <c r="E246" s="40"/>
      <c r="F246" s="242" t="s">
        <v>350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198</v>
      </c>
      <c r="AU246" s="17" t="s">
        <v>83</v>
      </c>
    </row>
    <row r="247" s="2" customFormat="1">
      <c r="A247" s="38"/>
      <c r="B247" s="39"/>
      <c r="C247" s="40"/>
      <c r="D247" s="231" t="s">
        <v>200</v>
      </c>
      <c r="E247" s="40"/>
      <c r="F247" s="236" t="s">
        <v>351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200</v>
      </c>
      <c r="AU247" s="17" t="s">
        <v>83</v>
      </c>
    </row>
    <row r="248" s="14" customFormat="1">
      <c r="A248" s="14"/>
      <c r="B248" s="253"/>
      <c r="C248" s="254"/>
      <c r="D248" s="231" t="s">
        <v>202</v>
      </c>
      <c r="E248" s="255" t="s">
        <v>1</v>
      </c>
      <c r="F248" s="256" t="s">
        <v>352</v>
      </c>
      <c r="G248" s="254"/>
      <c r="H248" s="257">
        <v>6.859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202</v>
      </c>
      <c r="AU248" s="263" t="s">
        <v>83</v>
      </c>
      <c r="AV248" s="14" t="s">
        <v>83</v>
      </c>
      <c r="AW248" s="14" t="s">
        <v>31</v>
      </c>
      <c r="AX248" s="14" t="s">
        <v>74</v>
      </c>
      <c r="AY248" s="263" t="s">
        <v>115</v>
      </c>
    </row>
    <row r="249" s="15" customFormat="1">
      <c r="A249" s="15"/>
      <c r="B249" s="264"/>
      <c r="C249" s="265"/>
      <c r="D249" s="231" t="s">
        <v>202</v>
      </c>
      <c r="E249" s="266" t="s">
        <v>1</v>
      </c>
      <c r="F249" s="267" t="s">
        <v>207</v>
      </c>
      <c r="G249" s="265"/>
      <c r="H249" s="268">
        <v>6.859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202</v>
      </c>
      <c r="AU249" s="274" t="s">
        <v>83</v>
      </c>
      <c r="AV249" s="15" t="s">
        <v>135</v>
      </c>
      <c r="AW249" s="15" t="s">
        <v>31</v>
      </c>
      <c r="AX249" s="15" t="s">
        <v>81</v>
      </c>
      <c r="AY249" s="274" t="s">
        <v>115</v>
      </c>
    </row>
    <row r="250" s="2" customFormat="1" ht="23.87368" customHeight="1">
      <c r="A250" s="38"/>
      <c r="B250" s="39"/>
      <c r="C250" s="218" t="s">
        <v>353</v>
      </c>
      <c r="D250" s="218" t="s">
        <v>118</v>
      </c>
      <c r="E250" s="219" t="s">
        <v>354</v>
      </c>
      <c r="F250" s="220" t="s">
        <v>355</v>
      </c>
      <c r="G250" s="221" t="s">
        <v>263</v>
      </c>
      <c r="H250" s="222">
        <v>68.587999999999994</v>
      </c>
      <c r="I250" s="223"/>
      <c r="J250" s="224">
        <f>ROUND(I250*H250,2)</f>
        <v>0</v>
      </c>
      <c r="K250" s="220" t="s">
        <v>195</v>
      </c>
      <c r="L250" s="44"/>
      <c r="M250" s="225" t="s">
        <v>1</v>
      </c>
      <c r="N250" s="226" t="s">
        <v>39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135</v>
      </c>
      <c r="AT250" s="229" t="s">
        <v>118</v>
      </c>
      <c r="AU250" s="229" t="s">
        <v>83</v>
      </c>
      <c r="AY250" s="17" t="s">
        <v>115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81</v>
      </c>
      <c r="BK250" s="230">
        <f>ROUND(I250*H250,2)</f>
        <v>0</v>
      </c>
      <c r="BL250" s="17" t="s">
        <v>135</v>
      </c>
      <c r="BM250" s="229" t="s">
        <v>356</v>
      </c>
    </row>
    <row r="251" s="2" customFormat="1">
      <c r="A251" s="38"/>
      <c r="B251" s="39"/>
      <c r="C251" s="40"/>
      <c r="D251" s="231" t="s">
        <v>125</v>
      </c>
      <c r="E251" s="40"/>
      <c r="F251" s="232" t="s">
        <v>357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125</v>
      </c>
      <c r="AU251" s="17" t="s">
        <v>83</v>
      </c>
    </row>
    <row r="252" s="2" customFormat="1">
      <c r="A252" s="38"/>
      <c r="B252" s="39"/>
      <c r="C252" s="40"/>
      <c r="D252" s="241" t="s">
        <v>198</v>
      </c>
      <c r="E252" s="40"/>
      <c r="F252" s="242" t="s">
        <v>358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198</v>
      </c>
      <c r="AU252" s="17" t="s">
        <v>83</v>
      </c>
    </row>
    <row r="253" s="2" customFormat="1">
      <c r="A253" s="38"/>
      <c r="B253" s="39"/>
      <c r="C253" s="40"/>
      <c r="D253" s="231" t="s">
        <v>200</v>
      </c>
      <c r="E253" s="40"/>
      <c r="F253" s="236" t="s">
        <v>351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200</v>
      </c>
      <c r="AU253" s="17" t="s">
        <v>83</v>
      </c>
    </row>
    <row r="254" s="14" customFormat="1">
      <c r="A254" s="14"/>
      <c r="B254" s="253"/>
      <c r="C254" s="254"/>
      <c r="D254" s="231" t="s">
        <v>202</v>
      </c>
      <c r="E254" s="255" t="s">
        <v>1</v>
      </c>
      <c r="F254" s="256" t="s">
        <v>359</v>
      </c>
      <c r="G254" s="254"/>
      <c r="H254" s="257">
        <v>68.587999999999994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202</v>
      </c>
      <c r="AU254" s="263" t="s">
        <v>83</v>
      </c>
      <c r="AV254" s="14" t="s">
        <v>83</v>
      </c>
      <c r="AW254" s="14" t="s">
        <v>31</v>
      </c>
      <c r="AX254" s="14" t="s">
        <v>74</v>
      </c>
      <c r="AY254" s="263" t="s">
        <v>115</v>
      </c>
    </row>
    <row r="255" s="15" customFormat="1">
      <c r="A255" s="15"/>
      <c r="B255" s="264"/>
      <c r="C255" s="265"/>
      <c r="D255" s="231" t="s">
        <v>202</v>
      </c>
      <c r="E255" s="266" t="s">
        <v>1</v>
      </c>
      <c r="F255" s="267" t="s">
        <v>207</v>
      </c>
      <c r="G255" s="265"/>
      <c r="H255" s="268">
        <v>68.587999999999994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202</v>
      </c>
      <c r="AU255" s="274" t="s">
        <v>83</v>
      </c>
      <c r="AV255" s="15" t="s">
        <v>135</v>
      </c>
      <c r="AW255" s="15" t="s">
        <v>31</v>
      </c>
      <c r="AX255" s="15" t="s">
        <v>81</v>
      </c>
      <c r="AY255" s="274" t="s">
        <v>115</v>
      </c>
    </row>
    <row r="256" s="2" customFormat="1" ht="23.87368" customHeight="1">
      <c r="A256" s="38"/>
      <c r="B256" s="39"/>
      <c r="C256" s="218" t="s">
        <v>360</v>
      </c>
      <c r="D256" s="218" t="s">
        <v>118</v>
      </c>
      <c r="E256" s="219" t="s">
        <v>361</v>
      </c>
      <c r="F256" s="220" t="s">
        <v>362</v>
      </c>
      <c r="G256" s="221" t="s">
        <v>194</v>
      </c>
      <c r="H256" s="222">
        <v>30.946999999999999</v>
      </c>
      <c r="I256" s="223"/>
      <c r="J256" s="224">
        <f>ROUND(I256*H256,2)</f>
        <v>0</v>
      </c>
      <c r="K256" s="220" t="s">
        <v>195</v>
      </c>
      <c r="L256" s="44"/>
      <c r="M256" s="225" t="s">
        <v>1</v>
      </c>
      <c r="N256" s="226" t="s">
        <v>39</v>
      </c>
      <c r="O256" s="91"/>
      <c r="P256" s="227">
        <f>O256*H256</f>
        <v>0</v>
      </c>
      <c r="Q256" s="227">
        <v>2.4142999999999999</v>
      </c>
      <c r="R256" s="227">
        <f>Q256*H256</f>
        <v>74.715342100000001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135</v>
      </c>
      <c r="AT256" s="229" t="s">
        <v>118</v>
      </c>
      <c r="AU256" s="229" t="s">
        <v>83</v>
      </c>
      <c r="AY256" s="17" t="s">
        <v>115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81</v>
      </c>
      <c r="BK256" s="230">
        <f>ROUND(I256*H256,2)</f>
        <v>0</v>
      </c>
      <c r="BL256" s="17" t="s">
        <v>135</v>
      </c>
      <c r="BM256" s="229" t="s">
        <v>363</v>
      </c>
    </row>
    <row r="257" s="2" customFormat="1">
      <c r="A257" s="38"/>
      <c r="B257" s="39"/>
      <c r="C257" s="40"/>
      <c r="D257" s="231" t="s">
        <v>125</v>
      </c>
      <c r="E257" s="40"/>
      <c r="F257" s="232" t="s">
        <v>364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125</v>
      </c>
      <c r="AU257" s="17" t="s">
        <v>83</v>
      </c>
    </row>
    <row r="258" s="2" customFormat="1">
      <c r="A258" s="38"/>
      <c r="B258" s="39"/>
      <c r="C258" s="40"/>
      <c r="D258" s="241" t="s">
        <v>198</v>
      </c>
      <c r="E258" s="40"/>
      <c r="F258" s="242" t="s">
        <v>365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198</v>
      </c>
      <c r="AU258" s="17" t="s">
        <v>83</v>
      </c>
    </row>
    <row r="259" s="2" customFormat="1">
      <c r="A259" s="38"/>
      <c r="B259" s="39"/>
      <c r="C259" s="40"/>
      <c r="D259" s="231" t="s">
        <v>200</v>
      </c>
      <c r="E259" s="40"/>
      <c r="F259" s="236" t="s">
        <v>366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200</v>
      </c>
      <c r="AU259" s="17" t="s">
        <v>83</v>
      </c>
    </row>
    <row r="260" s="14" customFormat="1">
      <c r="A260" s="14"/>
      <c r="B260" s="253"/>
      <c r="C260" s="254"/>
      <c r="D260" s="231" t="s">
        <v>202</v>
      </c>
      <c r="E260" s="255" t="s">
        <v>1</v>
      </c>
      <c r="F260" s="256" t="s">
        <v>367</v>
      </c>
      <c r="G260" s="254"/>
      <c r="H260" s="257">
        <v>30.946999999999999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202</v>
      </c>
      <c r="AU260" s="263" t="s">
        <v>83</v>
      </c>
      <c r="AV260" s="14" t="s">
        <v>83</v>
      </c>
      <c r="AW260" s="14" t="s">
        <v>31</v>
      </c>
      <c r="AX260" s="14" t="s">
        <v>74</v>
      </c>
      <c r="AY260" s="263" t="s">
        <v>115</v>
      </c>
    </row>
    <row r="261" s="15" customFormat="1">
      <c r="A261" s="15"/>
      <c r="B261" s="264"/>
      <c r="C261" s="265"/>
      <c r="D261" s="231" t="s">
        <v>202</v>
      </c>
      <c r="E261" s="266" t="s">
        <v>1</v>
      </c>
      <c r="F261" s="267" t="s">
        <v>207</v>
      </c>
      <c r="G261" s="265"/>
      <c r="H261" s="268">
        <v>30.946999999999999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4" t="s">
        <v>202</v>
      </c>
      <c r="AU261" s="274" t="s">
        <v>83</v>
      </c>
      <c r="AV261" s="15" t="s">
        <v>135</v>
      </c>
      <c r="AW261" s="15" t="s">
        <v>31</v>
      </c>
      <c r="AX261" s="15" t="s">
        <v>81</v>
      </c>
      <c r="AY261" s="274" t="s">
        <v>115</v>
      </c>
    </row>
    <row r="262" s="2" customFormat="1" ht="15.1579" customHeight="1">
      <c r="A262" s="38"/>
      <c r="B262" s="39"/>
      <c r="C262" s="218" t="s">
        <v>368</v>
      </c>
      <c r="D262" s="218" t="s">
        <v>118</v>
      </c>
      <c r="E262" s="219" t="s">
        <v>369</v>
      </c>
      <c r="F262" s="220" t="s">
        <v>370</v>
      </c>
      <c r="G262" s="221" t="s">
        <v>263</v>
      </c>
      <c r="H262" s="222">
        <v>44.210000000000001</v>
      </c>
      <c r="I262" s="223"/>
      <c r="J262" s="224">
        <f>ROUND(I262*H262,2)</f>
        <v>0</v>
      </c>
      <c r="K262" s="220" t="s">
        <v>195</v>
      </c>
      <c r="L262" s="44"/>
      <c r="M262" s="225" t="s">
        <v>1</v>
      </c>
      <c r="N262" s="226" t="s">
        <v>39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135</v>
      </c>
      <c r="AT262" s="229" t="s">
        <v>118</v>
      </c>
      <c r="AU262" s="229" t="s">
        <v>83</v>
      </c>
      <c r="AY262" s="17" t="s">
        <v>115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81</v>
      </c>
      <c r="BK262" s="230">
        <f>ROUND(I262*H262,2)</f>
        <v>0</v>
      </c>
      <c r="BL262" s="17" t="s">
        <v>135</v>
      </c>
      <c r="BM262" s="229" t="s">
        <v>371</v>
      </c>
    </row>
    <row r="263" s="2" customFormat="1">
      <c r="A263" s="38"/>
      <c r="B263" s="39"/>
      <c r="C263" s="40"/>
      <c r="D263" s="231" t="s">
        <v>125</v>
      </c>
      <c r="E263" s="40"/>
      <c r="F263" s="232" t="s">
        <v>372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125</v>
      </c>
      <c r="AU263" s="17" t="s">
        <v>83</v>
      </c>
    </row>
    <row r="264" s="2" customFormat="1">
      <c r="A264" s="38"/>
      <c r="B264" s="39"/>
      <c r="C264" s="40"/>
      <c r="D264" s="241" t="s">
        <v>198</v>
      </c>
      <c r="E264" s="40"/>
      <c r="F264" s="242" t="s">
        <v>373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198</v>
      </c>
      <c r="AU264" s="17" t="s">
        <v>83</v>
      </c>
    </row>
    <row r="265" s="2" customFormat="1">
      <c r="A265" s="38"/>
      <c r="B265" s="39"/>
      <c r="C265" s="40"/>
      <c r="D265" s="231" t="s">
        <v>200</v>
      </c>
      <c r="E265" s="40"/>
      <c r="F265" s="236" t="s">
        <v>366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200</v>
      </c>
      <c r="AU265" s="17" t="s">
        <v>83</v>
      </c>
    </row>
    <row r="266" s="14" customFormat="1">
      <c r="A266" s="14"/>
      <c r="B266" s="253"/>
      <c r="C266" s="254"/>
      <c r="D266" s="231" t="s">
        <v>202</v>
      </c>
      <c r="E266" s="255" t="s">
        <v>1</v>
      </c>
      <c r="F266" s="256" t="s">
        <v>334</v>
      </c>
      <c r="G266" s="254"/>
      <c r="H266" s="257">
        <v>44.210000000000001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202</v>
      </c>
      <c r="AU266" s="263" t="s">
        <v>83</v>
      </c>
      <c r="AV266" s="14" t="s">
        <v>83</v>
      </c>
      <c r="AW266" s="14" t="s">
        <v>31</v>
      </c>
      <c r="AX266" s="14" t="s">
        <v>74</v>
      </c>
      <c r="AY266" s="263" t="s">
        <v>115</v>
      </c>
    </row>
    <row r="267" s="15" customFormat="1">
      <c r="A267" s="15"/>
      <c r="B267" s="264"/>
      <c r="C267" s="265"/>
      <c r="D267" s="231" t="s">
        <v>202</v>
      </c>
      <c r="E267" s="266" t="s">
        <v>1</v>
      </c>
      <c r="F267" s="267" t="s">
        <v>207</v>
      </c>
      <c r="G267" s="265"/>
      <c r="H267" s="268">
        <v>44.210000000000001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202</v>
      </c>
      <c r="AU267" s="274" t="s">
        <v>83</v>
      </c>
      <c r="AV267" s="15" t="s">
        <v>135</v>
      </c>
      <c r="AW267" s="15" t="s">
        <v>31</v>
      </c>
      <c r="AX267" s="15" t="s">
        <v>81</v>
      </c>
      <c r="AY267" s="274" t="s">
        <v>115</v>
      </c>
    </row>
    <row r="268" s="2" customFormat="1" ht="32.21053" customHeight="1">
      <c r="A268" s="38"/>
      <c r="B268" s="39"/>
      <c r="C268" s="218" t="s">
        <v>374</v>
      </c>
      <c r="D268" s="218" t="s">
        <v>118</v>
      </c>
      <c r="E268" s="219" t="s">
        <v>375</v>
      </c>
      <c r="F268" s="220" t="s">
        <v>376</v>
      </c>
      <c r="G268" s="221" t="s">
        <v>263</v>
      </c>
      <c r="H268" s="222">
        <v>130</v>
      </c>
      <c r="I268" s="223"/>
      <c r="J268" s="224">
        <f>ROUND(I268*H268,2)</f>
        <v>0</v>
      </c>
      <c r="K268" s="220" t="s">
        <v>1</v>
      </c>
      <c r="L268" s="44"/>
      <c r="M268" s="225" t="s">
        <v>1</v>
      </c>
      <c r="N268" s="226" t="s">
        <v>39</v>
      </c>
      <c r="O268" s="91"/>
      <c r="P268" s="227">
        <f>O268*H268</f>
        <v>0</v>
      </c>
      <c r="Q268" s="227">
        <v>0.0025000000000000001</v>
      </c>
      <c r="R268" s="227">
        <f>Q268*H268</f>
        <v>0.32500000000000001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135</v>
      </c>
      <c r="AT268" s="229" t="s">
        <v>118</v>
      </c>
      <c r="AU268" s="229" t="s">
        <v>83</v>
      </c>
      <c r="AY268" s="17" t="s">
        <v>115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135</v>
      </c>
      <c r="BM268" s="229" t="s">
        <v>377</v>
      </c>
    </row>
    <row r="269" s="2" customFormat="1">
      <c r="A269" s="38"/>
      <c r="B269" s="39"/>
      <c r="C269" s="40"/>
      <c r="D269" s="231" t="s">
        <v>125</v>
      </c>
      <c r="E269" s="40"/>
      <c r="F269" s="232" t="s">
        <v>376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125</v>
      </c>
      <c r="AU269" s="17" t="s">
        <v>83</v>
      </c>
    </row>
    <row r="270" s="2" customFormat="1">
      <c r="A270" s="38"/>
      <c r="B270" s="39"/>
      <c r="C270" s="40"/>
      <c r="D270" s="231" t="s">
        <v>200</v>
      </c>
      <c r="E270" s="40"/>
      <c r="F270" s="236" t="s">
        <v>378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200</v>
      </c>
      <c r="AU270" s="17" t="s">
        <v>83</v>
      </c>
    </row>
    <row r="271" s="12" customFormat="1" ht="22.8" customHeight="1">
      <c r="A271" s="12"/>
      <c r="B271" s="202"/>
      <c r="C271" s="203"/>
      <c r="D271" s="204" t="s">
        <v>73</v>
      </c>
      <c r="E271" s="216" t="s">
        <v>114</v>
      </c>
      <c r="F271" s="216" t="s">
        <v>379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SUM(P272:P288)</f>
        <v>0</v>
      </c>
      <c r="Q271" s="210"/>
      <c r="R271" s="211">
        <f>SUM(R272:R288)</f>
        <v>18.63252</v>
      </c>
      <c r="S271" s="210"/>
      <c r="T271" s="212">
        <f>SUM(T272:T288)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81</v>
      </c>
      <c r="AT271" s="214" t="s">
        <v>73</v>
      </c>
      <c r="AU271" s="214" t="s">
        <v>81</v>
      </c>
      <c r="AY271" s="213" t="s">
        <v>115</v>
      </c>
      <c r="BK271" s="215">
        <f>SUM(BK272:BK288)</f>
        <v>0</v>
      </c>
    </row>
    <row r="272" s="2" customFormat="1" ht="15.1579" customHeight="1">
      <c r="A272" s="38"/>
      <c r="B272" s="39"/>
      <c r="C272" s="218" t="s">
        <v>380</v>
      </c>
      <c r="D272" s="218" t="s">
        <v>118</v>
      </c>
      <c r="E272" s="219" t="s">
        <v>381</v>
      </c>
      <c r="F272" s="220" t="s">
        <v>382</v>
      </c>
      <c r="G272" s="221" t="s">
        <v>263</v>
      </c>
      <c r="H272" s="222">
        <v>18</v>
      </c>
      <c r="I272" s="223"/>
      <c r="J272" s="224">
        <f>ROUND(I272*H272,2)</f>
        <v>0</v>
      </c>
      <c r="K272" s="220" t="s">
        <v>195</v>
      </c>
      <c r="L272" s="44"/>
      <c r="M272" s="225" t="s">
        <v>1</v>
      </c>
      <c r="N272" s="226" t="s">
        <v>39</v>
      </c>
      <c r="O272" s="91"/>
      <c r="P272" s="227">
        <f>O272*H272</f>
        <v>0</v>
      </c>
      <c r="Q272" s="227">
        <v>0.46000000000000002</v>
      </c>
      <c r="R272" s="227">
        <f>Q272*H272</f>
        <v>8.2800000000000011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135</v>
      </c>
      <c r="AT272" s="229" t="s">
        <v>118</v>
      </c>
      <c r="AU272" s="229" t="s">
        <v>83</v>
      </c>
      <c r="AY272" s="17" t="s">
        <v>115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81</v>
      </c>
      <c r="BK272" s="230">
        <f>ROUND(I272*H272,2)</f>
        <v>0</v>
      </c>
      <c r="BL272" s="17" t="s">
        <v>135</v>
      </c>
      <c r="BM272" s="229" t="s">
        <v>383</v>
      </c>
    </row>
    <row r="273" s="2" customFormat="1">
      <c r="A273" s="38"/>
      <c r="B273" s="39"/>
      <c r="C273" s="40"/>
      <c r="D273" s="231" t="s">
        <v>125</v>
      </c>
      <c r="E273" s="40"/>
      <c r="F273" s="232" t="s">
        <v>384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125</v>
      </c>
      <c r="AU273" s="17" t="s">
        <v>83</v>
      </c>
    </row>
    <row r="274" s="2" customFormat="1">
      <c r="A274" s="38"/>
      <c r="B274" s="39"/>
      <c r="C274" s="40"/>
      <c r="D274" s="241" t="s">
        <v>198</v>
      </c>
      <c r="E274" s="40"/>
      <c r="F274" s="242" t="s">
        <v>385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198</v>
      </c>
      <c r="AU274" s="17" t="s">
        <v>83</v>
      </c>
    </row>
    <row r="275" s="2" customFormat="1" ht="23.87368" customHeight="1">
      <c r="A275" s="38"/>
      <c r="B275" s="39"/>
      <c r="C275" s="218" t="s">
        <v>386</v>
      </c>
      <c r="D275" s="218" t="s">
        <v>118</v>
      </c>
      <c r="E275" s="219" t="s">
        <v>387</v>
      </c>
      <c r="F275" s="220" t="s">
        <v>388</v>
      </c>
      <c r="G275" s="221" t="s">
        <v>263</v>
      </c>
      <c r="H275" s="222">
        <v>18</v>
      </c>
      <c r="I275" s="223"/>
      <c r="J275" s="224">
        <f>ROUND(I275*H275,2)</f>
        <v>0</v>
      </c>
      <c r="K275" s="220" t="s">
        <v>195</v>
      </c>
      <c r="L275" s="44"/>
      <c r="M275" s="225" t="s">
        <v>1</v>
      </c>
      <c r="N275" s="226" t="s">
        <v>39</v>
      </c>
      <c r="O275" s="91"/>
      <c r="P275" s="227">
        <f>O275*H275</f>
        <v>0</v>
      </c>
      <c r="Q275" s="227">
        <v>0.1837</v>
      </c>
      <c r="R275" s="227">
        <f>Q275*H275</f>
        <v>3.3066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135</v>
      </c>
      <c r="AT275" s="229" t="s">
        <v>118</v>
      </c>
      <c r="AU275" s="229" t="s">
        <v>83</v>
      </c>
      <c r="AY275" s="17" t="s">
        <v>115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81</v>
      </c>
      <c r="BK275" s="230">
        <f>ROUND(I275*H275,2)</f>
        <v>0</v>
      </c>
      <c r="BL275" s="17" t="s">
        <v>135</v>
      </c>
      <c r="BM275" s="229" t="s">
        <v>389</v>
      </c>
    </row>
    <row r="276" s="2" customFormat="1">
      <c r="A276" s="38"/>
      <c r="B276" s="39"/>
      <c r="C276" s="40"/>
      <c r="D276" s="231" t="s">
        <v>125</v>
      </c>
      <c r="E276" s="40"/>
      <c r="F276" s="232" t="s">
        <v>390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125</v>
      </c>
      <c r="AU276" s="17" t="s">
        <v>83</v>
      </c>
    </row>
    <row r="277" s="2" customFormat="1">
      <c r="A277" s="38"/>
      <c r="B277" s="39"/>
      <c r="C277" s="40"/>
      <c r="D277" s="241" t="s">
        <v>198</v>
      </c>
      <c r="E277" s="40"/>
      <c r="F277" s="242" t="s">
        <v>391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198</v>
      </c>
      <c r="AU277" s="17" t="s">
        <v>83</v>
      </c>
    </row>
    <row r="278" s="2" customFormat="1">
      <c r="A278" s="38"/>
      <c r="B278" s="39"/>
      <c r="C278" s="40"/>
      <c r="D278" s="231" t="s">
        <v>200</v>
      </c>
      <c r="E278" s="40"/>
      <c r="F278" s="236" t="s">
        <v>392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200</v>
      </c>
      <c r="AU278" s="17" t="s">
        <v>83</v>
      </c>
    </row>
    <row r="279" s="2" customFormat="1" ht="15.1579" customHeight="1">
      <c r="A279" s="38"/>
      <c r="B279" s="39"/>
      <c r="C279" s="275" t="s">
        <v>393</v>
      </c>
      <c r="D279" s="275" t="s">
        <v>234</v>
      </c>
      <c r="E279" s="276" t="s">
        <v>394</v>
      </c>
      <c r="F279" s="277" t="s">
        <v>395</v>
      </c>
      <c r="G279" s="278" t="s">
        <v>263</v>
      </c>
      <c r="H279" s="279">
        <v>18.359999999999999</v>
      </c>
      <c r="I279" s="280"/>
      <c r="J279" s="281">
        <f>ROUND(I279*H279,2)</f>
        <v>0</v>
      </c>
      <c r="K279" s="277" t="s">
        <v>195</v>
      </c>
      <c r="L279" s="282"/>
      <c r="M279" s="283" t="s">
        <v>1</v>
      </c>
      <c r="N279" s="284" t="s">
        <v>39</v>
      </c>
      <c r="O279" s="91"/>
      <c r="P279" s="227">
        <f>O279*H279</f>
        <v>0</v>
      </c>
      <c r="Q279" s="227">
        <v>0.222</v>
      </c>
      <c r="R279" s="227">
        <f>Q279*H279</f>
        <v>4.07592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154</v>
      </c>
      <c r="AT279" s="229" t="s">
        <v>234</v>
      </c>
      <c r="AU279" s="229" t="s">
        <v>83</v>
      </c>
      <c r="AY279" s="17" t="s">
        <v>115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81</v>
      </c>
      <c r="BK279" s="230">
        <f>ROUND(I279*H279,2)</f>
        <v>0</v>
      </c>
      <c r="BL279" s="17" t="s">
        <v>135</v>
      </c>
      <c r="BM279" s="229" t="s">
        <v>396</v>
      </c>
    </row>
    <row r="280" s="2" customFormat="1">
      <c r="A280" s="38"/>
      <c r="B280" s="39"/>
      <c r="C280" s="40"/>
      <c r="D280" s="231" t="s">
        <v>125</v>
      </c>
      <c r="E280" s="40"/>
      <c r="F280" s="232" t="s">
        <v>395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125</v>
      </c>
      <c r="AU280" s="17" t="s">
        <v>83</v>
      </c>
    </row>
    <row r="281" s="14" customFormat="1">
      <c r="A281" s="14"/>
      <c r="B281" s="253"/>
      <c r="C281" s="254"/>
      <c r="D281" s="231" t="s">
        <v>202</v>
      </c>
      <c r="E281" s="254"/>
      <c r="F281" s="256" t="s">
        <v>397</v>
      </c>
      <c r="G281" s="254"/>
      <c r="H281" s="257">
        <v>18.359999999999999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202</v>
      </c>
      <c r="AU281" s="263" t="s">
        <v>83</v>
      </c>
      <c r="AV281" s="14" t="s">
        <v>83</v>
      </c>
      <c r="AW281" s="14" t="s">
        <v>4</v>
      </c>
      <c r="AX281" s="14" t="s">
        <v>81</v>
      </c>
      <c r="AY281" s="263" t="s">
        <v>115</v>
      </c>
    </row>
    <row r="282" s="2" customFormat="1" ht="15.1579" customHeight="1">
      <c r="A282" s="38"/>
      <c r="B282" s="39"/>
      <c r="C282" s="218" t="s">
        <v>398</v>
      </c>
      <c r="D282" s="218" t="s">
        <v>118</v>
      </c>
      <c r="E282" s="219" t="s">
        <v>399</v>
      </c>
      <c r="F282" s="220" t="s">
        <v>400</v>
      </c>
      <c r="G282" s="221" t="s">
        <v>263</v>
      </c>
      <c r="H282" s="222">
        <v>5</v>
      </c>
      <c r="I282" s="223"/>
      <c r="J282" s="224">
        <f>ROUND(I282*H282,2)</f>
        <v>0</v>
      </c>
      <c r="K282" s="220" t="s">
        <v>195</v>
      </c>
      <c r="L282" s="44"/>
      <c r="M282" s="225" t="s">
        <v>1</v>
      </c>
      <c r="N282" s="226" t="s">
        <v>39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135</v>
      </c>
      <c r="AT282" s="229" t="s">
        <v>118</v>
      </c>
      <c r="AU282" s="229" t="s">
        <v>83</v>
      </c>
      <c r="AY282" s="17" t="s">
        <v>115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81</v>
      </c>
      <c r="BK282" s="230">
        <f>ROUND(I282*H282,2)</f>
        <v>0</v>
      </c>
      <c r="BL282" s="17" t="s">
        <v>135</v>
      </c>
      <c r="BM282" s="229" t="s">
        <v>401</v>
      </c>
    </row>
    <row r="283" s="2" customFormat="1">
      <c r="A283" s="38"/>
      <c r="B283" s="39"/>
      <c r="C283" s="40"/>
      <c r="D283" s="231" t="s">
        <v>125</v>
      </c>
      <c r="E283" s="40"/>
      <c r="F283" s="232" t="s">
        <v>402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125</v>
      </c>
      <c r="AU283" s="17" t="s">
        <v>83</v>
      </c>
    </row>
    <row r="284" s="2" customFormat="1">
      <c r="A284" s="38"/>
      <c r="B284" s="39"/>
      <c r="C284" s="40"/>
      <c r="D284" s="241" t="s">
        <v>198</v>
      </c>
      <c r="E284" s="40"/>
      <c r="F284" s="242" t="s">
        <v>403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198</v>
      </c>
      <c r="AU284" s="17" t="s">
        <v>83</v>
      </c>
    </row>
    <row r="285" s="2" customFormat="1">
      <c r="A285" s="38"/>
      <c r="B285" s="39"/>
      <c r="C285" s="40"/>
      <c r="D285" s="231" t="s">
        <v>200</v>
      </c>
      <c r="E285" s="40"/>
      <c r="F285" s="236" t="s">
        <v>404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200</v>
      </c>
      <c r="AU285" s="17" t="s">
        <v>83</v>
      </c>
    </row>
    <row r="286" s="2" customFormat="1" ht="15.1579" customHeight="1">
      <c r="A286" s="38"/>
      <c r="B286" s="39"/>
      <c r="C286" s="275" t="s">
        <v>405</v>
      </c>
      <c r="D286" s="275" t="s">
        <v>234</v>
      </c>
      <c r="E286" s="276" t="s">
        <v>406</v>
      </c>
      <c r="F286" s="277" t="s">
        <v>407</v>
      </c>
      <c r="G286" s="278" t="s">
        <v>263</v>
      </c>
      <c r="H286" s="279">
        <v>5.5</v>
      </c>
      <c r="I286" s="280"/>
      <c r="J286" s="281">
        <f>ROUND(I286*H286,2)</f>
        <v>0</v>
      </c>
      <c r="K286" s="277" t="s">
        <v>195</v>
      </c>
      <c r="L286" s="282"/>
      <c r="M286" s="283" t="s">
        <v>1</v>
      </c>
      <c r="N286" s="284" t="s">
        <v>39</v>
      </c>
      <c r="O286" s="91"/>
      <c r="P286" s="227">
        <f>O286*H286</f>
        <v>0</v>
      </c>
      <c r="Q286" s="227">
        <v>0.54000000000000004</v>
      </c>
      <c r="R286" s="227">
        <f>Q286*H286</f>
        <v>2.9700000000000002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154</v>
      </c>
      <c r="AT286" s="229" t="s">
        <v>234</v>
      </c>
      <c r="AU286" s="229" t="s">
        <v>83</v>
      </c>
      <c r="AY286" s="17" t="s">
        <v>115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81</v>
      </c>
      <c r="BK286" s="230">
        <f>ROUND(I286*H286,2)</f>
        <v>0</v>
      </c>
      <c r="BL286" s="17" t="s">
        <v>135</v>
      </c>
      <c r="BM286" s="229" t="s">
        <v>408</v>
      </c>
    </row>
    <row r="287" s="2" customFormat="1">
      <c r="A287" s="38"/>
      <c r="B287" s="39"/>
      <c r="C287" s="40"/>
      <c r="D287" s="231" t="s">
        <v>125</v>
      </c>
      <c r="E287" s="40"/>
      <c r="F287" s="232" t="s">
        <v>407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125</v>
      </c>
      <c r="AU287" s="17" t="s">
        <v>83</v>
      </c>
    </row>
    <row r="288" s="14" customFormat="1">
      <c r="A288" s="14"/>
      <c r="B288" s="253"/>
      <c r="C288" s="254"/>
      <c r="D288" s="231" t="s">
        <v>202</v>
      </c>
      <c r="E288" s="254"/>
      <c r="F288" s="256" t="s">
        <v>409</v>
      </c>
      <c r="G288" s="254"/>
      <c r="H288" s="257">
        <v>5.5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202</v>
      </c>
      <c r="AU288" s="263" t="s">
        <v>83</v>
      </c>
      <c r="AV288" s="14" t="s">
        <v>83</v>
      </c>
      <c r="AW288" s="14" t="s">
        <v>4</v>
      </c>
      <c r="AX288" s="14" t="s">
        <v>81</v>
      </c>
      <c r="AY288" s="263" t="s">
        <v>115</v>
      </c>
    </row>
    <row r="289" s="12" customFormat="1" ht="22.8" customHeight="1">
      <c r="A289" s="12"/>
      <c r="B289" s="202"/>
      <c r="C289" s="203"/>
      <c r="D289" s="204" t="s">
        <v>73</v>
      </c>
      <c r="E289" s="216" t="s">
        <v>154</v>
      </c>
      <c r="F289" s="216" t="s">
        <v>410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SUM(P290:P296)</f>
        <v>0</v>
      </c>
      <c r="Q289" s="210"/>
      <c r="R289" s="211">
        <f>SUM(R290:R296)</f>
        <v>0.021984</v>
      </c>
      <c r="S289" s="210"/>
      <c r="T289" s="212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81</v>
      </c>
      <c r="AT289" s="214" t="s">
        <v>73</v>
      </c>
      <c r="AU289" s="214" t="s">
        <v>81</v>
      </c>
      <c r="AY289" s="213" t="s">
        <v>115</v>
      </c>
      <c r="BK289" s="215">
        <f>SUM(BK290:BK296)</f>
        <v>0</v>
      </c>
    </row>
    <row r="290" s="2" customFormat="1" ht="23.87368" customHeight="1">
      <c r="A290" s="38"/>
      <c r="B290" s="39"/>
      <c r="C290" s="218" t="s">
        <v>411</v>
      </c>
      <c r="D290" s="218" t="s">
        <v>118</v>
      </c>
      <c r="E290" s="219" t="s">
        <v>412</v>
      </c>
      <c r="F290" s="220" t="s">
        <v>413</v>
      </c>
      <c r="G290" s="221" t="s">
        <v>414</v>
      </c>
      <c r="H290" s="222">
        <v>6</v>
      </c>
      <c r="I290" s="223"/>
      <c r="J290" s="224">
        <f>ROUND(I290*H290,2)</f>
        <v>0</v>
      </c>
      <c r="K290" s="220" t="s">
        <v>195</v>
      </c>
      <c r="L290" s="44"/>
      <c r="M290" s="225" t="s">
        <v>1</v>
      </c>
      <c r="N290" s="226" t="s">
        <v>39</v>
      </c>
      <c r="O290" s="91"/>
      <c r="P290" s="227">
        <f>O290*H290</f>
        <v>0</v>
      </c>
      <c r="Q290" s="227">
        <v>1.0000000000000001E-05</v>
      </c>
      <c r="R290" s="227">
        <f>Q290*H290</f>
        <v>6.0000000000000008E-05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135</v>
      </c>
      <c r="AT290" s="229" t="s">
        <v>118</v>
      </c>
      <c r="AU290" s="229" t="s">
        <v>83</v>
      </c>
      <c r="AY290" s="17" t="s">
        <v>115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81</v>
      </c>
      <c r="BK290" s="230">
        <f>ROUND(I290*H290,2)</f>
        <v>0</v>
      </c>
      <c r="BL290" s="17" t="s">
        <v>135</v>
      </c>
      <c r="BM290" s="229" t="s">
        <v>415</v>
      </c>
    </row>
    <row r="291" s="2" customFormat="1">
      <c r="A291" s="38"/>
      <c r="B291" s="39"/>
      <c r="C291" s="40"/>
      <c r="D291" s="231" t="s">
        <v>125</v>
      </c>
      <c r="E291" s="40"/>
      <c r="F291" s="232" t="s">
        <v>416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125</v>
      </c>
      <c r="AU291" s="17" t="s">
        <v>83</v>
      </c>
    </row>
    <row r="292" s="2" customFormat="1">
      <c r="A292" s="38"/>
      <c r="B292" s="39"/>
      <c r="C292" s="40"/>
      <c r="D292" s="241" t="s">
        <v>198</v>
      </c>
      <c r="E292" s="40"/>
      <c r="F292" s="242" t="s">
        <v>417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198</v>
      </c>
      <c r="AU292" s="17" t="s">
        <v>83</v>
      </c>
    </row>
    <row r="293" s="2" customFormat="1">
      <c r="A293" s="38"/>
      <c r="B293" s="39"/>
      <c r="C293" s="40"/>
      <c r="D293" s="231" t="s">
        <v>200</v>
      </c>
      <c r="E293" s="40"/>
      <c r="F293" s="236" t="s">
        <v>418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200</v>
      </c>
      <c r="AU293" s="17" t="s">
        <v>83</v>
      </c>
    </row>
    <row r="294" s="2" customFormat="1" ht="23.87368" customHeight="1">
      <c r="A294" s="38"/>
      <c r="B294" s="39"/>
      <c r="C294" s="275" t="s">
        <v>419</v>
      </c>
      <c r="D294" s="275" t="s">
        <v>234</v>
      </c>
      <c r="E294" s="276" t="s">
        <v>420</v>
      </c>
      <c r="F294" s="277" t="s">
        <v>421</v>
      </c>
      <c r="G294" s="278" t="s">
        <v>414</v>
      </c>
      <c r="H294" s="279">
        <v>6.0899999999999999</v>
      </c>
      <c r="I294" s="280"/>
      <c r="J294" s="281">
        <f>ROUND(I294*H294,2)</f>
        <v>0</v>
      </c>
      <c r="K294" s="277" t="s">
        <v>195</v>
      </c>
      <c r="L294" s="282"/>
      <c r="M294" s="283" t="s">
        <v>1</v>
      </c>
      <c r="N294" s="284" t="s">
        <v>39</v>
      </c>
      <c r="O294" s="91"/>
      <c r="P294" s="227">
        <f>O294*H294</f>
        <v>0</v>
      </c>
      <c r="Q294" s="227">
        <v>0.0035999999999999999</v>
      </c>
      <c r="R294" s="227">
        <f>Q294*H294</f>
        <v>0.021923999999999999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154</v>
      </c>
      <c r="AT294" s="229" t="s">
        <v>234</v>
      </c>
      <c r="AU294" s="229" t="s">
        <v>83</v>
      </c>
      <c r="AY294" s="17" t="s">
        <v>115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81</v>
      </c>
      <c r="BK294" s="230">
        <f>ROUND(I294*H294,2)</f>
        <v>0</v>
      </c>
      <c r="BL294" s="17" t="s">
        <v>135</v>
      </c>
      <c r="BM294" s="229" t="s">
        <v>422</v>
      </c>
    </row>
    <row r="295" s="2" customFormat="1">
      <c r="A295" s="38"/>
      <c r="B295" s="39"/>
      <c r="C295" s="40"/>
      <c r="D295" s="231" t="s">
        <v>125</v>
      </c>
      <c r="E295" s="40"/>
      <c r="F295" s="232" t="s">
        <v>421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125</v>
      </c>
      <c r="AU295" s="17" t="s">
        <v>83</v>
      </c>
    </row>
    <row r="296" s="14" customFormat="1">
      <c r="A296" s="14"/>
      <c r="B296" s="253"/>
      <c r="C296" s="254"/>
      <c r="D296" s="231" t="s">
        <v>202</v>
      </c>
      <c r="E296" s="254"/>
      <c r="F296" s="256" t="s">
        <v>423</v>
      </c>
      <c r="G296" s="254"/>
      <c r="H296" s="257">
        <v>6.0899999999999999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202</v>
      </c>
      <c r="AU296" s="263" t="s">
        <v>83</v>
      </c>
      <c r="AV296" s="14" t="s">
        <v>83</v>
      </c>
      <c r="AW296" s="14" t="s">
        <v>4</v>
      </c>
      <c r="AX296" s="14" t="s">
        <v>81</v>
      </c>
      <c r="AY296" s="263" t="s">
        <v>115</v>
      </c>
    </row>
    <row r="297" s="12" customFormat="1" ht="22.8" customHeight="1">
      <c r="A297" s="12"/>
      <c r="B297" s="202"/>
      <c r="C297" s="203"/>
      <c r="D297" s="204" t="s">
        <v>73</v>
      </c>
      <c r="E297" s="216" t="s">
        <v>159</v>
      </c>
      <c r="F297" s="216" t="s">
        <v>424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SUM(P298:P312)</f>
        <v>0</v>
      </c>
      <c r="Q297" s="210"/>
      <c r="R297" s="211">
        <f>SUM(R298:R312)</f>
        <v>15.028021999999998</v>
      </c>
      <c r="S297" s="210"/>
      <c r="T297" s="212">
        <f>SUM(T298:T312)</f>
        <v>11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81</v>
      </c>
      <c r="AT297" s="214" t="s">
        <v>73</v>
      </c>
      <c r="AU297" s="214" t="s">
        <v>81</v>
      </c>
      <c r="AY297" s="213" t="s">
        <v>115</v>
      </c>
      <c r="BK297" s="215">
        <f>SUM(BK298:BK312)</f>
        <v>0</v>
      </c>
    </row>
    <row r="298" s="2" customFormat="1" ht="32.21053" customHeight="1">
      <c r="A298" s="38"/>
      <c r="B298" s="39"/>
      <c r="C298" s="218" t="s">
        <v>425</v>
      </c>
      <c r="D298" s="218" t="s">
        <v>118</v>
      </c>
      <c r="E298" s="219" t="s">
        <v>426</v>
      </c>
      <c r="F298" s="220" t="s">
        <v>427</v>
      </c>
      <c r="G298" s="221" t="s">
        <v>414</v>
      </c>
      <c r="H298" s="222">
        <v>30</v>
      </c>
      <c r="I298" s="223"/>
      <c r="J298" s="224">
        <f>ROUND(I298*H298,2)</f>
        <v>0</v>
      </c>
      <c r="K298" s="220" t="s">
        <v>195</v>
      </c>
      <c r="L298" s="44"/>
      <c r="M298" s="225" t="s">
        <v>1</v>
      </c>
      <c r="N298" s="226" t="s">
        <v>39</v>
      </c>
      <c r="O298" s="91"/>
      <c r="P298" s="227">
        <f>O298*H298</f>
        <v>0</v>
      </c>
      <c r="Q298" s="227">
        <v>0.1295</v>
      </c>
      <c r="R298" s="227">
        <f>Q298*H298</f>
        <v>3.8850000000000002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135</v>
      </c>
      <c r="AT298" s="229" t="s">
        <v>118</v>
      </c>
      <c r="AU298" s="229" t="s">
        <v>83</v>
      </c>
      <c r="AY298" s="17" t="s">
        <v>115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81</v>
      </c>
      <c r="BK298" s="230">
        <f>ROUND(I298*H298,2)</f>
        <v>0</v>
      </c>
      <c r="BL298" s="17" t="s">
        <v>135</v>
      </c>
      <c r="BM298" s="229" t="s">
        <v>428</v>
      </c>
    </row>
    <row r="299" s="2" customFormat="1">
      <c r="A299" s="38"/>
      <c r="B299" s="39"/>
      <c r="C299" s="40"/>
      <c r="D299" s="231" t="s">
        <v>125</v>
      </c>
      <c r="E299" s="40"/>
      <c r="F299" s="232" t="s">
        <v>429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125</v>
      </c>
      <c r="AU299" s="17" t="s">
        <v>83</v>
      </c>
    </row>
    <row r="300" s="2" customFormat="1">
      <c r="A300" s="38"/>
      <c r="B300" s="39"/>
      <c r="C300" s="40"/>
      <c r="D300" s="241" t="s">
        <v>198</v>
      </c>
      <c r="E300" s="40"/>
      <c r="F300" s="242" t="s">
        <v>430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198</v>
      </c>
      <c r="AU300" s="17" t="s">
        <v>83</v>
      </c>
    </row>
    <row r="301" s="2" customFormat="1">
      <c r="A301" s="38"/>
      <c r="B301" s="39"/>
      <c r="C301" s="40"/>
      <c r="D301" s="231" t="s">
        <v>200</v>
      </c>
      <c r="E301" s="40"/>
      <c r="F301" s="236" t="s">
        <v>431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200</v>
      </c>
      <c r="AU301" s="17" t="s">
        <v>83</v>
      </c>
    </row>
    <row r="302" s="2" customFormat="1" ht="15.1579" customHeight="1">
      <c r="A302" s="38"/>
      <c r="B302" s="39"/>
      <c r="C302" s="275" t="s">
        <v>432</v>
      </c>
      <c r="D302" s="275" t="s">
        <v>234</v>
      </c>
      <c r="E302" s="276" t="s">
        <v>433</v>
      </c>
      <c r="F302" s="277" t="s">
        <v>434</v>
      </c>
      <c r="G302" s="278" t="s">
        <v>414</v>
      </c>
      <c r="H302" s="279">
        <v>30.600000000000001</v>
      </c>
      <c r="I302" s="280"/>
      <c r="J302" s="281">
        <f>ROUND(I302*H302,2)</f>
        <v>0</v>
      </c>
      <c r="K302" s="277" t="s">
        <v>195</v>
      </c>
      <c r="L302" s="282"/>
      <c r="M302" s="283" t="s">
        <v>1</v>
      </c>
      <c r="N302" s="284" t="s">
        <v>39</v>
      </c>
      <c r="O302" s="91"/>
      <c r="P302" s="227">
        <f>O302*H302</f>
        <v>0</v>
      </c>
      <c r="Q302" s="227">
        <v>0.056120000000000003</v>
      </c>
      <c r="R302" s="227">
        <f>Q302*H302</f>
        <v>1.7172720000000001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154</v>
      </c>
      <c r="AT302" s="229" t="s">
        <v>234</v>
      </c>
      <c r="AU302" s="229" t="s">
        <v>83</v>
      </c>
      <c r="AY302" s="17" t="s">
        <v>115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135</v>
      </c>
      <c r="BM302" s="229" t="s">
        <v>435</v>
      </c>
    </row>
    <row r="303" s="2" customFormat="1">
      <c r="A303" s="38"/>
      <c r="B303" s="39"/>
      <c r="C303" s="40"/>
      <c r="D303" s="231" t="s">
        <v>125</v>
      </c>
      <c r="E303" s="40"/>
      <c r="F303" s="232" t="s">
        <v>434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125</v>
      </c>
      <c r="AU303" s="17" t="s">
        <v>83</v>
      </c>
    </row>
    <row r="304" s="14" customFormat="1">
      <c r="A304" s="14"/>
      <c r="B304" s="253"/>
      <c r="C304" s="254"/>
      <c r="D304" s="231" t="s">
        <v>202</v>
      </c>
      <c r="E304" s="254"/>
      <c r="F304" s="256" t="s">
        <v>436</v>
      </c>
      <c r="G304" s="254"/>
      <c r="H304" s="257">
        <v>30.600000000000001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202</v>
      </c>
      <c r="AU304" s="263" t="s">
        <v>83</v>
      </c>
      <c r="AV304" s="14" t="s">
        <v>83</v>
      </c>
      <c r="AW304" s="14" t="s">
        <v>4</v>
      </c>
      <c r="AX304" s="14" t="s">
        <v>81</v>
      </c>
      <c r="AY304" s="263" t="s">
        <v>115</v>
      </c>
    </row>
    <row r="305" s="2" customFormat="1" ht="23.87368" customHeight="1">
      <c r="A305" s="38"/>
      <c r="B305" s="39"/>
      <c r="C305" s="218" t="s">
        <v>437</v>
      </c>
      <c r="D305" s="218" t="s">
        <v>118</v>
      </c>
      <c r="E305" s="219" t="s">
        <v>438</v>
      </c>
      <c r="F305" s="220" t="s">
        <v>439</v>
      </c>
      <c r="G305" s="221" t="s">
        <v>414</v>
      </c>
      <c r="H305" s="222">
        <v>25</v>
      </c>
      <c r="I305" s="223"/>
      <c r="J305" s="224">
        <f>ROUND(I305*H305,2)</f>
        <v>0</v>
      </c>
      <c r="K305" s="220" t="s">
        <v>195</v>
      </c>
      <c r="L305" s="44"/>
      <c r="M305" s="225" t="s">
        <v>1</v>
      </c>
      <c r="N305" s="226" t="s">
        <v>39</v>
      </c>
      <c r="O305" s="91"/>
      <c r="P305" s="227">
        <f>O305*H305</f>
        <v>0</v>
      </c>
      <c r="Q305" s="227">
        <v>0.37702999999999998</v>
      </c>
      <c r="R305" s="227">
        <f>Q305*H305</f>
        <v>9.425749999999999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135</v>
      </c>
      <c r="AT305" s="229" t="s">
        <v>118</v>
      </c>
      <c r="AU305" s="229" t="s">
        <v>83</v>
      </c>
      <c r="AY305" s="17" t="s">
        <v>115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81</v>
      </c>
      <c r="BK305" s="230">
        <f>ROUND(I305*H305,2)</f>
        <v>0</v>
      </c>
      <c r="BL305" s="17" t="s">
        <v>135</v>
      </c>
      <c r="BM305" s="229" t="s">
        <v>440</v>
      </c>
    </row>
    <row r="306" s="2" customFormat="1">
      <c r="A306" s="38"/>
      <c r="B306" s="39"/>
      <c r="C306" s="40"/>
      <c r="D306" s="231" t="s">
        <v>125</v>
      </c>
      <c r="E306" s="40"/>
      <c r="F306" s="232" t="s">
        <v>441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125</v>
      </c>
      <c r="AU306" s="17" t="s">
        <v>83</v>
      </c>
    </row>
    <row r="307" s="2" customFormat="1">
      <c r="A307" s="38"/>
      <c r="B307" s="39"/>
      <c r="C307" s="40"/>
      <c r="D307" s="241" t="s">
        <v>198</v>
      </c>
      <c r="E307" s="40"/>
      <c r="F307" s="242" t="s">
        <v>442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198</v>
      </c>
      <c r="AU307" s="17" t="s">
        <v>83</v>
      </c>
    </row>
    <row r="308" s="2" customFormat="1">
      <c r="A308" s="38"/>
      <c r="B308" s="39"/>
      <c r="C308" s="40"/>
      <c r="D308" s="231" t="s">
        <v>200</v>
      </c>
      <c r="E308" s="40"/>
      <c r="F308" s="236" t="s">
        <v>443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200</v>
      </c>
      <c r="AU308" s="17" t="s">
        <v>83</v>
      </c>
    </row>
    <row r="309" s="2" customFormat="1" ht="23.87368" customHeight="1">
      <c r="A309" s="38"/>
      <c r="B309" s="39"/>
      <c r="C309" s="218" t="s">
        <v>444</v>
      </c>
      <c r="D309" s="218" t="s">
        <v>118</v>
      </c>
      <c r="E309" s="219" t="s">
        <v>445</v>
      </c>
      <c r="F309" s="220" t="s">
        <v>446</v>
      </c>
      <c r="G309" s="221" t="s">
        <v>194</v>
      </c>
      <c r="H309" s="222">
        <v>5</v>
      </c>
      <c r="I309" s="223"/>
      <c r="J309" s="224">
        <f>ROUND(I309*H309,2)</f>
        <v>0</v>
      </c>
      <c r="K309" s="220" t="s">
        <v>195</v>
      </c>
      <c r="L309" s="44"/>
      <c r="M309" s="225" t="s">
        <v>1</v>
      </c>
      <c r="N309" s="226" t="s">
        <v>39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2.2000000000000002</v>
      </c>
      <c r="T309" s="228">
        <f>S309*H309</f>
        <v>11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135</v>
      </c>
      <c r="AT309" s="229" t="s">
        <v>118</v>
      </c>
      <c r="AU309" s="229" t="s">
        <v>83</v>
      </c>
      <c r="AY309" s="17" t="s">
        <v>115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81</v>
      </c>
      <c r="BK309" s="230">
        <f>ROUND(I309*H309,2)</f>
        <v>0</v>
      </c>
      <c r="BL309" s="17" t="s">
        <v>135</v>
      </c>
      <c r="BM309" s="229" t="s">
        <v>447</v>
      </c>
    </row>
    <row r="310" s="2" customFormat="1">
      <c r="A310" s="38"/>
      <c r="B310" s="39"/>
      <c r="C310" s="40"/>
      <c r="D310" s="231" t="s">
        <v>125</v>
      </c>
      <c r="E310" s="40"/>
      <c r="F310" s="232" t="s">
        <v>448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125</v>
      </c>
      <c r="AU310" s="17" t="s">
        <v>83</v>
      </c>
    </row>
    <row r="311" s="2" customFormat="1">
      <c r="A311" s="38"/>
      <c r="B311" s="39"/>
      <c r="C311" s="40"/>
      <c r="D311" s="241" t="s">
        <v>198</v>
      </c>
      <c r="E311" s="40"/>
      <c r="F311" s="242" t="s">
        <v>449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198</v>
      </c>
      <c r="AU311" s="17" t="s">
        <v>83</v>
      </c>
    </row>
    <row r="312" s="2" customFormat="1">
      <c r="A312" s="38"/>
      <c r="B312" s="39"/>
      <c r="C312" s="40"/>
      <c r="D312" s="231" t="s">
        <v>200</v>
      </c>
      <c r="E312" s="40"/>
      <c r="F312" s="236" t="s">
        <v>450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200</v>
      </c>
      <c r="AU312" s="17" t="s">
        <v>83</v>
      </c>
    </row>
    <row r="313" s="12" customFormat="1" ht="22.8" customHeight="1">
      <c r="A313" s="12"/>
      <c r="B313" s="202"/>
      <c r="C313" s="203"/>
      <c r="D313" s="204" t="s">
        <v>73</v>
      </c>
      <c r="E313" s="216" t="s">
        <v>451</v>
      </c>
      <c r="F313" s="216" t="s">
        <v>452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SUM(P314:P331)</f>
        <v>0</v>
      </c>
      <c r="Q313" s="210"/>
      <c r="R313" s="211">
        <f>SUM(R314:R331)</f>
        <v>0</v>
      </c>
      <c r="S313" s="210"/>
      <c r="T313" s="212">
        <f>SUM(T314:T331)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81</v>
      </c>
      <c r="AT313" s="214" t="s">
        <v>73</v>
      </c>
      <c r="AU313" s="214" t="s">
        <v>81</v>
      </c>
      <c r="AY313" s="213" t="s">
        <v>115</v>
      </c>
      <c r="BK313" s="215">
        <f>SUM(BK314:BK331)</f>
        <v>0</v>
      </c>
    </row>
    <row r="314" s="2" customFormat="1" ht="23.87368" customHeight="1">
      <c r="A314" s="38"/>
      <c r="B314" s="39"/>
      <c r="C314" s="218" t="s">
        <v>453</v>
      </c>
      <c r="D314" s="218" t="s">
        <v>118</v>
      </c>
      <c r="E314" s="219" t="s">
        <v>454</v>
      </c>
      <c r="F314" s="220" t="s">
        <v>455</v>
      </c>
      <c r="G314" s="221" t="s">
        <v>237</v>
      </c>
      <c r="H314" s="222">
        <v>11</v>
      </c>
      <c r="I314" s="223"/>
      <c r="J314" s="224">
        <f>ROUND(I314*H314,2)</f>
        <v>0</v>
      </c>
      <c r="K314" s="220" t="s">
        <v>195</v>
      </c>
      <c r="L314" s="44"/>
      <c r="M314" s="225" t="s">
        <v>1</v>
      </c>
      <c r="N314" s="226" t="s">
        <v>39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135</v>
      </c>
      <c r="AT314" s="229" t="s">
        <v>118</v>
      </c>
      <c r="AU314" s="229" t="s">
        <v>83</v>
      </c>
      <c r="AY314" s="17" t="s">
        <v>115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81</v>
      </c>
      <c r="BK314" s="230">
        <f>ROUND(I314*H314,2)</f>
        <v>0</v>
      </c>
      <c r="BL314" s="17" t="s">
        <v>135</v>
      </c>
      <c r="BM314" s="229" t="s">
        <v>456</v>
      </c>
    </row>
    <row r="315" s="2" customFormat="1">
      <c r="A315" s="38"/>
      <c r="B315" s="39"/>
      <c r="C315" s="40"/>
      <c r="D315" s="231" t="s">
        <v>125</v>
      </c>
      <c r="E315" s="40"/>
      <c r="F315" s="232" t="s">
        <v>457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125</v>
      </c>
      <c r="AU315" s="17" t="s">
        <v>83</v>
      </c>
    </row>
    <row r="316" s="2" customFormat="1">
      <c r="A316" s="38"/>
      <c r="B316" s="39"/>
      <c r="C316" s="40"/>
      <c r="D316" s="241" t="s">
        <v>198</v>
      </c>
      <c r="E316" s="40"/>
      <c r="F316" s="242" t="s">
        <v>458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198</v>
      </c>
      <c r="AU316" s="17" t="s">
        <v>83</v>
      </c>
    </row>
    <row r="317" s="2" customFormat="1">
      <c r="A317" s="38"/>
      <c r="B317" s="39"/>
      <c r="C317" s="40"/>
      <c r="D317" s="231" t="s">
        <v>200</v>
      </c>
      <c r="E317" s="40"/>
      <c r="F317" s="236" t="s">
        <v>459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200</v>
      </c>
      <c r="AU317" s="17" t="s">
        <v>83</v>
      </c>
    </row>
    <row r="318" s="2" customFormat="1" ht="23.87368" customHeight="1">
      <c r="A318" s="38"/>
      <c r="B318" s="39"/>
      <c r="C318" s="218" t="s">
        <v>460</v>
      </c>
      <c r="D318" s="218" t="s">
        <v>118</v>
      </c>
      <c r="E318" s="219" t="s">
        <v>461</v>
      </c>
      <c r="F318" s="220" t="s">
        <v>462</v>
      </c>
      <c r="G318" s="221" t="s">
        <v>237</v>
      </c>
      <c r="H318" s="222">
        <v>99</v>
      </c>
      <c r="I318" s="223"/>
      <c r="J318" s="224">
        <f>ROUND(I318*H318,2)</f>
        <v>0</v>
      </c>
      <c r="K318" s="220" t="s">
        <v>195</v>
      </c>
      <c r="L318" s="44"/>
      <c r="M318" s="225" t="s">
        <v>1</v>
      </c>
      <c r="N318" s="226" t="s">
        <v>39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135</v>
      </c>
      <c r="AT318" s="229" t="s">
        <v>118</v>
      </c>
      <c r="AU318" s="229" t="s">
        <v>83</v>
      </c>
      <c r="AY318" s="17" t="s">
        <v>115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81</v>
      </c>
      <c r="BK318" s="230">
        <f>ROUND(I318*H318,2)</f>
        <v>0</v>
      </c>
      <c r="BL318" s="17" t="s">
        <v>135</v>
      </c>
      <c r="BM318" s="229" t="s">
        <v>463</v>
      </c>
    </row>
    <row r="319" s="2" customFormat="1">
      <c r="A319" s="38"/>
      <c r="B319" s="39"/>
      <c r="C319" s="40"/>
      <c r="D319" s="231" t="s">
        <v>125</v>
      </c>
      <c r="E319" s="40"/>
      <c r="F319" s="232" t="s">
        <v>464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125</v>
      </c>
      <c r="AU319" s="17" t="s">
        <v>83</v>
      </c>
    </row>
    <row r="320" s="2" customFormat="1">
      <c r="A320" s="38"/>
      <c r="B320" s="39"/>
      <c r="C320" s="40"/>
      <c r="D320" s="241" t="s">
        <v>198</v>
      </c>
      <c r="E320" s="40"/>
      <c r="F320" s="242" t="s">
        <v>465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198</v>
      </c>
      <c r="AU320" s="17" t="s">
        <v>83</v>
      </c>
    </row>
    <row r="321" s="2" customFormat="1">
      <c r="A321" s="38"/>
      <c r="B321" s="39"/>
      <c r="C321" s="40"/>
      <c r="D321" s="231" t="s">
        <v>200</v>
      </c>
      <c r="E321" s="40"/>
      <c r="F321" s="236" t="s">
        <v>459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200</v>
      </c>
      <c r="AU321" s="17" t="s">
        <v>83</v>
      </c>
    </row>
    <row r="322" s="14" customFormat="1">
      <c r="A322" s="14"/>
      <c r="B322" s="253"/>
      <c r="C322" s="254"/>
      <c r="D322" s="231" t="s">
        <v>202</v>
      </c>
      <c r="E322" s="254"/>
      <c r="F322" s="256" t="s">
        <v>466</v>
      </c>
      <c r="G322" s="254"/>
      <c r="H322" s="257">
        <v>99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202</v>
      </c>
      <c r="AU322" s="263" t="s">
        <v>83</v>
      </c>
      <c r="AV322" s="14" t="s">
        <v>83</v>
      </c>
      <c r="AW322" s="14" t="s">
        <v>4</v>
      </c>
      <c r="AX322" s="14" t="s">
        <v>81</v>
      </c>
      <c r="AY322" s="263" t="s">
        <v>115</v>
      </c>
    </row>
    <row r="323" s="2" customFormat="1" ht="15.1579" customHeight="1">
      <c r="A323" s="38"/>
      <c r="B323" s="39"/>
      <c r="C323" s="218" t="s">
        <v>467</v>
      </c>
      <c r="D323" s="218" t="s">
        <v>118</v>
      </c>
      <c r="E323" s="219" t="s">
        <v>468</v>
      </c>
      <c r="F323" s="220" t="s">
        <v>469</v>
      </c>
      <c r="G323" s="221" t="s">
        <v>237</v>
      </c>
      <c r="H323" s="222">
        <v>11</v>
      </c>
      <c r="I323" s="223"/>
      <c r="J323" s="224">
        <f>ROUND(I323*H323,2)</f>
        <v>0</v>
      </c>
      <c r="K323" s="220" t="s">
        <v>195</v>
      </c>
      <c r="L323" s="44"/>
      <c r="M323" s="225" t="s">
        <v>1</v>
      </c>
      <c r="N323" s="226" t="s">
        <v>39</v>
      </c>
      <c r="O323" s="9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135</v>
      </c>
      <c r="AT323" s="229" t="s">
        <v>118</v>
      </c>
      <c r="AU323" s="229" t="s">
        <v>83</v>
      </c>
      <c r="AY323" s="17" t="s">
        <v>115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81</v>
      </c>
      <c r="BK323" s="230">
        <f>ROUND(I323*H323,2)</f>
        <v>0</v>
      </c>
      <c r="BL323" s="17" t="s">
        <v>135</v>
      </c>
      <c r="BM323" s="229" t="s">
        <v>470</v>
      </c>
    </row>
    <row r="324" s="2" customFormat="1">
      <c r="A324" s="38"/>
      <c r="B324" s="39"/>
      <c r="C324" s="40"/>
      <c r="D324" s="231" t="s">
        <v>125</v>
      </c>
      <c r="E324" s="40"/>
      <c r="F324" s="232" t="s">
        <v>471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125</v>
      </c>
      <c r="AU324" s="17" t="s">
        <v>83</v>
      </c>
    </row>
    <row r="325" s="2" customFormat="1">
      <c r="A325" s="38"/>
      <c r="B325" s="39"/>
      <c r="C325" s="40"/>
      <c r="D325" s="241" t="s">
        <v>198</v>
      </c>
      <c r="E325" s="40"/>
      <c r="F325" s="242" t="s">
        <v>472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198</v>
      </c>
      <c r="AU325" s="17" t="s">
        <v>83</v>
      </c>
    </row>
    <row r="326" s="2" customFormat="1">
      <c r="A326" s="38"/>
      <c r="B326" s="39"/>
      <c r="C326" s="40"/>
      <c r="D326" s="231" t="s">
        <v>200</v>
      </c>
      <c r="E326" s="40"/>
      <c r="F326" s="236" t="s">
        <v>473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200</v>
      </c>
      <c r="AU326" s="17" t="s">
        <v>83</v>
      </c>
    </row>
    <row r="327" s="2" customFormat="1" ht="37.01053" customHeight="1">
      <c r="A327" s="38"/>
      <c r="B327" s="39"/>
      <c r="C327" s="218" t="s">
        <v>474</v>
      </c>
      <c r="D327" s="218" t="s">
        <v>118</v>
      </c>
      <c r="E327" s="219" t="s">
        <v>475</v>
      </c>
      <c r="F327" s="220" t="s">
        <v>476</v>
      </c>
      <c r="G327" s="221" t="s">
        <v>237</v>
      </c>
      <c r="H327" s="222">
        <v>11</v>
      </c>
      <c r="I327" s="223"/>
      <c r="J327" s="224">
        <f>ROUND(I327*H327,2)</f>
        <v>0</v>
      </c>
      <c r="K327" s="220" t="s">
        <v>195</v>
      </c>
      <c r="L327" s="44"/>
      <c r="M327" s="225" t="s">
        <v>1</v>
      </c>
      <c r="N327" s="226" t="s">
        <v>39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135</v>
      </c>
      <c r="AT327" s="229" t="s">
        <v>118</v>
      </c>
      <c r="AU327" s="229" t="s">
        <v>83</v>
      </c>
      <c r="AY327" s="17" t="s">
        <v>115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81</v>
      </c>
      <c r="BK327" s="230">
        <f>ROUND(I327*H327,2)</f>
        <v>0</v>
      </c>
      <c r="BL327" s="17" t="s">
        <v>135</v>
      </c>
      <c r="BM327" s="229" t="s">
        <v>477</v>
      </c>
    </row>
    <row r="328" s="2" customFormat="1">
      <c r="A328" s="38"/>
      <c r="B328" s="39"/>
      <c r="C328" s="40"/>
      <c r="D328" s="231" t="s">
        <v>125</v>
      </c>
      <c r="E328" s="40"/>
      <c r="F328" s="232" t="s">
        <v>478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125</v>
      </c>
      <c r="AU328" s="17" t="s">
        <v>83</v>
      </c>
    </row>
    <row r="329" s="2" customFormat="1">
      <c r="A329" s="38"/>
      <c r="B329" s="39"/>
      <c r="C329" s="40"/>
      <c r="D329" s="241" t="s">
        <v>198</v>
      </c>
      <c r="E329" s="40"/>
      <c r="F329" s="242" t="s">
        <v>479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198</v>
      </c>
      <c r="AU329" s="17" t="s">
        <v>83</v>
      </c>
    </row>
    <row r="330" s="2" customFormat="1">
      <c r="A330" s="38"/>
      <c r="B330" s="39"/>
      <c r="C330" s="40"/>
      <c r="D330" s="231" t="s">
        <v>200</v>
      </c>
      <c r="E330" s="40"/>
      <c r="F330" s="236" t="s">
        <v>251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200</v>
      </c>
      <c r="AU330" s="17" t="s">
        <v>83</v>
      </c>
    </row>
    <row r="331" s="2" customFormat="1">
      <c r="A331" s="38"/>
      <c r="B331" s="39"/>
      <c r="C331" s="40"/>
      <c r="D331" s="231" t="s">
        <v>129</v>
      </c>
      <c r="E331" s="40"/>
      <c r="F331" s="236" t="s">
        <v>480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129</v>
      </c>
      <c r="AU331" s="17" t="s">
        <v>83</v>
      </c>
    </row>
    <row r="332" s="12" customFormat="1" ht="22.8" customHeight="1">
      <c r="A332" s="12"/>
      <c r="B332" s="202"/>
      <c r="C332" s="203"/>
      <c r="D332" s="204" t="s">
        <v>73</v>
      </c>
      <c r="E332" s="216" t="s">
        <v>481</v>
      </c>
      <c r="F332" s="216" t="s">
        <v>482</v>
      </c>
      <c r="G332" s="203"/>
      <c r="H332" s="203"/>
      <c r="I332" s="206"/>
      <c r="J332" s="217">
        <f>BK332</f>
        <v>0</v>
      </c>
      <c r="K332" s="203"/>
      <c r="L332" s="208"/>
      <c r="M332" s="209"/>
      <c r="N332" s="210"/>
      <c r="O332" s="210"/>
      <c r="P332" s="211">
        <f>SUM(P333:P340)</f>
        <v>0</v>
      </c>
      <c r="Q332" s="210"/>
      <c r="R332" s="211">
        <f>SUM(R333:R340)</f>
        <v>0</v>
      </c>
      <c r="S332" s="210"/>
      <c r="T332" s="212">
        <f>SUM(T333:T340)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81</v>
      </c>
      <c r="AT332" s="214" t="s">
        <v>73</v>
      </c>
      <c r="AU332" s="214" t="s">
        <v>81</v>
      </c>
      <c r="AY332" s="213" t="s">
        <v>115</v>
      </c>
      <c r="BK332" s="215">
        <f>SUM(BK333:BK340)</f>
        <v>0</v>
      </c>
    </row>
    <row r="333" s="2" customFormat="1" ht="21.47368" customHeight="1">
      <c r="A333" s="38"/>
      <c r="B333" s="39"/>
      <c r="C333" s="218" t="s">
        <v>483</v>
      </c>
      <c r="D333" s="218" t="s">
        <v>118</v>
      </c>
      <c r="E333" s="219" t="s">
        <v>484</v>
      </c>
      <c r="F333" s="220" t="s">
        <v>485</v>
      </c>
      <c r="G333" s="221" t="s">
        <v>237</v>
      </c>
      <c r="H333" s="222">
        <v>454.20699999999999</v>
      </c>
      <c r="I333" s="223"/>
      <c r="J333" s="224">
        <f>ROUND(I333*H333,2)</f>
        <v>0</v>
      </c>
      <c r="K333" s="220" t="s">
        <v>195</v>
      </c>
      <c r="L333" s="44"/>
      <c r="M333" s="225" t="s">
        <v>1</v>
      </c>
      <c r="N333" s="226" t="s">
        <v>39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135</v>
      </c>
      <c r="AT333" s="229" t="s">
        <v>118</v>
      </c>
      <c r="AU333" s="229" t="s">
        <v>83</v>
      </c>
      <c r="AY333" s="17" t="s">
        <v>115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81</v>
      </c>
      <c r="BK333" s="230">
        <f>ROUND(I333*H333,2)</f>
        <v>0</v>
      </c>
      <c r="BL333" s="17" t="s">
        <v>135</v>
      </c>
      <c r="BM333" s="229" t="s">
        <v>486</v>
      </c>
    </row>
    <row r="334" s="2" customFormat="1">
      <c r="A334" s="38"/>
      <c r="B334" s="39"/>
      <c r="C334" s="40"/>
      <c r="D334" s="231" t="s">
        <v>125</v>
      </c>
      <c r="E334" s="40"/>
      <c r="F334" s="232" t="s">
        <v>487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125</v>
      </c>
      <c r="AU334" s="17" t="s">
        <v>83</v>
      </c>
    </row>
    <row r="335" s="2" customFormat="1">
      <c r="A335" s="38"/>
      <c r="B335" s="39"/>
      <c r="C335" s="40"/>
      <c r="D335" s="241" t="s">
        <v>198</v>
      </c>
      <c r="E335" s="40"/>
      <c r="F335" s="242" t="s">
        <v>488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198</v>
      </c>
      <c r="AU335" s="17" t="s">
        <v>83</v>
      </c>
    </row>
    <row r="336" s="2" customFormat="1">
      <c r="A336" s="38"/>
      <c r="B336" s="39"/>
      <c r="C336" s="40"/>
      <c r="D336" s="231" t="s">
        <v>200</v>
      </c>
      <c r="E336" s="40"/>
      <c r="F336" s="236" t="s">
        <v>489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200</v>
      </c>
      <c r="AU336" s="17" t="s">
        <v>83</v>
      </c>
    </row>
    <row r="337" s="2" customFormat="1" ht="32.21053" customHeight="1">
      <c r="A337" s="38"/>
      <c r="B337" s="39"/>
      <c r="C337" s="218" t="s">
        <v>490</v>
      </c>
      <c r="D337" s="218" t="s">
        <v>118</v>
      </c>
      <c r="E337" s="219" t="s">
        <v>491</v>
      </c>
      <c r="F337" s="220" t="s">
        <v>492</v>
      </c>
      <c r="G337" s="221" t="s">
        <v>237</v>
      </c>
      <c r="H337" s="222">
        <v>454.20699999999999</v>
      </c>
      <c r="I337" s="223"/>
      <c r="J337" s="224">
        <f>ROUND(I337*H337,2)</f>
        <v>0</v>
      </c>
      <c r="K337" s="220" t="s">
        <v>195</v>
      </c>
      <c r="L337" s="44"/>
      <c r="M337" s="225" t="s">
        <v>1</v>
      </c>
      <c r="N337" s="226" t="s">
        <v>39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135</v>
      </c>
      <c r="AT337" s="229" t="s">
        <v>118</v>
      </c>
      <c r="AU337" s="229" t="s">
        <v>83</v>
      </c>
      <c r="AY337" s="17" t="s">
        <v>115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81</v>
      </c>
      <c r="BK337" s="230">
        <f>ROUND(I337*H337,2)</f>
        <v>0</v>
      </c>
      <c r="BL337" s="17" t="s">
        <v>135</v>
      </c>
      <c r="BM337" s="229" t="s">
        <v>493</v>
      </c>
    </row>
    <row r="338" s="2" customFormat="1">
      <c r="A338" s="38"/>
      <c r="B338" s="39"/>
      <c r="C338" s="40"/>
      <c r="D338" s="231" t="s">
        <v>125</v>
      </c>
      <c r="E338" s="40"/>
      <c r="F338" s="232" t="s">
        <v>494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125</v>
      </c>
      <c r="AU338" s="17" t="s">
        <v>83</v>
      </c>
    </row>
    <row r="339" s="2" customFormat="1">
      <c r="A339" s="38"/>
      <c r="B339" s="39"/>
      <c r="C339" s="40"/>
      <c r="D339" s="241" t="s">
        <v>198</v>
      </c>
      <c r="E339" s="40"/>
      <c r="F339" s="242" t="s">
        <v>495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198</v>
      </c>
      <c r="AU339" s="17" t="s">
        <v>83</v>
      </c>
    </row>
    <row r="340" s="2" customFormat="1">
      <c r="A340" s="38"/>
      <c r="B340" s="39"/>
      <c r="C340" s="40"/>
      <c r="D340" s="231" t="s">
        <v>200</v>
      </c>
      <c r="E340" s="40"/>
      <c r="F340" s="236" t="s">
        <v>489</v>
      </c>
      <c r="G340" s="40"/>
      <c r="H340" s="40"/>
      <c r="I340" s="233"/>
      <c r="J340" s="40"/>
      <c r="K340" s="40"/>
      <c r="L340" s="44"/>
      <c r="M340" s="237"/>
      <c r="N340" s="238"/>
      <c r="O340" s="239"/>
      <c r="P340" s="239"/>
      <c r="Q340" s="239"/>
      <c r="R340" s="239"/>
      <c r="S340" s="239"/>
      <c r="T340" s="240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200</v>
      </c>
      <c r="AU340" s="17" t="s">
        <v>83</v>
      </c>
    </row>
    <row r="341" s="2" customFormat="1" ht="6.96" customHeight="1">
      <c r="A341" s="38"/>
      <c r="B341" s="66"/>
      <c r="C341" s="67"/>
      <c r="D341" s="67"/>
      <c r="E341" s="67"/>
      <c r="F341" s="67"/>
      <c r="G341" s="67"/>
      <c r="H341" s="67"/>
      <c r="I341" s="67"/>
      <c r="J341" s="67"/>
      <c r="K341" s="67"/>
      <c r="L341" s="44"/>
      <c r="M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</sheetData>
  <sheetProtection sheet="1" autoFilter="0" formatColumns="0" formatRows="0" objects="1" scenarios="1" spinCount="100000" saltValue="/kEYaUvcCOW9q5qYXAICilqQN/dD8+aY5D9qJDKxusqE8v9K21HIgH6xZ1u8fdRd6gZQlaXXpsQXIuf9M2IcIQ==" hashValue="NWpD4sYAkmcrlMOOQXb7dZJJQpwdRE7tH4bfuIIAUazrY7WujJqHXYq3E5/rbIdmpMu7o+5u/ciGun1voQ6SNg==" algorithmName="SHA-512" password="CF60"/>
  <autoFilter ref="C124:K34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1_01/122251104"/>
    <hyperlink ref="F139" r:id="rId2" display="https://podminky.urs.cz/item/CS_URS_2021_01/122251404"/>
    <hyperlink ref="F146" r:id="rId3" display="https://podminky.urs.cz/item/CS_URS_2021_01/132254201"/>
    <hyperlink ref="F152" r:id="rId4" display="https://podminky.urs.cz/item/CS_URS_2021_01/162751117"/>
    <hyperlink ref="F167" r:id="rId5" display="https://podminky.urs.cz/item/CS_URS_2021_01/171251201"/>
    <hyperlink ref="F174" r:id="rId6" display="https://podminky.urs.cz/item/CS_URS_2021_01/171201231"/>
    <hyperlink ref="F179" r:id="rId7" display="https://podminky.urs.cz/item/CS_URS_2021_01/172152101"/>
    <hyperlink ref="F187" r:id="rId8" display="https://podminky.urs.cz/item/CS_URS_2021_01/181006122"/>
    <hyperlink ref="F194" r:id="rId9" display="https://podminky.urs.cz/item/CS_URS_2021_01/181411122"/>
    <hyperlink ref="F201" r:id="rId10" display="https://podminky.urs.cz/item/CS_URS_2021_01/181951112"/>
    <hyperlink ref="F205" r:id="rId11" display="https://podminky.urs.cz/item/CS_URS_2021_01/182151111"/>
    <hyperlink ref="F213" r:id="rId12" display="https://podminky.urs.cz/item/CS_URS_2021_01/321321115"/>
    <hyperlink ref="F217" r:id="rId13" display="https://podminky.urs.cz/item/CS_URS_2021_01/321351010"/>
    <hyperlink ref="F222" r:id="rId14" display="https://podminky.urs.cz/item/CS_URS_2021_01/321352010"/>
    <hyperlink ref="F226" r:id="rId15" display="https://podminky.urs.cz/item/CS_URS_2021_01/321368211"/>
    <hyperlink ref="F233" r:id="rId16" display="https://podminky.urs.cz/item/CS_URS_2021_01/457971121"/>
    <hyperlink ref="F242" r:id="rId17" display="https://podminky.urs.cz/item/CS_URS_2021_01/457979121"/>
    <hyperlink ref="F246" r:id="rId18" display="https://podminky.urs.cz/item/CS_URS_2021_01/462511161"/>
    <hyperlink ref="F252" r:id="rId19" display="https://podminky.urs.cz/item/CS_URS_2021_01/462511169"/>
    <hyperlink ref="F258" r:id="rId20" display="https://podminky.urs.cz/item/CS_URS_2021_01/463212121"/>
    <hyperlink ref="F264" r:id="rId21" display="https://podminky.urs.cz/item/CS_URS_2021_01/463212191"/>
    <hyperlink ref="F274" r:id="rId22" display="https://podminky.urs.cz/item/CS_URS_2021_01/564861111"/>
    <hyperlink ref="F277" r:id="rId23" display="https://podminky.urs.cz/item/CS_URS_2021_01/591211111"/>
    <hyperlink ref="F284" r:id="rId24" display="https://podminky.urs.cz/item/CS_URS_2021_01/596911111"/>
    <hyperlink ref="F292" r:id="rId25" display="https://podminky.urs.cz/item/CS_URS_2021_01/871310320"/>
    <hyperlink ref="F300" r:id="rId26" display="https://podminky.urs.cz/item/CS_URS_2021_01/916231213"/>
    <hyperlink ref="F307" r:id="rId27" display="https://podminky.urs.cz/item/CS_URS_2021_01/935932415"/>
    <hyperlink ref="F311" r:id="rId28" display="https://podminky.urs.cz/item/CS_URS_2021_01/981511116"/>
    <hyperlink ref="F316" r:id="rId29" display="https://podminky.urs.cz/item/CS_URS_2021_01/997006512"/>
    <hyperlink ref="F320" r:id="rId30" display="https://podminky.urs.cz/item/CS_URS_2021_01/997006519"/>
    <hyperlink ref="F325" r:id="rId31" display="https://podminky.urs.cz/item/CS_URS_2021_01/997006551"/>
    <hyperlink ref="F329" r:id="rId32" display="https://podminky.urs.cz/item/CS_URS_2021_01/997013861"/>
    <hyperlink ref="F335" r:id="rId33" display="https://podminky.urs.cz/item/CS_URS_2021_01/998312011"/>
    <hyperlink ref="F339" r:id="rId34" display="https://podminky.urs.cz/item/CS_URS_2021_01/9983120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Valečka</dc:creator>
  <cp:lastModifiedBy>Lukáš Valečka</cp:lastModifiedBy>
  <dcterms:created xsi:type="dcterms:W3CDTF">2021-09-23T08:59:19Z</dcterms:created>
  <dcterms:modified xsi:type="dcterms:W3CDTF">2021-09-23T08:59:22Z</dcterms:modified>
</cp:coreProperties>
</file>