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1"/>
  </bookViews>
  <sheets>
    <sheet name="úvodní strana" sheetId="1" r:id="rId1"/>
    <sheet name="I. ETAPA" sheetId="2" r:id="rId2"/>
    <sheet name="II. ETAPA" sheetId="3" r:id="rId3"/>
  </sheets>
  <definedNames/>
  <calcPr fullCalcOnLoad="1"/>
</workbook>
</file>

<file path=xl/sharedStrings.xml><?xml version="1.0" encoding="utf-8"?>
<sst xmlns="http://schemas.openxmlformats.org/spreadsheetml/2006/main" count="122" uniqueCount="47">
  <si>
    <t>jedn cena</t>
  </si>
  <si>
    <t>cena</t>
  </si>
  <si>
    <t>cena celkem</t>
  </si>
  <si>
    <t>popis činnosti</t>
  </si>
  <si>
    <t>M.J.</t>
  </si>
  <si>
    <t>množství</t>
  </si>
  <si>
    <t>cena celkem s DPH</t>
  </si>
  <si>
    <t>Kč</t>
  </si>
  <si>
    <t>-</t>
  </si>
  <si>
    <t>DPH 21%</t>
  </si>
  <si>
    <t>m2</t>
  </si>
  <si>
    <t xml:space="preserve">pumptrack </t>
  </si>
  <si>
    <t>kpl</t>
  </si>
  <si>
    <t>vytyčení  - geodetické práce</t>
  </si>
  <si>
    <t xml:space="preserve">modelace základu trati </t>
  </si>
  <si>
    <t>hutnění povrchu vibrační deskou</t>
  </si>
  <si>
    <t>m3</t>
  </si>
  <si>
    <t xml:space="preserve">hutnění konstrukčních vrstev </t>
  </si>
  <si>
    <t>dodávka štěrkové vrstvy</t>
  </si>
  <si>
    <t>Provozní řád - cedule včetně stojanu</t>
  </si>
  <si>
    <t>VSAKOVACÍ PLOCHA - JÁMA ZASYPÁNA ŘÍČNÍM ŠTĚRKEM (KAČÍRKEM) DO ÚROVNĚ TERÉNU
hl. 0,20-0,30m - PLOCHA cca 6m2</t>
  </si>
  <si>
    <t>finální modelace povrchu podkladu vrstvy štěrkodrti</t>
  </si>
  <si>
    <t>dodávka asfaltu ACO 8CH</t>
  </si>
  <si>
    <t xml:space="preserve">dodávka zeminy pro modelaci trati hlinitopísčitá zemina </t>
  </si>
  <si>
    <t>uvedení do provozu</t>
  </si>
  <si>
    <t>pokládka Asfaltové vrstvy - asfaltu tl.6-10cm (ACO 8CH), včetně dodávky materiálu a hutnění</t>
  </si>
  <si>
    <t>vypracoval: Ing. Michal Severa</t>
  </si>
  <si>
    <t>č.</t>
  </si>
  <si>
    <t>06 VÝKAZ VÝMĚR</t>
  </si>
  <si>
    <t xml:space="preserve">ztravnění -rovná plocha, založení trávníku včetně přípravy podkladu </t>
  </si>
  <si>
    <t>zatravnění - šikmé části dráhy</t>
  </si>
  <si>
    <t>inženýrská projektová činnost při realizaci</t>
  </si>
  <si>
    <t>%</t>
  </si>
  <si>
    <t>ks</t>
  </si>
  <si>
    <t>VRN</t>
  </si>
  <si>
    <t>mobiliář - lavička zahradní dle výběru investora</t>
  </si>
  <si>
    <t>m</t>
  </si>
  <si>
    <t>drenážní potrubí DN100mm - položení, obsyp, zasypání zhutnění (rezerva položka v případě špatných vsakovacích poměrů po provedení sondy</t>
  </si>
  <si>
    <t>celkem</t>
  </si>
  <si>
    <t>stržení ornoce, srovnání na +-0 přesun materiálu</t>
  </si>
  <si>
    <r>
      <t xml:space="preserve">PUMPTRACK TURNOV
</t>
    </r>
    <r>
      <rPr>
        <sz val="12"/>
        <rFont val="Arial CE"/>
        <family val="0"/>
      </rPr>
      <t xml:space="preserve">
</t>
    </r>
    <r>
      <rPr>
        <b/>
        <sz val="20"/>
        <rFont val="Arial CE"/>
        <family val="0"/>
      </rPr>
      <t xml:space="preserve">
</t>
    </r>
    <r>
      <rPr>
        <b/>
        <sz val="22"/>
        <rFont val="Arial CE"/>
        <family val="0"/>
      </rPr>
      <t xml:space="preserve">
</t>
    </r>
  </si>
  <si>
    <t>stojany kol</t>
  </si>
  <si>
    <t>směrovací nástřiky</t>
  </si>
  <si>
    <t>reklamní logo dle spec objednatele vel. cca 0,3x0,5 m</t>
  </si>
  <si>
    <t xml:space="preserve">reklamní logo dle spec objednatele vel. cca 1,0x1,0 m </t>
  </si>
  <si>
    <t>Vysvětlení: Do rozpočtu byly doplněny položky týkající se značení na povrchu dráhy a předpokládaných log sponzorů, které budou součástí realizace. Jejich přesná specifikace</t>
  </si>
  <si>
    <t>bude dodána v průběhu realizace do 15.5.2020. Předpokládané rozměry jsou uvedeny ve výkazu výměr.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</si>
</sst>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22"/>
      <name val="Arial CE"/>
      <family val="0"/>
    </font>
    <font>
      <sz val="14"/>
      <color indexed="10"/>
      <name val="Arial CE"/>
      <family val="0"/>
    </font>
    <font>
      <b/>
      <sz val="16"/>
      <color indexed="10"/>
      <name val="Arial CE"/>
      <family val="0"/>
    </font>
    <font>
      <sz val="10"/>
      <color indexed="53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theme="2" tint="-0.24997000396251678"/>
      <name val="Arial CE"/>
      <family val="0"/>
    </font>
    <font>
      <sz val="14"/>
      <color rgb="FFFF0000"/>
      <name val="Arial CE"/>
      <family val="0"/>
    </font>
    <font>
      <b/>
      <sz val="16"/>
      <color rgb="FFFF0000"/>
      <name val="Arial CE"/>
      <family val="0"/>
    </font>
    <font>
      <sz val="10"/>
      <color rgb="FFFF33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Alignment="1">
      <alignment/>
    </xf>
    <xf numFmtId="4" fontId="53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4" fontId="52" fillId="0" borderId="0" xfId="0" applyNumberFormat="1" applyFont="1" applyBorder="1" applyAlignment="1">
      <alignment/>
    </xf>
    <xf numFmtId="4" fontId="54" fillId="0" borderId="0" xfId="0" applyNumberFormat="1" applyFont="1" applyBorder="1" applyAlignment="1">
      <alignment/>
    </xf>
    <xf numFmtId="0" fontId="52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5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52" fillId="0" borderId="2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right"/>
    </xf>
    <xf numFmtId="2" fontId="0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35" xfId="0" applyFont="1" applyBorder="1" applyAlignment="1">
      <alignment wrapText="1"/>
    </xf>
    <xf numFmtId="0" fontId="0" fillId="0" borderId="35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8" fillId="0" borderId="30" xfId="0" applyFont="1" applyBorder="1" applyAlignment="1">
      <alignment horizontal="right"/>
    </xf>
    <xf numFmtId="0" fontId="0" fillId="0" borderId="30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7" fillId="0" borderId="42" xfId="0" applyFont="1" applyBorder="1" applyAlignment="1">
      <alignment/>
    </xf>
    <xf numFmtId="4" fontId="55" fillId="0" borderId="0" xfId="0" applyNumberFormat="1" applyFont="1" applyAlignment="1">
      <alignment/>
    </xf>
    <xf numFmtId="0" fontId="7" fillId="0" borderId="43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8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52" fillId="0" borderId="23" xfId="0" applyFont="1" applyBorder="1" applyAlignment="1">
      <alignment/>
    </xf>
    <xf numFmtId="0" fontId="52" fillId="0" borderId="34" xfId="0" applyFont="1" applyBorder="1" applyAlignment="1">
      <alignment/>
    </xf>
    <xf numFmtId="2" fontId="0" fillId="0" borderId="34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2" fontId="52" fillId="0" borderId="23" xfId="0" applyNumberFormat="1" applyFont="1" applyBorder="1" applyAlignment="1">
      <alignment/>
    </xf>
    <xf numFmtId="0" fontId="56" fillId="0" borderId="13" xfId="0" applyFont="1" applyBorder="1" applyAlignment="1">
      <alignment vertical="top" wrapText="1"/>
    </xf>
    <xf numFmtId="0" fontId="57" fillId="0" borderId="45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2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46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0" fontId="7" fillId="0" borderId="13" xfId="0" applyFont="1" applyBorder="1" applyAlignment="1">
      <alignment vertical="top" wrapText="1"/>
    </xf>
    <xf numFmtId="0" fontId="58" fillId="0" borderId="35" xfId="0" applyFont="1" applyBorder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B8" sqref="B8"/>
    </sheetView>
  </sheetViews>
  <sheetFormatPr defaultColWidth="8.625" defaultRowHeight="12.75"/>
  <cols>
    <col min="1" max="1" width="9.625" style="0" customWidth="1"/>
    <col min="2" max="2" width="73.625" style="0" customWidth="1"/>
  </cols>
  <sheetData>
    <row r="2" spans="1:2" ht="13.5" thickBot="1">
      <c r="A2" s="1"/>
      <c r="B2" s="3"/>
    </row>
    <row r="3" spans="2:6" ht="166.5" customHeight="1">
      <c r="B3" s="101" t="s">
        <v>40</v>
      </c>
      <c r="C3" s="5"/>
      <c r="D3" s="6"/>
      <c r="E3" s="6"/>
      <c r="F3" s="7"/>
    </row>
    <row r="4" spans="2:6" ht="45.75" customHeight="1">
      <c r="B4" s="95"/>
      <c r="C4" s="4"/>
      <c r="D4" s="2"/>
      <c r="E4" s="2"/>
      <c r="F4" s="8"/>
    </row>
    <row r="5" spans="2:6" ht="42.75" customHeight="1">
      <c r="B5" s="95"/>
      <c r="C5" s="4"/>
      <c r="D5" s="2"/>
      <c r="E5" s="2"/>
      <c r="F5" s="8"/>
    </row>
    <row r="6" spans="2:6" ht="21">
      <c r="B6" s="96"/>
      <c r="C6" s="13"/>
      <c r="D6" s="14"/>
      <c r="E6" s="14"/>
      <c r="F6" s="15"/>
    </row>
    <row r="7" spans="2:6" ht="21">
      <c r="B7" s="97"/>
      <c r="C7" s="4"/>
      <c r="D7" s="2"/>
      <c r="E7" s="2"/>
      <c r="F7" s="8"/>
    </row>
    <row r="8" spans="2:6" ht="21">
      <c r="B8" s="106" t="s">
        <v>28</v>
      </c>
      <c r="C8" s="4"/>
      <c r="D8" s="2"/>
      <c r="E8" s="2"/>
      <c r="F8" s="8"/>
    </row>
    <row r="9" spans="2:6" ht="12.75">
      <c r="B9" s="98"/>
      <c r="C9" s="2"/>
      <c r="D9" s="2"/>
      <c r="E9" s="2"/>
      <c r="F9" s="8"/>
    </row>
    <row r="10" spans="2:6" ht="12.75">
      <c r="B10" s="9" t="s">
        <v>26</v>
      </c>
      <c r="C10" s="2"/>
      <c r="D10" s="2"/>
      <c r="E10" s="2"/>
      <c r="F10" s="8"/>
    </row>
    <row r="11" spans="2:6" ht="12.75">
      <c r="B11" s="9"/>
      <c r="C11" s="2"/>
      <c r="D11" s="2"/>
      <c r="E11" s="2"/>
      <c r="F11" s="8"/>
    </row>
    <row r="12" spans="2:6" ht="12.75">
      <c r="B12" s="9"/>
      <c r="C12" s="2"/>
      <c r="D12" s="2"/>
      <c r="E12" s="2"/>
      <c r="F12" s="8" t="s">
        <v>8</v>
      </c>
    </row>
    <row r="13" spans="2:6" ht="12.75">
      <c r="B13" s="9"/>
      <c r="C13" s="2"/>
      <c r="D13" s="2"/>
      <c r="E13" s="2"/>
      <c r="F13" s="8"/>
    </row>
    <row r="14" spans="2:6" ht="12.75">
      <c r="B14" s="9"/>
      <c r="C14" s="2"/>
      <c r="D14" s="2"/>
      <c r="E14" s="2"/>
      <c r="F14" s="8"/>
    </row>
    <row r="15" spans="2:6" ht="13.5" thickBot="1">
      <c r="B15" s="10"/>
      <c r="C15" s="11"/>
      <c r="D15" s="11"/>
      <c r="E15" s="11"/>
      <c r="F15" s="12"/>
    </row>
  </sheetData>
  <sheetProtection/>
  <printOptions/>
  <pageMargins left="1.3385826771653544" right="0.7874015748031497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80" zoomScaleNormal="80" workbookViewId="0" topLeftCell="A1">
      <selection activeCell="A35" sqref="A35"/>
    </sheetView>
  </sheetViews>
  <sheetFormatPr defaultColWidth="8.625" defaultRowHeight="12.75"/>
  <cols>
    <col min="1" max="1" width="8.625" style="16" customWidth="1"/>
    <col min="2" max="2" width="49.50390625" style="20" customWidth="1"/>
    <col min="3" max="3" width="9.375" style="25" customWidth="1"/>
    <col min="4" max="4" width="19.875" style="16" customWidth="1"/>
    <col min="5" max="5" width="8.625" style="16" customWidth="1"/>
    <col min="6" max="6" width="16.125" style="16" customWidth="1"/>
    <col min="7" max="7" width="23.125" style="20" customWidth="1"/>
    <col min="8" max="9" width="10.125" style="16" bestFit="1" customWidth="1"/>
    <col min="10" max="10" width="10.50390625" style="16" bestFit="1" customWidth="1"/>
    <col min="11" max="16384" width="8.625" style="16" customWidth="1"/>
  </cols>
  <sheetData>
    <row r="1" spans="1:7" ht="21">
      <c r="A1" s="39" t="s">
        <v>27</v>
      </c>
      <c r="B1" s="80" t="s">
        <v>3</v>
      </c>
      <c r="C1" s="81" t="s">
        <v>4</v>
      </c>
      <c r="D1" s="81" t="s">
        <v>5</v>
      </c>
      <c r="E1" s="82"/>
      <c r="F1" s="49" t="s">
        <v>0</v>
      </c>
      <c r="G1" s="50" t="s">
        <v>1</v>
      </c>
    </row>
    <row r="2" spans="1:7" ht="13.5" thickBot="1">
      <c r="A2" s="40"/>
      <c r="B2" s="83"/>
      <c r="C2" s="68"/>
      <c r="D2" s="29"/>
      <c r="E2" s="29"/>
      <c r="F2" s="29"/>
      <c r="G2" s="51"/>
    </row>
    <row r="3" spans="1:7" ht="12.75">
      <c r="A3" s="38">
        <v>1</v>
      </c>
      <c r="B3" s="55" t="s">
        <v>13</v>
      </c>
      <c r="C3" s="56" t="s">
        <v>12</v>
      </c>
      <c r="D3" s="57">
        <v>1</v>
      </c>
      <c r="E3" s="87"/>
      <c r="F3" s="88"/>
      <c r="G3" s="35">
        <f>F3*D3</f>
        <v>0</v>
      </c>
    </row>
    <row r="4" spans="1:7" ht="12.75">
      <c r="A4" s="38">
        <v>2</v>
      </c>
      <c r="B4" s="58" t="s">
        <v>11</v>
      </c>
      <c r="C4" s="59"/>
      <c r="D4" s="94"/>
      <c r="E4" s="86"/>
      <c r="F4" s="89"/>
      <c r="G4" s="26"/>
    </row>
    <row r="5" spans="1:7" ht="27" customHeight="1">
      <c r="A5" s="38">
        <v>3</v>
      </c>
      <c r="B5" s="60" t="s">
        <v>23</v>
      </c>
      <c r="C5" s="59" t="s">
        <v>16</v>
      </c>
      <c r="D5" s="37">
        <v>150</v>
      </c>
      <c r="E5" s="86"/>
      <c r="F5" s="90"/>
      <c r="G5" s="26">
        <f>D5*F5</f>
        <v>0</v>
      </c>
    </row>
    <row r="6" spans="1:7" ht="27" customHeight="1">
      <c r="A6" s="38">
        <v>4</v>
      </c>
      <c r="B6" s="60" t="s">
        <v>39</v>
      </c>
      <c r="C6" s="59" t="s">
        <v>16</v>
      </c>
      <c r="D6" s="37">
        <v>68</v>
      </c>
      <c r="E6" s="86"/>
      <c r="F6" s="90"/>
      <c r="G6" s="26">
        <f>D6*F6</f>
        <v>0</v>
      </c>
    </row>
    <row r="7" spans="1:7" ht="18.75" customHeight="1">
      <c r="A7" s="38">
        <v>5</v>
      </c>
      <c r="B7" s="61" t="s">
        <v>14</v>
      </c>
      <c r="C7" s="59" t="s">
        <v>10</v>
      </c>
      <c r="D7" s="37">
        <f>76*1.8*1.1+26*2.5+13+8</f>
        <v>236.48000000000002</v>
      </c>
      <c r="E7" s="86"/>
      <c r="F7" s="36"/>
      <c r="G7" s="26">
        <f>F7*D7</f>
        <v>0</v>
      </c>
    </row>
    <row r="8" spans="1:7" ht="12.75">
      <c r="A8" s="38">
        <v>6</v>
      </c>
      <c r="B8" s="62" t="s">
        <v>17</v>
      </c>
      <c r="C8" s="59" t="s">
        <v>10</v>
      </c>
      <c r="D8" s="37">
        <f>D7</f>
        <v>236.48000000000002</v>
      </c>
      <c r="E8" s="86"/>
      <c r="F8" s="36"/>
      <c r="G8" s="26">
        <f>F8*D8</f>
        <v>0</v>
      </c>
    </row>
    <row r="9" spans="1:7" ht="12.75">
      <c r="A9" s="38">
        <v>7</v>
      </c>
      <c r="B9" s="62" t="s">
        <v>18</v>
      </c>
      <c r="C9" s="59" t="s">
        <v>16</v>
      </c>
      <c r="D9" s="37">
        <f>D13*0.15</f>
        <v>35.472</v>
      </c>
      <c r="E9" s="86"/>
      <c r="F9" s="36"/>
      <c r="G9" s="26">
        <f>F9*D9</f>
        <v>0</v>
      </c>
    </row>
    <row r="10" spans="1:7" ht="12.75">
      <c r="A10" s="38">
        <v>8</v>
      </c>
      <c r="B10" s="62" t="s">
        <v>21</v>
      </c>
      <c r="C10" s="59" t="s">
        <v>10</v>
      </c>
      <c r="D10" s="37">
        <f>D7</f>
        <v>236.48000000000002</v>
      </c>
      <c r="E10" s="86"/>
      <c r="F10" s="36"/>
      <c r="G10" s="26">
        <f>SUM(D10*F10)</f>
        <v>0</v>
      </c>
    </row>
    <row r="11" spans="1:7" ht="12.75">
      <c r="A11" s="38">
        <v>9</v>
      </c>
      <c r="B11" s="62" t="s">
        <v>15</v>
      </c>
      <c r="C11" s="59" t="s">
        <v>10</v>
      </c>
      <c r="D11" s="37">
        <f>D7</f>
        <v>236.48000000000002</v>
      </c>
      <c r="E11" s="86"/>
      <c r="F11" s="36"/>
      <c r="G11" s="26">
        <f>F11*D11</f>
        <v>0</v>
      </c>
    </row>
    <row r="12" spans="1:7" ht="12.75">
      <c r="A12" s="38">
        <v>10</v>
      </c>
      <c r="B12" s="62" t="s">
        <v>22</v>
      </c>
      <c r="C12" s="59" t="s">
        <v>16</v>
      </c>
      <c r="D12" s="37">
        <f>D13*0.08</f>
        <v>18.918400000000002</v>
      </c>
      <c r="E12" s="86"/>
      <c r="F12" s="36"/>
      <c r="G12" s="26"/>
    </row>
    <row r="13" spans="1:7" ht="27.75" customHeight="1">
      <c r="A13" s="38">
        <v>11</v>
      </c>
      <c r="B13" s="60" t="s">
        <v>25</v>
      </c>
      <c r="C13" s="59" t="s">
        <v>10</v>
      </c>
      <c r="D13" s="37">
        <f>D7</f>
        <v>236.48000000000002</v>
      </c>
      <c r="E13" s="86"/>
      <c r="F13" s="36"/>
      <c r="G13" s="26">
        <f aca="true" t="shared" si="0" ref="G13:G20">F13*D13</f>
        <v>0</v>
      </c>
    </row>
    <row r="14" spans="1:7" ht="27.75" customHeight="1">
      <c r="A14" s="38">
        <v>12</v>
      </c>
      <c r="B14" s="107" t="s">
        <v>42</v>
      </c>
      <c r="C14" s="59" t="s">
        <v>12</v>
      </c>
      <c r="D14" s="37">
        <v>1</v>
      </c>
      <c r="E14" s="86"/>
      <c r="F14" s="37"/>
      <c r="G14" s="26">
        <f t="shared" si="0"/>
        <v>0</v>
      </c>
    </row>
    <row r="15" spans="1:7" ht="27.75" customHeight="1">
      <c r="A15" s="38">
        <v>13</v>
      </c>
      <c r="B15" s="107" t="s">
        <v>44</v>
      </c>
      <c r="C15" s="59" t="s">
        <v>12</v>
      </c>
      <c r="D15" s="37">
        <v>1</v>
      </c>
      <c r="E15" s="86"/>
      <c r="F15" s="37"/>
      <c r="G15" s="26">
        <f t="shared" si="0"/>
        <v>0</v>
      </c>
    </row>
    <row r="16" spans="1:7" ht="27.75" customHeight="1">
      <c r="A16" s="38">
        <v>14</v>
      </c>
      <c r="B16" s="107" t="s">
        <v>43</v>
      </c>
      <c r="C16" s="59" t="s">
        <v>12</v>
      </c>
      <c r="D16" s="37">
        <v>3</v>
      </c>
      <c r="E16" s="86"/>
      <c r="F16" s="37"/>
      <c r="G16" s="26">
        <f>F16*D16</f>
        <v>0</v>
      </c>
    </row>
    <row r="17" spans="1:7" ht="42" customHeight="1">
      <c r="A17" s="38">
        <v>15</v>
      </c>
      <c r="B17" s="63" t="s">
        <v>20</v>
      </c>
      <c r="C17" s="59" t="s">
        <v>33</v>
      </c>
      <c r="D17" s="37">
        <v>6</v>
      </c>
      <c r="E17" s="86"/>
      <c r="F17" s="36"/>
      <c r="G17" s="26">
        <f t="shared" si="0"/>
        <v>0</v>
      </c>
    </row>
    <row r="18" spans="1:7" ht="43.5" customHeight="1">
      <c r="A18" s="38">
        <v>16</v>
      </c>
      <c r="B18" s="63" t="s">
        <v>37</v>
      </c>
      <c r="C18" s="59" t="s">
        <v>36</v>
      </c>
      <c r="D18" s="37">
        <v>25</v>
      </c>
      <c r="E18" s="86"/>
      <c r="F18" s="36"/>
      <c r="G18" s="26">
        <f t="shared" si="0"/>
        <v>0</v>
      </c>
    </row>
    <row r="19" spans="1:7" ht="26.25" customHeight="1">
      <c r="A19" s="38">
        <v>17</v>
      </c>
      <c r="B19" s="60" t="s">
        <v>29</v>
      </c>
      <c r="C19" s="59" t="s">
        <v>10</v>
      </c>
      <c r="D19" s="37">
        <f>80+60</f>
        <v>140</v>
      </c>
      <c r="E19" s="99"/>
      <c r="F19" s="37"/>
      <c r="G19" s="26">
        <f t="shared" si="0"/>
        <v>0</v>
      </c>
    </row>
    <row r="20" spans="1:7" ht="12.75">
      <c r="A20" s="38">
        <v>18</v>
      </c>
      <c r="B20" s="62" t="s">
        <v>30</v>
      </c>
      <c r="C20" s="59" t="s">
        <v>10</v>
      </c>
      <c r="D20" s="37">
        <v>84</v>
      </c>
      <c r="E20" s="100"/>
      <c r="F20" s="37"/>
      <c r="G20" s="26">
        <f t="shared" si="0"/>
        <v>0</v>
      </c>
    </row>
    <row r="21" spans="1:7" ht="12.75">
      <c r="A21" s="38">
        <v>19</v>
      </c>
      <c r="B21" s="85" t="s">
        <v>35</v>
      </c>
      <c r="C21" s="59" t="s">
        <v>33</v>
      </c>
      <c r="D21" s="37">
        <v>0</v>
      </c>
      <c r="E21" s="99"/>
      <c r="F21" s="41"/>
      <c r="G21" s="26">
        <f>D21*F21</f>
        <v>0</v>
      </c>
    </row>
    <row r="22" spans="1:7" ht="12.75">
      <c r="A22" s="38">
        <v>20</v>
      </c>
      <c r="B22" s="64" t="s">
        <v>24</v>
      </c>
      <c r="C22" s="59"/>
      <c r="D22" s="37">
        <v>1</v>
      </c>
      <c r="E22" s="100"/>
      <c r="F22" s="41"/>
      <c r="G22" s="26">
        <f>F22*D22</f>
        <v>0</v>
      </c>
    </row>
    <row r="23" spans="1:9" ht="13.5" thickBot="1">
      <c r="A23" s="38">
        <v>21</v>
      </c>
      <c r="B23" s="65" t="s">
        <v>19</v>
      </c>
      <c r="C23" s="66" t="s">
        <v>12</v>
      </c>
      <c r="D23" s="42">
        <v>1</v>
      </c>
      <c r="E23" s="43"/>
      <c r="F23" s="42"/>
      <c r="G23" s="28">
        <f>F23*D23</f>
        <v>0</v>
      </c>
      <c r="I23" s="79"/>
    </row>
    <row r="24" spans="1:9" ht="17.25">
      <c r="A24" s="38">
        <v>22</v>
      </c>
      <c r="B24" s="72" t="s">
        <v>38</v>
      </c>
      <c r="C24" s="68"/>
      <c r="D24" s="30"/>
      <c r="E24" s="29"/>
      <c r="F24" s="30"/>
      <c r="G24" s="91">
        <f>SUM(G3:G23)</f>
        <v>0</v>
      </c>
      <c r="I24" s="79"/>
    </row>
    <row r="25" spans="1:9" ht="12.75">
      <c r="A25" s="38">
        <v>23</v>
      </c>
      <c r="B25" s="67"/>
      <c r="C25" s="68"/>
      <c r="D25" s="30"/>
      <c r="E25" s="29"/>
      <c r="F25" s="30"/>
      <c r="G25" s="54"/>
      <c r="I25" s="79"/>
    </row>
    <row r="26" spans="1:7" ht="12.75">
      <c r="A26" s="38">
        <v>24</v>
      </c>
      <c r="B26" s="67" t="s">
        <v>31</v>
      </c>
      <c r="C26" s="68" t="s">
        <v>32</v>
      </c>
      <c r="D26" s="30">
        <v>2</v>
      </c>
      <c r="E26" s="29"/>
      <c r="F26" s="30"/>
      <c r="G26" s="54">
        <f>G24*D26*0.01</f>
        <v>0</v>
      </c>
    </row>
    <row r="27" spans="1:7" ht="13.5" thickBot="1">
      <c r="A27" s="38">
        <v>25</v>
      </c>
      <c r="B27" s="67" t="s">
        <v>34</v>
      </c>
      <c r="C27" s="68" t="s">
        <v>32</v>
      </c>
      <c r="D27" s="30">
        <v>2</v>
      </c>
      <c r="E27" s="29"/>
      <c r="F27" s="30"/>
      <c r="G27" s="54">
        <f>G24*D27*0.01</f>
        <v>0</v>
      </c>
    </row>
    <row r="28" spans="1:7" ht="17.25">
      <c r="A28" s="38">
        <v>26</v>
      </c>
      <c r="B28" s="72" t="s">
        <v>2</v>
      </c>
      <c r="C28" s="73" t="s">
        <v>7</v>
      </c>
      <c r="D28" s="75"/>
      <c r="E28" s="74"/>
      <c r="F28" s="75"/>
      <c r="G28" s="92">
        <f>SUM(G24:G27)</f>
        <v>0</v>
      </c>
    </row>
    <row r="29" spans="1:7" ht="15">
      <c r="A29" s="38">
        <v>27</v>
      </c>
      <c r="B29" s="76" t="s">
        <v>9</v>
      </c>
      <c r="C29" s="70" t="s">
        <v>7</v>
      </c>
      <c r="D29" s="84"/>
      <c r="E29" s="31"/>
      <c r="F29" s="31"/>
      <c r="G29" s="32">
        <f>G28*0.21</f>
        <v>0</v>
      </c>
    </row>
    <row r="30" spans="1:7" ht="15">
      <c r="A30" s="38">
        <v>28</v>
      </c>
      <c r="B30" s="77"/>
      <c r="C30" s="69"/>
      <c r="D30" s="33"/>
      <c r="E30" s="33"/>
      <c r="F30" s="33"/>
      <c r="G30" s="34"/>
    </row>
    <row r="31" spans="1:7" ht="21" thickBot="1">
      <c r="A31" s="38">
        <v>29</v>
      </c>
      <c r="B31" s="78" t="s">
        <v>6</v>
      </c>
      <c r="C31" s="71" t="s">
        <v>7</v>
      </c>
      <c r="D31" s="27"/>
      <c r="E31" s="27"/>
      <c r="F31" s="27"/>
      <c r="G31" s="93">
        <f>SUM(G28:G29)</f>
        <v>0</v>
      </c>
    </row>
    <row r="32" spans="2:7" ht="17.25">
      <c r="B32" s="44"/>
      <c r="C32" s="45"/>
      <c r="D32" s="19"/>
      <c r="E32" s="19"/>
      <c r="F32" s="52"/>
      <c r="G32" s="53"/>
    </row>
    <row r="33" spans="1:7" ht="12.75">
      <c r="A33" s="16" t="s">
        <v>45</v>
      </c>
      <c r="B33" s="47"/>
      <c r="C33" s="22"/>
      <c r="D33" s="19"/>
      <c r="E33" s="19"/>
      <c r="F33" s="19"/>
      <c r="G33" s="46"/>
    </row>
    <row r="34" spans="1:7" ht="17.25">
      <c r="A34" s="16" t="s">
        <v>46</v>
      </c>
      <c r="B34" s="47"/>
      <c r="C34" s="22"/>
      <c r="D34" s="19"/>
      <c r="E34" s="19"/>
      <c r="F34" s="19"/>
      <c r="G34" s="48"/>
    </row>
    <row r="35" spans="2:7" ht="12.75">
      <c r="B35" s="47"/>
      <c r="C35" s="22"/>
      <c r="D35" s="19"/>
      <c r="E35" s="19"/>
      <c r="F35" s="19"/>
      <c r="G35" s="47"/>
    </row>
    <row r="36" spans="2:7" ht="12.75">
      <c r="B36" s="47"/>
      <c r="C36" s="22"/>
      <c r="D36" s="19"/>
      <c r="E36" s="19"/>
      <c r="F36" s="19"/>
      <c r="G36" s="47"/>
    </row>
    <row r="37" spans="2:7" ht="12.75">
      <c r="B37" s="47"/>
      <c r="C37" s="22"/>
      <c r="D37" s="19"/>
      <c r="E37" s="19"/>
      <c r="F37" s="19"/>
      <c r="G37" s="47"/>
    </row>
    <row r="38" spans="2:7" ht="12.75">
      <c r="B38" s="47"/>
      <c r="C38" s="22"/>
      <c r="D38" s="19"/>
      <c r="E38" s="19"/>
      <c r="F38" s="19"/>
      <c r="G38" s="47"/>
    </row>
    <row r="39" spans="2:7" ht="12.75">
      <c r="B39" s="47"/>
      <c r="C39" s="22"/>
      <c r="D39" s="19"/>
      <c r="E39" s="19"/>
      <c r="F39" s="19"/>
      <c r="G39" s="47"/>
    </row>
    <row r="40" spans="2:7" ht="12.75">
      <c r="B40" s="21"/>
      <c r="C40" s="22"/>
      <c r="D40" s="19"/>
      <c r="E40" s="19"/>
      <c r="F40" s="19"/>
      <c r="G40" s="21"/>
    </row>
    <row r="41" spans="2:7" ht="12.75">
      <c r="B41" s="21"/>
      <c r="C41" s="22"/>
      <c r="D41" s="19"/>
      <c r="E41" s="19"/>
      <c r="F41" s="19"/>
      <c r="G41" s="21"/>
    </row>
    <row r="42" spans="2:7" ht="12.75">
      <c r="B42" s="21"/>
      <c r="C42" s="22"/>
      <c r="D42" s="19"/>
      <c r="E42" s="19"/>
      <c r="F42" s="19"/>
      <c r="G42" s="21"/>
    </row>
    <row r="43" spans="2:7" ht="12.75">
      <c r="B43" s="21"/>
      <c r="C43" s="22"/>
      <c r="D43" s="19"/>
      <c r="E43" s="19"/>
      <c r="F43" s="19"/>
      <c r="G43" s="21"/>
    </row>
    <row r="44" spans="2:7" ht="12.75">
      <c r="B44" s="21"/>
      <c r="C44" s="22"/>
      <c r="D44" s="19"/>
      <c r="E44" s="19"/>
      <c r="F44" s="19"/>
      <c r="G44" s="21"/>
    </row>
    <row r="45" spans="2:7" ht="12.75">
      <c r="B45" s="21"/>
      <c r="C45" s="22"/>
      <c r="D45" s="19"/>
      <c r="E45" s="19"/>
      <c r="F45" s="19"/>
      <c r="G45" s="21"/>
    </row>
    <row r="46" spans="2:7" ht="12.75">
      <c r="B46" s="21"/>
      <c r="C46" s="22"/>
      <c r="D46" s="19"/>
      <c r="E46" s="19"/>
      <c r="F46" s="19"/>
      <c r="G46" s="21"/>
    </row>
    <row r="47" spans="2:7" ht="12.75">
      <c r="B47" s="21"/>
      <c r="C47" s="22"/>
      <c r="D47" s="19"/>
      <c r="E47" s="19"/>
      <c r="F47" s="19"/>
      <c r="G47" s="21"/>
    </row>
    <row r="48" spans="2:7" ht="12.75">
      <c r="B48" s="21"/>
      <c r="C48" s="22"/>
      <c r="D48" s="19"/>
      <c r="E48" s="23"/>
      <c r="F48" s="17"/>
      <c r="G48" s="21"/>
    </row>
    <row r="49" spans="2:7" ht="12.75">
      <c r="B49" s="21"/>
      <c r="C49" s="22"/>
      <c r="D49" s="19"/>
      <c r="E49" s="23"/>
      <c r="F49" s="23"/>
      <c r="G49" s="21"/>
    </row>
    <row r="50" spans="2:7" ht="12.75">
      <c r="B50" s="21"/>
      <c r="C50" s="22"/>
      <c r="D50" s="19"/>
      <c r="E50" s="23"/>
      <c r="F50" s="23"/>
      <c r="G50" s="21"/>
    </row>
    <row r="51" spans="2:7" ht="12.75">
      <c r="B51" s="21"/>
      <c r="C51" s="22"/>
      <c r="D51" s="19"/>
      <c r="E51" s="23"/>
      <c r="F51" s="23"/>
      <c r="G51" s="21"/>
    </row>
    <row r="52" spans="2:7" ht="12.75">
      <c r="B52" s="21"/>
      <c r="C52" s="22"/>
      <c r="D52" s="19"/>
      <c r="E52" s="23"/>
      <c r="F52" s="23"/>
      <c r="G52" s="21"/>
    </row>
    <row r="53" spans="2:7" ht="12.75">
      <c r="B53" s="21"/>
      <c r="C53" s="22"/>
      <c r="D53" s="19"/>
      <c r="E53" s="19"/>
      <c r="F53" s="17"/>
      <c r="G53" s="21"/>
    </row>
    <row r="54" spans="2:7" ht="12.75">
      <c r="B54" s="21"/>
      <c r="C54" s="22"/>
      <c r="D54" s="19"/>
      <c r="E54" s="19"/>
      <c r="F54" s="23"/>
      <c r="G54" s="21"/>
    </row>
    <row r="55" spans="2:7" ht="12.75">
      <c r="B55" s="21"/>
      <c r="C55" s="22"/>
      <c r="D55" s="19"/>
      <c r="E55" s="23"/>
      <c r="F55" s="23"/>
      <c r="G55" s="21"/>
    </row>
    <row r="56" spans="2:7" ht="12.75">
      <c r="B56" s="21"/>
      <c r="C56" s="22"/>
      <c r="D56" s="19"/>
      <c r="E56" s="23"/>
      <c r="F56" s="23"/>
      <c r="G56" s="21"/>
    </row>
    <row r="57" spans="2:7" ht="12.75">
      <c r="B57" s="21"/>
      <c r="C57" s="22"/>
      <c r="D57" s="19"/>
      <c r="E57" s="23"/>
      <c r="F57" s="23"/>
      <c r="G57" s="21"/>
    </row>
    <row r="58" spans="2:7" ht="12.75">
      <c r="B58" s="21"/>
      <c r="C58" s="22"/>
      <c r="D58" s="19"/>
      <c r="E58" s="19"/>
      <c r="F58" s="17"/>
      <c r="G58" s="21"/>
    </row>
    <row r="59" spans="2:7" ht="12.75">
      <c r="B59" s="21"/>
      <c r="C59" s="22"/>
      <c r="D59" s="19"/>
      <c r="E59" s="19"/>
      <c r="F59" s="19"/>
      <c r="G59" s="21"/>
    </row>
    <row r="60" spans="2:7" ht="12.75">
      <c r="B60" s="21"/>
      <c r="C60" s="22"/>
      <c r="D60" s="19"/>
      <c r="E60" s="19"/>
      <c r="F60" s="19"/>
      <c r="G60" s="21"/>
    </row>
    <row r="61" spans="2:7" ht="17.25">
      <c r="B61" s="18"/>
      <c r="C61" s="22"/>
      <c r="D61" s="19"/>
      <c r="E61" s="19"/>
      <c r="F61" s="24"/>
      <c r="G61" s="21"/>
    </row>
    <row r="62" spans="2:7" ht="12.75">
      <c r="B62" s="21"/>
      <c r="C62" s="22"/>
      <c r="D62" s="19"/>
      <c r="E62" s="19"/>
      <c r="F62" s="19"/>
      <c r="G62" s="21"/>
    </row>
    <row r="63" ht="12.75">
      <c r="G63" s="21"/>
    </row>
    <row r="64" ht="12.75">
      <c r="G64" s="21"/>
    </row>
  </sheetData>
  <sheetProtection/>
  <printOptions/>
  <pageMargins left="1.22" right="0.63" top="0.984251968503937" bottom="0.984251968503937" header="0.5118110236220472" footer="0.5118110236220472"/>
  <pageSetup fitToHeight="0" fitToWidth="1" horizontalDpi="300" verticalDpi="300" orientation="landscape" paperSize="9" scale="85" r:id="rId1"/>
  <headerFooter alignWithMargins="0">
    <oddFooter>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80" zoomScaleNormal="80" workbookViewId="0" topLeftCell="A1">
      <selection activeCell="F36" sqref="F36"/>
    </sheetView>
  </sheetViews>
  <sheetFormatPr defaultColWidth="8.625" defaultRowHeight="12.75"/>
  <cols>
    <col min="1" max="1" width="8.625" style="16" customWidth="1"/>
    <col min="2" max="2" width="49.50390625" style="20" customWidth="1"/>
    <col min="3" max="3" width="9.375" style="25" customWidth="1"/>
    <col min="4" max="4" width="19.875" style="16" customWidth="1"/>
    <col min="5" max="5" width="8.625" style="16" customWidth="1"/>
    <col min="6" max="6" width="16.125" style="16" customWidth="1"/>
    <col min="7" max="7" width="23.125" style="20" customWidth="1"/>
    <col min="8" max="9" width="10.125" style="16" bestFit="1" customWidth="1"/>
    <col min="10" max="10" width="10.50390625" style="16" bestFit="1" customWidth="1"/>
    <col min="11" max="16384" width="8.625" style="16" customWidth="1"/>
  </cols>
  <sheetData>
    <row r="1" spans="1:7" ht="21">
      <c r="A1" s="39" t="s">
        <v>27</v>
      </c>
      <c r="B1" s="80" t="s">
        <v>3</v>
      </c>
      <c r="C1" s="81" t="s">
        <v>4</v>
      </c>
      <c r="D1" s="81" t="s">
        <v>5</v>
      </c>
      <c r="E1" s="82"/>
      <c r="F1" s="49" t="s">
        <v>0</v>
      </c>
      <c r="G1" s="50" t="s">
        <v>1</v>
      </c>
    </row>
    <row r="2" spans="1:7" ht="13.5" thickBot="1">
      <c r="A2" s="40"/>
      <c r="B2" s="83"/>
      <c r="C2" s="68"/>
      <c r="D2" s="29"/>
      <c r="E2" s="29"/>
      <c r="F2" s="29"/>
      <c r="G2" s="51"/>
    </row>
    <row r="3" spans="1:7" ht="12.75">
      <c r="A3" s="38">
        <v>1</v>
      </c>
      <c r="B3" s="55" t="s">
        <v>13</v>
      </c>
      <c r="C3" s="56" t="s">
        <v>12</v>
      </c>
      <c r="D3" s="57">
        <v>1</v>
      </c>
      <c r="E3" s="103"/>
      <c r="F3" s="104"/>
      <c r="G3" s="35">
        <f>F3*D3</f>
        <v>0</v>
      </c>
    </row>
    <row r="4" spans="1:7" ht="12.75">
      <c r="A4" s="38">
        <v>2</v>
      </c>
      <c r="B4" s="58" t="s">
        <v>11</v>
      </c>
      <c r="C4" s="59"/>
      <c r="D4" s="37"/>
      <c r="E4" s="99"/>
      <c r="F4" s="105"/>
      <c r="G4" s="26"/>
    </row>
    <row r="5" spans="1:7" ht="27" customHeight="1">
      <c r="A5" s="38">
        <v>3</v>
      </c>
      <c r="B5" s="60" t="s">
        <v>23</v>
      </c>
      <c r="C5" s="59" t="s">
        <v>16</v>
      </c>
      <c r="D5" s="37">
        <v>480</v>
      </c>
      <c r="E5" s="86"/>
      <c r="F5" s="90"/>
      <c r="G5" s="26">
        <f>D5*F5</f>
        <v>0</v>
      </c>
    </row>
    <row r="6" spans="1:7" ht="27" customHeight="1">
      <c r="A6" s="38">
        <v>4</v>
      </c>
      <c r="B6" s="60" t="s">
        <v>39</v>
      </c>
      <c r="C6" s="59" t="s">
        <v>16</v>
      </c>
      <c r="D6" s="37">
        <f>1320*0.15</f>
        <v>198</v>
      </c>
      <c r="E6" s="86"/>
      <c r="F6" s="90"/>
      <c r="G6" s="26">
        <f>D6*F6</f>
        <v>0</v>
      </c>
    </row>
    <row r="7" spans="1:7" ht="18.75" customHeight="1">
      <c r="A7" s="38">
        <v>5</v>
      </c>
      <c r="B7" s="61" t="s">
        <v>14</v>
      </c>
      <c r="C7" s="59" t="s">
        <v>10</v>
      </c>
      <c r="D7" s="37">
        <f>(80+36+32+4)*1.8*1.1+(5.2+12+24+28+13)*2.5+18+19*3.2+23</f>
        <v>608.26</v>
      </c>
      <c r="E7" s="86"/>
      <c r="F7" s="36"/>
      <c r="G7" s="26">
        <f>F7*D7</f>
        <v>0</v>
      </c>
    </row>
    <row r="8" spans="1:7" ht="12.75">
      <c r="A8" s="38">
        <v>6</v>
      </c>
      <c r="B8" s="62" t="s">
        <v>17</v>
      </c>
      <c r="C8" s="59" t="s">
        <v>10</v>
      </c>
      <c r="D8" s="37">
        <f>D7</f>
        <v>608.26</v>
      </c>
      <c r="E8" s="86"/>
      <c r="F8" s="36"/>
      <c r="G8" s="26">
        <f>F8*D8</f>
        <v>0</v>
      </c>
    </row>
    <row r="9" spans="1:7" ht="12.75">
      <c r="A9" s="38">
        <v>7</v>
      </c>
      <c r="B9" s="62" t="s">
        <v>18</v>
      </c>
      <c r="C9" s="59" t="s">
        <v>16</v>
      </c>
      <c r="D9" s="37">
        <f>D13*0.15</f>
        <v>91.23899999999999</v>
      </c>
      <c r="E9" s="86"/>
      <c r="F9" s="36"/>
      <c r="G9" s="26">
        <f>F9*D9</f>
        <v>0</v>
      </c>
    </row>
    <row r="10" spans="1:7" ht="12.75">
      <c r="A10" s="38">
        <v>8</v>
      </c>
      <c r="B10" s="62" t="s">
        <v>21</v>
      </c>
      <c r="C10" s="59" t="s">
        <v>10</v>
      </c>
      <c r="D10" s="37">
        <f>D7</f>
        <v>608.26</v>
      </c>
      <c r="E10" s="86"/>
      <c r="F10" s="36"/>
      <c r="G10" s="26">
        <f>SUM(D10*F10)</f>
        <v>0</v>
      </c>
    </row>
    <row r="11" spans="1:7" ht="12.75">
      <c r="A11" s="38">
        <v>9</v>
      </c>
      <c r="B11" s="62" t="s">
        <v>15</v>
      </c>
      <c r="C11" s="59" t="s">
        <v>10</v>
      </c>
      <c r="D11" s="37">
        <f>D7</f>
        <v>608.26</v>
      </c>
      <c r="E11" s="86"/>
      <c r="F11" s="36"/>
      <c r="G11" s="26">
        <f>F11*D11</f>
        <v>0</v>
      </c>
    </row>
    <row r="12" spans="1:7" ht="12.75">
      <c r="A12" s="38">
        <v>10</v>
      </c>
      <c r="B12" s="62" t="s">
        <v>22</v>
      </c>
      <c r="C12" s="59" t="s">
        <v>16</v>
      </c>
      <c r="D12" s="37">
        <f>D13*0.08</f>
        <v>48.6608</v>
      </c>
      <c r="E12" s="86"/>
      <c r="F12" s="36"/>
      <c r="G12" s="26"/>
    </row>
    <row r="13" spans="1:7" ht="27.75" customHeight="1">
      <c r="A13" s="38">
        <v>11</v>
      </c>
      <c r="B13" s="60" t="s">
        <v>25</v>
      </c>
      <c r="C13" s="59" t="s">
        <v>10</v>
      </c>
      <c r="D13" s="37">
        <f>D7</f>
        <v>608.26</v>
      </c>
      <c r="E13" s="86"/>
      <c r="F13" s="36"/>
      <c r="G13" s="26">
        <f aca="true" t="shared" si="0" ref="G13:G20">F13*D13</f>
        <v>0</v>
      </c>
    </row>
    <row r="14" spans="1:7" ht="27.75" customHeight="1">
      <c r="A14" s="38">
        <v>12</v>
      </c>
      <c r="B14" s="107" t="s">
        <v>42</v>
      </c>
      <c r="C14" s="59" t="s">
        <v>12</v>
      </c>
      <c r="D14" s="37">
        <v>1</v>
      </c>
      <c r="E14" s="86"/>
      <c r="F14" s="37"/>
      <c r="G14" s="26">
        <f t="shared" si="0"/>
        <v>0</v>
      </c>
    </row>
    <row r="15" spans="1:7" ht="27.75" customHeight="1">
      <c r="A15" s="38">
        <v>13</v>
      </c>
      <c r="B15" s="107" t="s">
        <v>44</v>
      </c>
      <c r="C15" s="59" t="s">
        <v>12</v>
      </c>
      <c r="D15" s="37">
        <v>1</v>
      </c>
      <c r="E15" s="86"/>
      <c r="F15" s="37"/>
      <c r="G15" s="26">
        <f t="shared" si="0"/>
        <v>0</v>
      </c>
    </row>
    <row r="16" spans="1:7" ht="27.75" customHeight="1">
      <c r="A16" s="38">
        <v>14</v>
      </c>
      <c r="B16" s="107" t="s">
        <v>43</v>
      </c>
      <c r="C16" s="59" t="s">
        <v>12</v>
      </c>
      <c r="D16" s="37">
        <v>3</v>
      </c>
      <c r="E16" s="86"/>
      <c r="F16" s="37"/>
      <c r="G16" s="26">
        <f t="shared" si="0"/>
        <v>0</v>
      </c>
    </row>
    <row r="17" spans="1:7" ht="42" customHeight="1">
      <c r="A17" s="38">
        <v>15</v>
      </c>
      <c r="B17" s="63" t="s">
        <v>20</v>
      </c>
      <c r="C17" s="59" t="s">
        <v>33</v>
      </c>
      <c r="D17" s="37">
        <v>12</v>
      </c>
      <c r="E17" s="99"/>
      <c r="F17" s="36"/>
      <c r="G17" s="26">
        <f t="shared" si="0"/>
        <v>0</v>
      </c>
    </row>
    <row r="18" spans="1:7" ht="43.5" customHeight="1">
      <c r="A18" s="38">
        <v>16</v>
      </c>
      <c r="B18" s="63" t="s">
        <v>37</v>
      </c>
      <c r="C18" s="59" t="s">
        <v>36</v>
      </c>
      <c r="D18" s="37">
        <v>25</v>
      </c>
      <c r="E18" s="99"/>
      <c r="F18" s="36"/>
      <c r="G18" s="26">
        <f t="shared" si="0"/>
        <v>0</v>
      </c>
    </row>
    <row r="19" spans="1:7" ht="26.25" customHeight="1">
      <c r="A19" s="38">
        <v>17</v>
      </c>
      <c r="B19" s="60" t="s">
        <v>29</v>
      </c>
      <c r="C19" s="59" t="s">
        <v>10</v>
      </c>
      <c r="D19" s="37">
        <f>320+280</f>
        <v>600</v>
      </c>
      <c r="E19" s="99"/>
      <c r="F19" s="37"/>
      <c r="G19" s="26">
        <f t="shared" si="0"/>
        <v>0</v>
      </c>
    </row>
    <row r="20" spans="1:7" ht="12.75">
      <c r="A20" s="38">
        <v>18</v>
      </c>
      <c r="B20" s="62" t="s">
        <v>30</v>
      </c>
      <c r="C20" s="59" t="s">
        <v>10</v>
      </c>
      <c r="D20" s="37">
        <v>187</v>
      </c>
      <c r="E20" s="100"/>
      <c r="F20" s="37"/>
      <c r="G20" s="26">
        <f t="shared" si="0"/>
        <v>0</v>
      </c>
    </row>
    <row r="21" spans="1:7" ht="12.75">
      <c r="A21" s="38">
        <v>19</v>
      </c>
      <c r="B21" s="85" t="s">
        <v>35</v>
      </c>
      <c r="C21" s="59" t="s">
        <v>33</v>
      </c>
      <c r="D21" s="37">
        <v>1</v>
      </c>
      <c r="E21" s="99"/>
      <c r="F21" s="41"/>
      <c r="G21" s="26">
        <f>D21*F21</f>
        <v>0</v>
      </c>
    </row>
    <row r="22" spans="1:7" ht="12.75">
      <c r="A22" s="38">
        <v>20</v>
      </c>
      <c r="B22" s="102" t="s">
        <v>41</v>
      </c>
      <c r="C22" s="59" t="s">
        <v>33</v>
      </c>
      <c r="D22" s="37">
        <v>1</v>
      </c>
      <c r="E22" s="99"/>
      <c r="F22" s="41"/>
      <c r="G22" s="26">
        <f>D22*F22</f>
        <v>0</v>
      </c>
    </row>
    <row r="23" spans="1:7" ht="12.75">
      <c r="A23" s="38">
        <v>21</v>
      </c>
      <c r="B23" s="64" t="s">
        <v>24</v>
      </c>
      <c r="C23" s="59"/>
      <c r="D23" s="37">
        <v>1</v>
      </c>
      <c r="E23" s="100"/>
      <c r="F23" s="41"/>
      <c r="G23" s="26">
        <f>F23*D23</f>
        <v>0</v>
      </c>
    </row>
    <row r="24" spans="1:9" ht="13.5" thickBot="1">
      <c r="A24" s="38">
        <v>22</v>
      </c>
      <c r="B24" s="65" t="s">
        <v>19</v>
      </c>
      <c r="C24" s="66" t="s">
        <v>12</v>
      </c>
      <c r="D24" s="42">
        <v>1</v>
      </c>
      <c r="E24" s="27"/>
      <c r="F24" s="42"/>
      <c r="G24" s="28">
        <f>F24*D24</f>
        <v>0</v>
      </c>
      <c r="I24" s="79"/>
    </row>
    <row r="25" spans="1:9" ht="17.25">
      <c r="A25" s="38">
        <v>23</v>
      </c>
      <c r="B25" s="72" t="s">
        <v>38</v>
      </c>
      <c r="C25" s="68"/>
      <c r="D25" s="30"/>
      <c r="E25" s="29"/>
      <c r="F25" s="30"/>
      <c r="G25" s="91">
        <f>SUM(G3:G24)</f>
        <v>0</v>
      </c>
      <c r="I25" s="79"/>
    </row>
    <row r="26" spans="1:9" ht="12.75">
      <c r="A26" s="38">
        <v>24</v>
      </c>
      <c r="B26" s="67"/>
      <c r="C26" s="68"/>
      <c r="D26" s="30"/>
      <c r="E26" s="29"/>
      <c r="F26" s="30"/>
      <c r="G26" s="54"/>
      <c r="I26" s="79"/>
    </row>
    <row r="27" spans="1:7" ht="12.75">
      <c r="A27" s="38">
        <v>25</v>
      </c>
      <c r="B27" s="67" t="s">
        <v>31</v>
      </c>
      <c r="C27" s="68" t="s">
        <v>32</v>
      </c>
      <c r="D27" s="30">
        <v>2</v>
      </c>
      <c r="E27" s="29"/>
      <c r="F27" s="30"/>
      <c r="G27" s="54">
        <f>G25*D27*0.01</f>
        <v>0</v>
      </c>
    </row>
    <row r="28" spans="1:7" ht="13.5" thickBot="1">
      <c r="A28" s="38">
        <v>26</v>
      </c>
      <c r="B28" s="67" t="s">
        <v>34</v>
      </c>
      <c r="C28" s="68" t="s">
        <v>32</v>
      </c>
      <c r="D28" s="30">
        <v>2</v>
      </c>
      <c r="E28" s="29"/>
      <c r="F28" s="30"/>
      <c r="G28" s="54">
        <f>G25*D28*0.01</f>
        <v>0</v>
      </c>
    </row>
    <row r="29" spans="1:7" ht="17.25">
      <c r="A29" s="38">
        <v>27</v>
      </c>
      <c r="B29" s="72" t="s">
        <v>2</v>
      </c>
      <c r="C29" s="73" t="s">
        <v>7</v>
      </c>
      <c r="D29" s="75"/>
      <c r="E29" s="74"/>
      <c r="F29" s="75"/>
      <c r="G29" s="92">
        <f>SUM(G25:G28)</f>
        <v>0</v>
      </c>
    </row>
    <row r="30" spans="1:7" ht="15">
      <c r="A30" s="38">
        <v>28</v>
      </c>
      <c r="B30" s="76" t="s">
        <v>9</v>
      </c>
      <c r="C30" s="70" t="s">
        <v>7</v>
      </c>
      <c r="D30" s="84"/>
      <c r="E30" s="31"/>
      <c r="F30" s="31"/>
      <c r="G30" s="32">
        <f>G29*0.21</f>
        <v>0</v>
      </c>
    </row>
    <row r="31" spans="1:7" ht="15">
      <c r="A31" s="38">
        <v>29</v>
      </c>
      <c r="B31" s="77"/>
      <c r="C31" s="69"/>
      <c r="D31" s="33"/>
      <c r="E31" s="33"/>
      <c r="F31" s="33"/>
      <c r="G31" s="34"/>
    </row>
    <row r="32" spans="1:7" ht="21" thickBot="1">
      <c r="A32" s="38">
        <v>30</v>
      </c>
      <c r="B32" s="78" t="s">
        <v>6</v>
      </c>
      <c r="C32" s="71" t="s">
        <v>7</v>
      </c>
      <c r="D32" s="27"/>
      <c r="E32" s="27"/>
      <c r="F32" s="27"/>
      <c r="G32" s="93">
        <f>SUM(G29:G30)</f>
        <v>0</v>
      </c>
    </row>
    <row r="33" spans="2:7" ht="17.25">
      <c r="B33" s="44"/>
      <c r="C33" s="45"/>
      <c r="D33" s="19"/>
      <c r="E33" s="19"/>
      <c r="F33" s="52"/>
      <c r="G33" s="53"/>
    </row>
    <row r="34" spans="2:7" ht="12.75">
      <c r="B34" s="47"/>
      <c r="C34" s="22"/>
      <c r="D34" s="19"/>
      <c r="E34" s="19"/>
      <c r="F34" s="19"/>
      <c r="G34" s="46"/>
    </row>
    <row r="35" spans="2:7" ht="17.25">
      <c r="B35" s="47"/>
      <c r="C35" s="22"/>
      <c r="D35" s="19"/>
      <c r="E35" s="19"/>
      <c r="F35" s="19"/>
      <c r="G35" s="48"/>
    </row>
    <row r="36" spans="2:7" ht="12.75">
      <c r="B36" s="47"/>
      <c r="C36" s="22"/>
      <c r="D36" s="19"/>
      <c r="E36" s="19"/>
      <c r="F36" s="19"/>
      <c r="G36" s="47"/>
    </row>
    <row r="37" spans="2:7" ht="12.75">
      <c r="B37" s="47"/>
      <c r="C37" s="22"/>
      <c r="D37" s="19"/>
      <c r="E37" s="19"/>
      <c r="F37" s="19"/>
      <c r="G37" s="47"/>
    </row>
    <row r="38" spans="2:7" ht="12.75">
      <c r="B38" s="47"/>
      <c r="C38" s="22"/>
      <c r="D38" s="19"/>
      <c r="E38" s="19"/>
      <c r="F38" s="19"/>
      <c r="G38" s="47"/>
    </row>
    <row r="39" spans="2:7" ht="12.75">
      <c r="B39" s="47"/>
      <c r="C39" s="22"/>
      <c r="D39" s="19"/>
      <c r="E39" s="19"/>
      <c r="F39" s="19"/>
      <c r="G39" s="47"/>
    </row>
    <row r="40" spans="2:7" ht="12.75">
      <c r="B40" s="47"/>
      <c r="C40" s="22"/>
      <c r="D40" s="19"/>
      <c r="E40" s="19"/>
      <c r="F40" s="19"/>
      <c r="G40" s="47"/>
    </row>
    <row r="41" spans="2:7" ht="12.75">
      <c r="B41" s="21"/>
      <c r="C41" s="22"/>
      <c r="D41" s="19"/>
      <c r="E41" s="19"/>
      <c r="F41" s="19"/>
      <c r="G41" s="21"/>
    </row>
    <row r="42" spans="2:7" ht="12.75">
      <c r="B42" s="21"/>
      <c r="C42" s="22"/>
      <c r="D42" s="19"/>
      <c r="E42" s="19"/>
      <c r="F42" s="19"/>
      <c r="G42" s="21"/>
    </row>
    <row r="43" spans="2:7" ht="12.75">
      <c r="B43" s="21"/>
      <c r="C43" s="22"/>
      <c r="D43" s="19"/>
      <c r="E43" s="19"/>
      <c r="F43" s="19"/>
      <c r="G43" s="21"/>
    </row>
    <row r="44" spans="2:7" ht="12.75">
      <c r="B44" s="21"/>
      <c r="C44" s="22"/>
      <c r="D44" s="19"/>
      <c r="E44" s="19"/>
      <c r="F44" s="19"/>
      <c r="G44" s="21"/>
    </row>
    <row r="45" spans="2:7" ht="12.75">
      <c r="B45" s="21"/>
      <c r="C45" s="22"/>
      <c r="D45" s="19"/>
      <c r="E45" s="19"/>
      <c r="F45" s="19"/>
      <c r="G45" s="21"/>
    </row>
    <row r="46" spans="2:7" ht="12.75">
      <c r="B46" s="21"/>
      <c r="C46" s="22"/>
      <c r="D46" s="19"/>
      <c r="E46" s="19"/>
      <c r="F46" s="19"/>
      <c r="G46" s="21"/>
    </row>
    <row r="47" spans="2:7" ht="12.75">
      <c r="B47" s="21"/>
      <c r="C47" s="22"/>
      <c r="D47" s="19"/>
      <c r="E47" s="19"/>
      <c r="F47" s="19"/>
      <c r="G47" s="21"/>
    </row>
    <row r="48" spans="2:7" ht="12.75">
      <c r="B48" s="21"/>
      <c r="C48" s="22"/>
      <c r="D48" s="19"/>
      <c r="E48" s="19"/>
      <c r="F48" s="19"/>
      <c r="G48" s="21"/>
    </row>
    <row r="49" spans="2:7" ht="12.75">
      <c r="B49" s="21"/>
      <c r="C49" s="22"/>
      <c r="D49" s="19"/>
      <c r="E49" s="23"/>
      <c r="F49" s="17"/>
      <c r="G49" s="21"/>
    </row>
    <row r="50" spans="2:7" ht="12.75">
      <c r="B50" s="21"/>
      <c r="C50" s="22"/>
      <c r="D50" s="19"/>
      <c r="E50" s="23"/>
      <c r="F50" s="23"/>
      <c r="G50" s="21"/>
    </row>
    <row r="51" spans="2:7" ht="12.75">
      <c r="B51" s="21"/>
      <c r="C51" s="22"/>
      <c r="D51" s="19"/>
      <c r="E51" s="23"/>
      <c r="F51" s="23"/>
      <c r="G51" s="21"/>
    </row>
    <row r="52" spans="2:7" ht="12.75">
      <c r="B52" s="21"/>
      <c r="C52" s="22"/>
      <c r="D52" s="19"/>
      <c r="E52" s="23"/>
      <c r="F52" s="23"/>
      <c r="G52" s="21"/>
    </row>
    <row r="53" spans="2:7" ht="12.75">
      <c r="B53" s="21"/>
      <c r="C53" s="22"/>
      <c r="D53" s="19"/>
      <c r="E53" s="23"/>
      <c r="F53" s="23"/>
      <c r="G53" s="21"/>
    </row>
    <row r="54" spans="2:7" ht="12.75">
      <c r="B54" s="21"/>
      <c r="C54" s="22"/>
      <c r="D54" s="19"/>
      <c r="E54" s="19"/>
      <c r="F54" s="17"/>
      <c r="G54" s="21"/>
    </row>
    <row r="55" spans="2:7" ht="12.75">
      <c r="B55" s="21"/>
      <c r="C55" s="22"/>
      <c r="D55" s="19"/>
      <c r="E55" s="19"/>
      <c r="F55" s="23"/>
      <c r="G55" s="21"/>
    </row>
    <row r="56" spans="2:7" ht="12.75">
      <c r="B56" s="21"/>
      <c r="C56" s="22"/>
      <c r="D56" s="19"/>
      <c r="E56" s="23"/>
      <c r="F56" s="23"/>
      <c r="G56" s="21"/>
    </row>
    <row r="57" spans="2:7" ht="12.75">
      <c r="B57" s="21"/>
      <c r="C57" s="22"/>
      <c r="D57" s="19"/>
      <c r="E57" s="23"/>
      <c r="F57" s="23"/>
      <c r="G57" s="21"/>
    </row>
    <row r="58" spans="2:7" ht="12.75">
      <c r="B58" s="21"/>
      <c r="C58" s="22"/>
      <c r="D58" s="19"/>
      <c r="E58" s="23"/>
      <c r="F58" s="23"/>
      <c r="G58" s="21"/>
    </row>
    <row r="59" spans="2:7" ht="12.75">
      <c r="B59" s="21"/>
      <c r="C59" s="22"/>
      <c r="D59" s="19"/>
      <c r="E59" s="19"/>
      <c r="F59" s="17"/>
      <c r="G59" s="21"/>
    </row>
    <row r="60" spans="2:7" ht="12.75">
      <c r="B60" s="21"/>
      <c r="C60" s="22"/>
      <c r="D60" s="19"/>
      <c r="E60" s="19"/>
      <c r="F60" s="19"/>
      <c r="G60" s="21"/>
    </row>
    <row r="61" spans="2:7" ht="12.75">
      <c r="B61" s="21"/>
      <c r="C61" s="22"/>
      <c r="D61" s="19"/>
      <c r="E61" s="19"/>
      <c r="F61" s="19"/>
      <c r="G61" s="21"/>
    </row>
    <row r="62" spans="2:7" ht="17.25">
      <c r="B62" s="18"/>
      <c r="C62" s="22"/>
      <c r="D62" s="19"/>
      <c r="E62" s="19"/>
      <c r="F62" s="24"/>
      <c r="G62" s="21"/>
    </row>
    <row r="63" spans="2:7" ht="12.75">
      <c r="B63" s="21"/>
      <c r="C63" s="22"/>
      <c r="D63" s="19"/>
      <c r="E63" s="19"/>
      <c r="F63" s="19"/>
      <c r="G63" s="21"/>
    </row>
    <row r="64" ht="12.75">
      <c r="G64" s="21"/>
    </row>
    <row r="65" ht="12.75">
      <c r="G65" s="21"/>
    </row>
  </sheetData>
  <sheetProtection/>
  <printOptions/>
  <pageMargins left="1.22" right="0.63" top="0.984251968503937" bottom="0.984251968503937" header="0.5118110236220472" footer="0.5118110236220472"/>
  <pageSetup fitToHeight="0" fitToWidth="1" horizontalDpi="300" verticalDpi="300" orientation="landscape" paperSize="9" scale="85" r:id="rId1"/>
  <headerFooter alignWithMargins="0">
    <oddFooter>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SINRECO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</dc:creator>
  <cp:keywords/>
  <dc:description/>
  <cp:lastModifiedBy>Jiří Veselka - Městská sportovní Turnov, s.r.o.</cp:lastModifiedBy>
  <cp:lastPrinted>2017-03-22T21:42:36Z</cp:lastPrinted>
  <dcterms:created xsi:type="dcterms:W3CDTF">2003-04-15T06:20:10Z</dcterms:created>
  <dcterms:modified xsi:type="dcterms:W3CDTF">2020-04-17T07:55:11Z</dcterms:modified>
  <cp:category/>
  <cp:version/>
  <cp:contentType/>
  <cp:contentStatus/>
</cp:coreProperties>
</file>