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Rekapitulace!$G$11</definedName>
    <definedName name="Dodavka0">Položky!#REF!</definedName>
    <definedName name="HSV">Rekapitulace!$E$11</definedName>
    <definedName name="HSV0">Položky!#REF!</definedName>
    <definedName name="HZS">Rekapitulace!$I$11</definedName>
    <definedName name="HZS0">Položky!#REF!</definedName>
    <definedName name="JKSO">'Krycí list'!$G$2</definedName>
    <definedName name="MJ">'Krycí list'!$G$5</definedName>
    <definedName name="Mont">Rekapitulace!$H$11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Položky!$A$1:$G$158</definedName>
    <definedName name="_xlnm.Print_Area" localSheetId="1">Rekapitulace!$A$1:$I$22</definedName>
    <definedName name="PocetMJ">'Krycí list'!$G$6</definedName>
    <definedName name="Poznamka">'Krycí list'!$B$37</definedName>
    <definedName name="Projektant">'Krycí list'!$C$8</definedName>
    <definedName name="PSV">Rekapitulace!$F$11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D19" i="1"/>
  <c r="D18"/>
  <c r="D17"/>
  <c r="D16"/>
  <c r="D15"/>
  <c r="BE157" i="3"/>
  <c r="BD157"/>
  <c r="BC157"/>
  <c r="BB157"/>
  <c r="G157"/>
  <c r="BA157" s="1"/>
  <c r="BA158" s="1"/>
  <c r="E10" i="2" s="1"/>
  <c r="B10"/>
  <c r="A10"/>
  <c r="BE158" i="3"/>
  <c r="I10" i="2" s="1"/>
  <c r="BD158" i="3"/>
  <c r="H10" i="2" s="1"/>
  <c r="BC158" i="3"/>
  <c r="G10" i="2" s="1"/>
  <c r="BB158" i="3"/>
  <c r="F10" i="2" s="1"/>
  <c r="C158" i="3"/>
  <c r="BE152"/>
  <c r="BD152"/>
  <c r="BC152"/>
  <c r="BB152"/>
  <c r="G152"/>
  <c r="BA152" s="1"/>
  <c r="BE149"/>
  <c r="BD149"/>
  <c r="BC149"/>
  <c r="BB149"/>
  <c r="G149"/>
  <c r="BA149" s="1"/>
  <c r="BE146"/>
  <c r="BD146"/>
  <c r="BC146"/>
  <c r="BB146"/>
  <c r="G146"/>
  <c r="BA146" s="1"/>
  <c r="BE143"/>
  <c r="BD143"/>
  <c r="BC143"/>
  <c r="BB143"/>
  <c r="G143"/>
  <c r="BA143" s="1"/>
  <c r="BE135"/>
  <c r="BD135"/>
  <c r="BC135"/>
  <c r="BB135"/>
  <c r="G135"/>
  <c r="BA135" s="1"/>
  <c r="BE131"/>
  <c r="BD131"/>
  <c r="BC131"/>
  <c r="BB131"/>
  <c r="G131"/>
  <c r="BA131" s="1"/>
  <c r="BE126"/>
  <c r="BD126"/>
  <c r="BC126"/>
  <c r="BB126"/>
  <c r="G126"/>
  <c r="BA126" s="1"/>
  <c r="BE121"/>
  <c r="BD121"/>
  <c r="BC121"/>
  <c r="BB121"/>
  <c r="G121"/>
  <c r="BA121" s="1"/>
  <c r="BE116"/>
  <c r="BD116"/>
  <c r="BC116"/>
  <c r="BB116"/>
  <c r="G116"/>
  <c r="BA116" s="1"/>
  <c r="BE114"/>
  <c r="BD114"/>
  <c r="BC114"/>
  <c r="BB114"/>
  <c r="G114"/>
  <c r="BA114" s="1"/>
  <c r="BE112"/>
  <c r="BD112"/>
  <c r="BC112"/>
  <c r="BB112"/>
  <c r="G112"/>
  <c r="BA112" s="1"/>
  <c r="BE109"/>
  <c r="BD109"/>
  <c r="BC109"/>
  <c r="BB109"/>
  <c r="G109"/>
  <c r="BA109" s="1"/>
  <c r="BE106"/>
  <c r="BD106"/>
  <c r="BC106"/>
  <c r="BB106"/>
  <c r="G106"/>
  <c r="BA106" s="1"/>
  <c r="BE100"/>
  <c r="BD100"/>
  <c r="BC100"/>
  <c r="BB100"/>
  <c r="G100"/>
  <c r="BA100" s="1"/>
  <c r="BE95"/>
  <c r="BD95"/>
  <c r="BC95"/>
  <c r="BB95"/>
  <c r="G95"/>
  <c r="BA95" s="1"/>
  <c r="BE92"/>
  <c r="BE155" s="1"/>
  <c r="I9" i="2" s="1"/>
  <c r="BD92" i="3"/>
  <c r="BC92"/>
  <c r="BC155" s="1"/>
  <c r="G9" i="2" s="1"/>
  <c r="BB92" i="3"/>
  <c r="G92"/>
  <c r="BA92" s="1"/>
  <c r="B9" i="2"/>
  <c r="A9"/>
  <c r="C155" i="3"/>
  <c r="BE87"/>
  <c r="BD87"/>
  <c r="BC87"/>
  <c r="BB87"/>
  <c r="G87"/>
  <c r="BA87" s="1"/>
  <c r="BE83"/>
  <c r="BD83"/>
  <c r="BC83"/>
  <c r="BB83"/>
  <c r="G83"/>
  <c r="BA83" s="1"/>
  <c r="BE80"/>
  <c r="BE90" s="1"/>
  <c r="I8" i="2" s="1"/>
  <c r="BD80" i="3"/>
  <c r="BC80"/>
  <c r="BC90" s="1"/>
  <c r="G8" i="2" s="1"/>
  <c r="BB80" i="3"/>
  <c r="G80"/>
  <c r="BA80" s="1"/>
  <c r="B8" i="2"/>
  <c r="A8"/>
  <c r="C90" i="3"/>
  <c r="BE74"/>
  <c r="BD74"/>
  <c r="BC74"/>
  <c r="BB74"/>
  <c r="G74"/>
  <c r="BA74" s="1"/>
  <c r="BE66"/>
  <c r="BD66"/>
  <c r="BC66"/>
  <c r="BB66"/>
  <c r="G66"/>
  <c r="BA66" s="1"/>
  <c r="BE63"/>
  <c r="BD63"/>
  <c r="BC63"/>
  <c r="BB63"/>
  <c r="G63"/>
  <c r="BA63" s="1"/>
  <c r="BE53"/>
  <c r="BD53"/>
  <c r="BC53"/>
  <c r="BB53"/>
  <c r="G53"/>
  <c r="BA53" s="1"/>
  <c r="BE45"/>
  <c r="BD45"/>
  <c r="BC45"/>
  <c r="BB45"/>
  <c r="G45"/>
  <c r="BA45" s="1"/>
  <c r="BE41"/>
  <c r="BD41"/>
  <c r="BC41"/>
  <c r="BB41"/>
  <c r="G41"/>
  <c r="BA41" s="1"/>
  <c r="BE37"/>
  <c r="BD37"/>
  <c r="BC37"/>
  <c r="BB37"/>
  <c r="G37"/>
  <c r="BA37" s="1"/>
  <c r="BE28"/>
  <c r="BD28"/>
  <c r="BC28"/>
  <c r="BB28"/>
  <c r="G28"/>
  <c r="BA28" s="1"/>
  <c r="BE21"/>
  <c r="BD21"/>
  <c r="BC21"/>
  <c r="BB21"/>
  <c r="G21"/>
  <c r="BA21" s="1"/>
  <c r="BE19"/>
  <c r="BD19"/>
  <c r="BC19"/>
  <c r="BB19"/>
  <c r="G19"/>
  <c r="BA19" s="1"/>
  <c r="BE9"/>
  <c r="BD9"/>
  <c r="BC9"/>
  <c r="BB9"/>
  <c r="G9"/>
  <c r="BA9" s="1"/>
  <c r="BE8"/>
  <c r="BD8"/>
  <c r="BD78" s="1"/>
  <c r="H7" i="2" s="1"/>
  <c r="BC8" i="3"/>
  <c r="BB8"/>
  <c r="BB78" s="1"/>
  <c r="F7" i="2" s="1"/>
  <c r="G8" i="3"/>
  <c r="BA8" s="1"/>
  <c r="B7" i="2"/>
  <c r="A7"/>
  <c r="BE78" i="3"/>
  <c r="I7" i="2" s="1"/>
  <c r="C78" i="3"/>
  <c r="E4"/>
  <c r="C4"/>
  <c r="F3"/>
  <c r="C3"/>
  <c r="C2" i="2"/>
  <c r="C1"/>
  <c r="C33" i="1"/>
  <c r="F33" s="1"/>
  <c r="C31"/>
  <c r="C9"/>
  <c r="G7"/>
  <c r="D2"/>
  <c r="C2"/>
  <c r="BC78" i="3" l="1"/>
  <c r="G7" i="2" s="1"/>
  <c r="G11" s="1"/>
  <c r="C18" i="1" s="1"/>
  <c r="I11" i="2"/>
  <c r="C21" i="1" s="1"/>
  <c r="BA78" i="3"/>
  <c r="E7" i="2" s="1"/>
  <c r="BB90" i="3"/>
  <c r="F8" i="2" s="1"/>
  <c r="BD90" i="3"/>
  <c r="H8" i="2" s="1"/>
  <c r="BB155" i="3"/>
  <c r="F9" i="2" s="1"/>
  <c r="BD155" i="3"/>
  <c r="H9" i="2" s="1"/>
  <c r="G158" i="3"/>
  <c r="BA90"/>
  <c r="E8" i="2" s="1"/>
  <c r="BA155" i="3"/>
  <c r="E9" i="2" s="1"/>
  <c r="G78" i="3"/>
  <c r="G90"/>
  <c r="G155"/>
  <c r="H11" i="2" l="1"/>
  <c r="C17" i="1" s="1"/>
  <c r="F11" i="2"/>
  <c r="C16" i="1" s="1"/>
  <c r="E11" i="2"/>
  <c r="C15" i="1" s="1"/>
  <c r="I20" i="2"/>
  <c r="G19" i="1" s="1"/>
  <c r="I19" i="2"/>
  <c r="G18" i="1" s="1"/>
  <c r="I18" i="2"/>
  <c r="G17" i="1" s="1"/>
  <c r="I17" i="2"/>
  <c r="G16" i="1" s="1"/>
  <c r="I16" i="2"/>
  <c r="C19" i="1" l="1"/>
  <c r="C22" s="1"/>
  <c r="G15"/>
  <c r="H21" i="2"/>
  <c r="G23" i="1" s="1"/>
  <c r="C23" l="1"/>
  <c r="F30" s="1"/>
  <c r="F31" l="1"/>
  <c r="F34" s="1"/>
</calcChain>
</file>

<file path=xl/sharedStrings.xml><?xml version="1.0" encoding="utf-8"?>
<sst xmlns="http://schemas.openxmlformats.org/spreadsheetml/2006/main" count="450" uniqueCount="229">
  <si>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</si>
  <si>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</si>
  <si>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</si>
  <si>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</si>
  <si>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</si>
  <si>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</si>
  <si>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</si>
  <si>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</si>
  <si>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</si>
  <si>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</si>
  <si>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</si>
  <si>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</si>
  <si>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</si>
  <si>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</si>
  <si>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</si>
  <si>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</si>
  <si>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</si>
  <si>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</si>
  <si>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</si>
  <si>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</si>
  <si>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</si>
  <si>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</si>
  <si>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</si>
  <si>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</si>
  <si>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</si>
  <si>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</si>
  <si>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</si>
  <si>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</si>
  <si>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</si>
  <si>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</si>
  <si>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</si>
  <si>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</si>
  <si>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</si>
  <si>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</si>
  <si>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</si>
  <si>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</si>
  <si>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</si>
  <si>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</si>
  <si>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</si>
  <si>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</si>
  <si>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</si>
  <si>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</si>
  <si>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</si>
  <si>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</si>
  <si>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</si>
  <si>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</si>
  <si>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</si>
  <si>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</si>
  <si>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</si>
  <si>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</si>
  <si>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</si>
  <si>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</si>
  <si>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</si>
  <si>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</si>
  <si>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</si>
  <si>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</si>
  <si>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</si>
  <si>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Kč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</si>
  <si>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</si>
  <si>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</si>
  <si>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</si>
  <si>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</si>
  <si>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</si>
  <si>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</si>
  <si>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</si>
  <si>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</si>
  <si>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</si>
  <si>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</si>
  <si>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</si>
  <si>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</si>
  <si>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</si>
  <si>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3208</t>
  </si>
  <si>
    <t>Turnov - Areál Vesecko - Dešťová kanalizace</t>
  </si>
  <si>
    <t>1608/2019</t>
  </si>
  <si>
    <t>01</t>
  </si>
  <si>
    <t>Dešťová kanalizace</t>
  </si>
  <si>
    <t>827.22</t>
  </si>
  <si>
    <t>m</t>
  </si>
  <si>
    <t>3208/01</t>
  </si>
  <si>
    <t>115101201R00</t>
  </si>
  <si>
    <t xml:space="preserve">Čerpání vody na výšku do 10 m, přítok do 500 l/min </t>
  </si>
  <si>
    <t>h</t>
  </si>
  <si>
    <t>120001101R00</t>
  </si>
  <si>
    <t xml:space="preserve">Příplatek za ztížení vykopávky v blízkosti vedení </t>
  </si>
  <si>
    <t>m3</t>
  </si>
  <si>
    <t>Včetně ruční dokopávky a výkopu</t>
  </si>
  <si>
    <t>Začátek provozního součtu</t>
  </si>
  <si>
    <t>DK PVC DN300:12,50*1,00*((2,11+1,62)/2-0,20)</t>
  </si>
  <si>
    <t>5,90*1,00*((1,62+2,77)/2-0,20)</t>
  </si>
  <si>
    <t>Rozšíření pro RŠ:1,60*(1,60-1,00)*(1,62+2,77-0,20*2)</t>
  </si>
  <si>
    <t>Prohloubení pro RŠ:1,60*1,60*0,20*2</t>
  </si>
  <si>
    <t>Propojení na novou šachtu:1,00*1,00*(2,77-0,20)*2</t>
  </si>
  <si>
    <t>Konec provozního součtu</t>
  </si>
  <si>
    <t>42,5774*0,5</t>
  </si>
  <si>
    <t>121100002RAA</t>
  </si>
  <si>
    <t>Sejmutí ornice a uložení na deponii zpětný přesun, rozprostření v tl. 20 cm</t>
  </si>
  <si>
    <t>DK PVC DN300:20,40*2,50*0,20</t>
  </si>
  <si>
    <t>132201210R00</t>
  </si>
  <si>
    <t xml:space="preserve">Hloubení rýh š.do 200 cm hor.3 do 50 m3,STROJNĚ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</si>
  <si>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</si>
  <si>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132201219R00</t>
  </si>
  <si>
    <t xml:space="preserve">Přípl.za lepivost,hloubení rýh 200cm,hor.3,STROJNĚ </t>
  </si>
  <si>
    <t>151101101R00</t>
  </si>
  <si>
    <t xml:space="preserve">Pažení a rozepření stěn rýh - příložné - hl.do 2 m </t>
  </si>
  <si>
    <t>m2</t>
  </si>
  <si>
    <t>DK PVC DN300:12,50*(2,11+1,62)/2*2</t>
  </si>
  <si>
    <t>5,90*(1,62+2,77)/2*2</t>
  </si>
  <si>
    <t>Propojení na novou šachtu:1,00*(2,77-0,20)*2*2</t>
  </si>
  <si>
    <t>151101111R00</t>
  </si>
  <si>
    <t xml:space="preserve">Odstranění pažení stěn rýh - příložné - hl. do 2 m </t>
  </si>
  <si>
    <t>162701105RSZ</t>
  </si>
  <si>
    <t>Vodorovné přemístění výkopku z hor.1-7 na skládku zhotovitele</t>
  </si>
  <si>
    <t>Výkopy:</t>
  </si>
  <si>
    <t>Odpočet objemu zásypů zeminou:22,5291</t>
  </si>
  <si>
    <t>174101101R00</t>
  </si>
  <si>
    <t xml:space="preserve">Zásyp jam, rýh, šachet se zhutněním </t>
  </si>
  <si>
    <t>včetně strojního přemístění materiálu pro zásyp ze vzdálenosti do 10 m od okraje zásypu</t>
  </si>
  <si>
    <t>Odpočet objemu lože, potrubí a obsypů:-(12,50+5,90+2*1,00)*1,00*(0,15+0,30+0,30)</t>
  </si>
  <si>
    <t>Odpočet objemu RŠ:-0,64^2*Pi*(1,47+2,62-0,20*2)</t>
  </si>
  <si>
    <t>175100020RAA</t>
  </si>
  <si>
    <t>Obsyp potrubí štěrkopískem včetně dovozu štěrkopísku</t>
  </si>
  <si>
    <t>DK PVC DN300:(12,50+5,90)*(1,00*(0,30+0,30)-0,15^2*Pi)</t>
  </si>
  <si>
    <t>1,00*2*(1,00*(0,30+0,30)-0,15^2*Pi)</t>
  </si>
  <si>
    <t>199000002R00</t>
  </si>
  <si>
    <t xml:space="preserve">Poplatek za skládku horniny 1- 7 </t>
  </si>
  <si>
    <t>969021131R00</t>
  </si>
  <si>
    <t xml:space="preserve">Vybourání kanalizačního potrubí DN do 300 mm </t>
  </si>
  <si>
    <t>Součástí položky je i odvoz suti na skládku zhotovitele a poplatek za skládku.</t>
  </si>
  <si>
    <t>DK PVC DN300:</t>
  </si>
  <si>
    <t>Stávající potrubí:13,00+2,00</t>
  </si>
  <si>
    <t>45</t>
  </si>
  <si>
    <t>Podkladní a vedlejší konstrukce</t>
  </si>
  <si>
    <t>451572111R00</t>
  </si>
  <si>
    <t xml:space="preserve">Lože pod potrubí z kameniva těženého 0 - 4 mm </t>
  </si>
  <si>
    <t>DK PVC DN300:(12,50+5,90)*1,00*0,15</t>
  </si>
  <si>
    <t>1,00*2*1,00*0,15</t>
  </si>
  <si>
    <t>452112111R00</t>
  </si>
  <si>
    <t xml:space="preserve">Osazení beton. prstenců pod poklopy,výšky do100 mm </t>
  </si>
  <si>
    <t>kus</t>
  </si>
  <si>
    <t>Volba položky se řídí výškou prstence nebo rámu. V položkách nejsou zakalkulovány náklady na dodávku betonových výrobků;</t>
  </si>
  <si>
    <t>VP H60:2</t>
  </si>
  <si>
    <t>59224346.B</t>
  </si>
  <si>
    <t>Prstenec vyrovn šachetní TBW-Q 60/625/120</t>
  </si>
  <si>
    <t>VP H60:2*1,01</t>
  </si>
  <si>
    <t>8</t>
  </si>
  <si>
    <t>Trubní vedení</t>
  </si>
  <si>
    <t>823321113R00</t>
  </si>
  <si>
    <t xml:space="preserve">Zabetonování dutin a otvorů jednotlivě do 0,1 m3 </t>
  </si>
  <si>
    <t>Stávající potrubí - část:0,15^2*Pi*1,50</t>
  </si>
  <si>
    <t>831350025RAA</t>
  </si>
  <si>
    <t>Kanalizace z trub BET hrdlových DN300 Propojení stávající kanalizace na novou šachtu</t>
  </si>
  <si>
    <t>soubor</t>
  </si>
  <si>
    <t>Součástí položky je:</t>
  </si>
  <si>
    <t>- úprava stávajícího potrubí betonové stoky</t>
  </si>
  <si>
    <t>- nasunutí nové šachty na potrubí</t>
  </si>
  <si>
    <t>- dodávka a montáž potrubí pro realizaci poropojení včetně případné dodávky přesuvky</t>
  </si>
  <si>
    <t>831350066RAA</t>
  </si>
  <si>
    <t xml:space="preserve">Úprava stávající RŠ pro napojení nového potrubí </t>
  </si>
  <si>
    <t>- úprava stávajícího šachtového dna včetně úpravy kynety a utěsnění spoje po montáži nového PVC potrubí</t>
  </si>
  <si>
    <t>- demontáž a opětovné osazení původního poklopu RŠ</t>
  </si>
  <si>
    <t>- vyspravení spojů skruží stávající RŠ</t>
  </si>
  <si>
    <t>871371111R00</t>
  </si>
  <si>
    <t xml:space="preserve">Montáž trubek z PVC ve výkopu DN 250-300 mm </t>
  </si>
  <si>
    <t>Položka je určena pro montáž potrubí PVC těsněných gumovým kroužkem. Volba položky se řídí vnějším průměrem trubky. V položce jsou zakalkulovány i náklady na montáž tvarovek. .</t>
  </si>
  <si>
    <t>DK PVC DN300:12,50+5,90</t>
  </si>
  <si>
    <t>892581111R00</t>
  </si>
  <si>
    <t xml:space="preserve">Zkouška těsnosti kanalizace DN do 300, vodou </t>
  </si>
  <si>
    <t>V položce jsou zakalkulovány náklady na napuštění vodou a dodání vody pro zkoušku těsnosti.</t>
  </si>
  <si>
    <t>892601152R00</t>
  </si>
  <si>
    <t xml:space="preserve">Čištění kanalizační stoky do DN 500, do 50 m </t>
  </si>
  <si>
    <t>892855112R00</t>
  </si>
  <si>
    <t xml:space="preserve">Kontrola kanalizace TV kamerou do 50 m </t>
  </si>
  <si>
    <t>894421111RT1</t>
  </si>
  <si>
    <t>Osazení betonových dílců šachet skruže rovné, na kroužek, do 0,5 t</t>
  </si>
  <si>
    <t>Položka je určena pro osazení betonových dílců šachet dle DIN 4034, skruže rovné na kroužek, hmotnost do 0,5 t.</t>
  </si>
  <si>
    <t>V položce nejsou zakalkulovány náklady na dodání betonových dílců; dílce se oceňují ve specifikaci.</t>
  </si>
  <si>
    <t>Skruž H50:2</t>
  </si>
  <si>
    <t>894422111RT1</t>
  </si>
  <si>
    <t>Osazení betonových dílců šachet skruže přechodové, na kroužek</t>
  </si>
  <si>
    <t>Položka je určena pro osazení betonových dílců šachet dle DIN 4034, skruže přechodové na kroužek.</t>
  </si>
  <si>
    <t>V položce nejsou zakalkulovány náklady na dodání betonových dílců</t>
  </si>
  <si>
    <t>Kónus H60:2</t>
  </si>
  <si>
    <t>894423111RT1</t>
  </si>
  <si>
    <t>Osazení betonových dílců šachet šachtová dna, na kroužek, do 2,0 t</t>
  </si>
  <si>
    <t>Položka je určena pro osazení betonových dílců šachet dle DIN 4034, šachtová dna na kroužek, hmotnost do 2,0 t.</t>
  </si>
  <si>
    <t>V položce nejsou zakalkulovány náklady na dodání betonových dílců;</t>
  </si>
  <si>
    <t>ŠD DN300-785:2</t>
  </si>
  <si>
    <t>899104111RT2</t>
  </si>
  <si>
    <t>Osazení poklopu s rámem nad 150 kg včetně dodávky poklopu šachtového lit. D 650</t>
  </si>
  <si>
    <t xml:space="preserve">Poklop samonivelační dle PD </t>
  </si>
  <si>
    <t>Poklop:2</t>
  </si>
  <si>
    <t>286111933.A</t>
  </si>
  <si>
    <t>Trubka kanalizační PVC SN 12 DN 300</t>
  </si>
  <si>
    <t xml:space="preserve">Jedná  se  o  plnostěnné kanalizační trubky DN 150 – DN 400, min. SN 12 kN/m2 , zvenčí  i  zevnitř  hladké. Jsou  opatřeny hrdlem,  v  němž  je  vložen vysoce  elastický  jazýčkový  kroužek.  konce  trubek  (dříků)  jsou opatřeny  zkosením  pod  úhlem  15°.  Způsob  použití  trubek  je  „U“  dle  normy  ČSN  EN  1401-1, tj. mimo budovy. Spolehlivá  funkce  těsnění  je  jištěna  výztužným  kroužkem  z  elastomeru.  Je  tak  zamezeno  vypad-nutí nebo vytlačení kroužku při manipulaci a montáži. Tento systém zaručuje při správné montáži </t>
  </si>
  <si>
    <t>dokonalou  těsnost  do  výšky  vodního  sloupce  5  metrů.</t>
  </si>
  <si>
    <t>Teplota při pokládce: min. -10 °C, max. 50 °C</t>
  </si>
  <si>
    <t>Max. teplota média: trvale do 40 °C, krátkodobě do 60 °C</t>
  </si>
  <si>
    <t>Orientační výška krytí: min. 0,5 m, max. 10 m</t>
  </si>
  <si>
    <t>Max. rychlost média: 12 m/s</t>
  </si>
  <si>
    <t>DK PVC DN300:(12,50+5,90)*1,093</t>
  </si>
  <si>
    <t>59224353.B</t>
  </si>
  <si>
    <t>Konus šachetní TBR-Q 600/1000x625/120 SPK</t>
  </si>
  <si>
    <t>Kónus H60:2*1,01</t>
  </si>
  <si>
    <t>592243555.B</t>
  </si>
  <si>
    <t>Skruž šachetní TBS-Q 1000/500/120 SP</t>
  </si>
  <si>
    <t>Skruž H50:2*1,01</t>
  </si>
  <si>
    <t>59224369.B</t>
  </si>
  <si>
    <t>Dno šachetní TBZ-Q 300 - 785 včetně kynety dle PD</t>
  </si>
  <si>
    <t>ŠD DN300-785:2*1,01</t>
  </si>
  <si>
    <t>59224373.A</t>
  </si>
  <si>
    <t>Těsnění elastom pro šach díly EMT 100/1.7 - DN1000</t>
  </si>
  <si>
    <t>Těsnění:4*1,01</t>
  </si>
  <si>
    <t>99</t>
  </si>
  <si>
    <t>Staveništní přesun hmot</t>
  </si>
  <si>
    <t>998276101R00</t>
  </si>
  <si>
    <t xml:space="preserve">Přesun hmot, trubní vedení plastová, otevř. výkop </t>
  </si>
  <si>
    <t>t</t>
  </si>
  <si>
    <t>Zařízení staveniště</t>
  </si>
  <si>
    <t>Kompletační činnost (IČD)</t>
  </si>
  <si>
    <t>Vytýčení stavby a podz. inženýrských sítí</t>
  </si>
  <si>
    <t>Dokumentace skutečného provedení</t>
  </si>
  <si>
    <t>Geodetické zaměření stavby</t>
  </si>
  <si>
    <t>.</t>
  </si>
  <si>
    <t>Město TURNOV</t>
  </si>
  <si>
    <t>PROFES PROJEKT spol.s r.o.</t>
  </si>
  <si>
    <t>Ostatní náklady stavby</t>
  </si>
  <si>
    <t>OSTATNÍ NÁKLADY STAVBY</t>
  </si>
  <si>
    <t>Název ONS</t>
  </si>
  <si>
    <t>CELKEM ONS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</si>
</sst>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7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21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2" fillId="3" borderId="62" xfId="1" applyNumberFormat="1" applyFont="1" applyFill="1" applyBorder="1" applyAlignment="1">
      <alignment horizontal="right" wrapText="1"/>
    </xf>
    <xf numFmtId="0" fontId="22" fillId="3" borderId="34" xfId="1" applyFont="1" applyFill="1" applyBorder="1" applyAlignment="1">
      <alignment horizontal="left" wrapText="1"/>
    </xf>
    <xf numFmtId="0" fontId="22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left"/>
    </xf>
    <xf numFmtId="0" fontId="24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5" fillId="0" borderId="0" xfId="1" applyFont="1" applyAlignment="1"/>
    <xf numFmtId="0" fontId="10" fillId="0" borderId="0" xfId="1" applyAlignment="1">
      <alignment horizontal="right"/>
    </xf>
    <xf numFmtId="0" fontId="26" fillId="0" borderId="0" xfId="1" applyFont="1" applyBorder="1"/>
    <xf numFmtId="3" fontId="26" fillId="0" borderId="0" xfId="1" applyNumberFormat="1" applyFont="1" applyBorder="1" applyAlignment="1">
      <alignment horizontal="right"/>
    </xf>
    <xf numFmtId="4" fontId="26" fillId="0" borderId="0" xfId="1" applyNumberFormat="1" applyFont="1" applyBorder="1"/>
    <xf numFmtId="0" fontId="25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9" fillId="3" borderId="62" xfId="1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2" fillId="3" borderId="60" xfId="1" applyNumberFormat="1" applyFont="1" applyFill="1" applyBorder="1" applyAlignment="1">
      <alignment horizontal="left" wrapText="1"/>
    </xf>
    <xf numFmtId="49" fontId="23" fillId="0" borderId="61" xfId="0" applyNumberFormat="1" applyFont="1" applyBorder="1" applyAlignment="1">
      <alignment horizontal="left" wrapText="1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49" fontId="19" fillId="3" borderId="60" xfId="1" applyNumberFormat="1" applyFont="1" applyFill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C29" sqref="C2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57" ht="12.75" customHeight="1">
      <c r="A2" s="3" t="s">
        <v>1</v>
      </c>
      <c r="B2" s="4"/>
      <c r="C2" s="5" t="str">
        <f>Rekapitulace!H1</f>
        <v>3208/01</v>
      </c>
      <c r="D2" s="5" t="str">
        <f>Rekapitulace!G2</f>
        <v>Dešťová kanalizace</v>
      </c>
      <c r="E2" s="6"/>
      <c r="F2" s="7" t="s">
        <v>2</v>
      </c>
      <c r="G2" s="8" t="s">
        <v>76</v>
      </c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>
      <c r="A5" s="17" t="s">
        <v>74</v>
      </c>
      <c r="B5" s="18"/>
      <c r="C5" s="19" t="s">
        <v>75</v>
      </c>
      <c r="D5" s="20"/>
      <c r="E5" s="18"/>
      <c r="F5" s="13" t="s">
        <v>7</v>
      </c>
      <c r="G5" s="14" t="s">
        <v>77</v>
      </c>
    </row>
    <row r="6" spans="1:57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>
      <c r="A7" s="24" t="s">
        <v>71</v>
      </c>
      <c r="B7" s="25"/>
      <c r="C7" s="26" t="s">
        <v>72</v>
      </c>
      <c r="D7" s="27"/>
      <c r="E7" s="27"/>
      <c r="F7" s="28" t="s">
        <v>11</v>
      </c>
      <c r="G7" s="22">
        <f>IF(PocetMJ=0,,ROUND((F30+F32)/PocetMJ,1))</f>
        <v>0</v>
      </c>
    </row>
    <row r="8" spans="1:57">
      <c r="A8" s="29" t="s">
        <v>12</v>
      </c>
      <c r="B8" s="13"/>
      <c r="C8" s="212" t="s">
        <v>224</v>
      </c>
      <c r="D8" s="212"/>
      <c r="E8" s="213"/>
      <c r="F8" s="30" t="s">
        <v>13</v>
      </c>
      <c r="G8" s="31"/>
      <c r="H8" s="32"/>
      <c r="I8" s="33"/>
    </row>
    <row r="9" spans="1:57">
      <c r="A9" s="29" t="s">
        <v>14</v>
      </c>
      <c r="B9" s="13"/>
      <c r="C9" s="212" t="str">
        <f>Projektant</f>
        <v>PROFES PROJEKT spol.s r.o.</v>
      </c>
      <c r="D9" s="212"/>
      <c r="E9" s="213"/>
      <c r="F9" s="13"/>
      <c r="G9" s="34"/>
      <c r="H9" s="35"/>
    </row>
    <row r="10" spans="1:57">
      <c r="A10" s="29" t="s">
        <v>15</v>
      </c>
      <c r="B10" s="13"/>
      <c r="C10" s="212" t="s">
        <v>223</v>
      </c>
      <c r="D10" s="212"/>
      <c r="E10" s="212"/>
      <c r="F10" s="36"/>
      <c r="G10" s="37"/>
      <c r="H10" s="38"/>
    </row>
    <row r="11" spans="1:57" ht="13.5" customHeight="1">
      <c r="A11" s="29" t="s">
        <v>16</v>
      </c>
      <c r="B11" s="13"/>
      <c r="C11" s="212" t="s">
        <v>222</v>
      </c>
      <c r="D11" s="212"/>
      <c r="E11" s="212"/>
      <c r="F11" s="39" t="s">
        <v>17</v>
      </c>
      <c r="G11" s="40" t="s">
        <v>73</v>
      </c>
      <c r="H11" s="35"/>
      <c r="BA11" s="41"/>
      <c r="BB11" s="41"/>
      <c r="BC11" s="41"/>
      <c r="BD11" s="41"/>
      <c r="BE11" s="41"/>
    </row>
    <row r="12" spans="1:57" ht="12.75" customHeight="1">
      <c r="A12" s="42" t="s">
        <v>18</v>
      </c>
      <c r="B12" s="10"/>
      <c r="C12" s="214"/>
      <c r="D12" s="214"/>
      <c r="E12" s="214"/>
      <c r="F12" s="43" t="s">
        <v>19</v>
      </c>
      <c r="G12" s="44"/>
      <c r="H12" s="35"/>
    </row>
    <row r="13" spans="1:57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21</v>
      </c>
      <c r="B14" s="50"/>
      <c r="C14" s="51"/>
      <c r="D14" s="52" t="s">
        <v>225</v>
      </c>
      <c r="E14" s="53"/>
      <c r="F14" s="53"/>
      <c r="G14" s="51"/>
    </row>
    <row r="15" spans="1:57" ht="15.95" customHeight="1">
      <c r="A15" s="54"/>
      <c r="B15" s="55" t="s">
        <v>22</v>
      </c>
      <c r="C15" s="56">
        <f>HSV</f>
        <v>0</v>
      </c>
      <c r="D15" s="57" t="str">
        <f>Rekapitulace!A16</f>
        <v>Zařízení staveniště</v>
      </c>
      <c r="E15" s="58"/>
      <c r="F15" s="59"/>
      <c r="G15" s="56">
        <f>Rekapitulace!I16</f>
        <v>0</v>
      </c>
    </row>
    <row r="16" spans="1:5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Rekapitulace!A17</f>
        <v>Kompletační činnost (IČD)</v>
      </c>
      <c r="E16" s="60"/>
      <c r="F16" s="61"/>
      <c r="G16" s="56">
        <f>Rekapitulace!I17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Rekapitulace!A18</f>
        <v>Vytýčení stavby a podz. inženýrských sítí</v>
      </c>
      <c r="E17" s="60"/>
      <c r="F17" s="61"/>
      <c r="G17" s="56">
        <f>Rekapitulace!I18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Rekapitulace!A19</f>
        <v>Dokumentace skutečného provedení</v>
      </c>
      <c r="E18" s="60"/>
      <c r="F18" s="61"/>
      <c r="G18" s="56">
        <f>Rekapitulace!I19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Rekapitulace!A20</f>
        <v>Geodetické zaměření stavby</v>
      </c>
      <c r="E19" s="60"/>
      <c r="F19" s="61"/>
      <c r="G19" s="56">
        <f>Rekapitulace!I20</f>
        <v>0</v>
      </c>
    </row>
    <row r="20" spans="1:7" ht="15.95" customHeight="1">
      <c r="A20" s="64"/>
      <c r="B20" s="55"/>
      <c r="C20" s="56"/>
      <c r="D20" s="9"/>
      <c r="E20" s="60"/>
      <c r="F20" s="61"/>
      <c r="G20" s="56"/>
    </row>
    <row r="21" spans="1:7" ht="15.9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31</v>
      </c>
      <c r="B22" s="66"/>
      <c r="C22" s="56">
        <f>C19+C21</f>
        <v>0</v>
      </c>
      <c r="D22" s="9"/>
      <c r="E22" s="60"/>
      <c r="F22" s="61"/>
      <c r="G22" s="56"/>
    </row>
    <row r="23" spans="1:7" ht="15.95" customHeight="1" thickBot="1">
      <c r="A23" s="215" t="s">
        <v>32</v>
      </c>
      <c r="B23" s="216"/>
      <c r="C23" s="67">
        <f>C22+G23</f>
        <v>0</v>
      </c>
      <c r="D23" s="68" t="s">
        <v>33</v>
      </c>
      <c r="E23" s="69"/>
      <c r="F23" s="70"/>
      <c r="G23" s="56">
        <f>VRN</f>
        <v>0</v>
      </c>
    </row>
    <row r="24" spans="1:7">
      <c r="A24" s="71" t="s">
        <v>34</v>
      </c>
      <c r="B24" s="72"/>
      <c r="C24" s="73"/>
      <c r="D24" s="72" t="s">
        <v>35</v>
      </c>
      <c r="E24" s="72"/>
      <c r="F24" s="74" t="s">
        <v>36</v>
      </c>
      <c r="G24" s="75"/>
    </row>
    <row r="25" spans="1:7">
      <c r="A25" s="65" t="s">
        <v>37</v>
      </c>
      <c r="B25" s="66"/>
      <c r="C25" s="76"/>
      <c r="D25" s="66" t="s">
        <v>37</v>
      </c>
      <c r="E25" s="77"/>
      <c r="F25" s="78" t="s">
        <v>37</v>
      </c>
      <c r="G25" s="79"/>
    </row>
    <row r="26" spans="1:7" ht="37.5" customHeight="1">
      <c r="A26" s="65" t="s">
        <v>38</v>
      </c>
      <c r="B26" s="80"/>
      <c r="C26" s="76"/>
      <c r="D26" s="66" t="s">
        <v>38</v>
      </c>
      <c r="E26" s="77"/>
      <c r="F26" s="78" t="s">
        <v>38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39</v>
      </c>
      <c r="B28" s="66"/>
      <c r="C28" s="76"/>
      <c r="D28" s="78" t="s">
        <v>40</v>
      </c>
      <c r="E28" s="76"/>
      <c r="F28" s="82" t="s">
        <v>40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41</v>
      </c>
      <c r="B30" s="86"/>
      <c r="C30" s="87">
        <v>21</v>
      </c>
      <c r="D30" s="86" t="s">
        <v>42</v>
      </c>
      <c r="E30" s="88"/>
      <c r="F30" s="207">
        <f>C23-F32</f>
        <v>0</v>
      </c>
      <c r="G30" s="208"/>
    </row>
    <row r="31" spans="1:7">
      <c r="A31" s="85" t="s">
        <v>43</v>
      </c>
      <c r="B31" s="86"/>
      <c r="C31" s="87">
        <f>SazbaDPH1</f>
        <v>21</v>
      </c>
      <c r="D31" s="86" t="s">
        <v>44</v>
      </c>
      <c r="E31" s="88"/>
      <c r="F31" s="207">
        <f>ROUND(PRODUCT(F30,C31/100),0)</f>
        <v>0</v>
      </c>
      <c r="G31" s="208"/>
    </row>
    <row r="32" spans="1:7">
      <c r="A32" s="85" t="s">
        <v>41</v>
      </c>
      <c r="B32" s="86"/>
      <c r="C32" s="87">
        <v>0</v>
      </c>
      <c r="D32" s="86" t="s">
        <v>44</v>
      </c>
      <c r="E32" s="88"/>
      <c r="F32" s="207">
        <v>0</v>
      </c>
      <c r="G32" s="208"/>
    </row>
    <row r="33" spans="1:8">
      <c r="A33" s="85" t="s">
        <v>43</v>
      </c>
      <c r="B33" s="89"/>
      <c r="C33" s="90">
        <f>SazbaDPH2</f>
        <v>0</v>
      </c>
      <c r="D33" s="86" t="s">
        <v>44</v>
      </c>
      <c r="E33" s="61"/>
      <c r="F33" s="207">
        <f>ROUND(PRODUCT(F32,C33/100),0)</f>
        <v>0</v>
      </c>
      <c r="G33" s="208"/>
    </row>
    <row r="34" spans="1:8" s="94" customFormat="1" ht="19.5" customHeight="1" thickBot="1">
      <c r="A34" s="91" t="s">
        <v>45</v>
      </c>
      <c r="B34" s="92"/>
      <c r="C34" s="92"/>
      <c r="D34" s="92"/>
      <c r="E34" s="93"/>
      <c r="F34" s="209">
        <f>ROUND(SUM(F30:F33),0)</f>
        <v>0</v>
      </c>
      <c r="G34" s="210"/>
    </row>
    <row r="36" spans="1:8">
      <c r="A36" s="95" t="s">
        <v>46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1"/>
      <c r="C37" s="211"/>
      <c r="D37" s="211"/>
      <c r="E37" s="211"/>
      <c r="F37" s="211"/>
      <c r="G37" s="211"/>
      <c r="H37" t="s">
        <v>6</v>
      </c>
    </row>
    <row r="38" spans="1:8" ht="12.75" customHeight="1">
      <c r="A38" s="96"/>
      <c r="B38" s="211"/>
      <c r="C38" s="211"/>
      <c r="D38" s="211"/>
      <c r="E38" s="211"/>
      <c r="F38" s="211"/>
      <c r="G38" s="211"/>
      <c r="H38" t="s">
        <v>6</v>
      </c>
    </row>
    <row r="39" spans="1:8">
      <c r="A39" s="96"/>
      <c r="B39" s="211"/>
      <c r="C39" s="211"/>
      <c r="D39" s="211"/>
      <c r="E39" s="211"/>
      <c r="F39" s="211"/>
      <c r="G39" s="211"/>
      <c r="H39" t="s">
        <v>6</v>
      </c>
    </row>
    <row r="40" spans="1:8">
      <c r="A40" s="96"/>
      <c r="B40" s="211"/>
      <c r="C40" s="211"/>
      <c r="D40" s="211"/>
      <c r="E40" s="211"/>
      <c r="F40" s="211"/>
      <c r="G40" s="211"/>
      <c r="H40" t="s">
        <v>6</v>
      </c>
    </row>
    <row r="41" spans="1:8">
      <c r="A41" s="96"/>
      <c r="B41" s="211"/>
      <c r="C41" s="211"/>
      <c r="D41" s="211"/>
      <c r="E41" s="211"/>
      <c r="F41" s="211"/>
      <c r="G41" s="211"/>
      <c r="H41" t="s">
        <v>6</v>
      </c>
    </row>
    <row r="42" spans="1:8">
      <c r="A42" s="96"/>
      <c r="B42" s="211"/>
      <c r="C42" s="211"/>
      <c r="D42" s="211"/>
      <c r="E42" s="211"/>
      <c r="F42" s="211"/>
      <c r="G42" s="211"/>
      <c r="H42" t="s">
        <v>6</v>
      </c>
    </row>
    <row r="43" spans="1:8">
      <c r="A43" s="96"/>
      <c r="B43" s="211"/>
      <c r="C43" s="211"/>
      <c r="D43" s="211"/>
      <c r="E43" s="211"/>
      <c r="F43" s="211"/>
      <c r="G43" s="211"/>
      <c r="H43" t="s">
        <v>6</v>
      </c>
    </row>
    <row r="44" spans="1:8">
      <c r="A44" s="96"/>
      <c r="B44" s="211"/>
      <c r="C44" s="211"/>
      <c r="D44" s="211"/>
      <c r="E44" s="211"/>
      <c r="F44" s="211"/>
      <c r="G44" s="211"/>
      <c r="H44" t="s">
        <v>6</v>
      </c>
    </row>
    <row r="45" spans="1:8" ht="0.75" customHeight="1">
      <c r="A45" s="96"/>
      <c r="B45" s="211"/>
      <c r="C45" s="211"/>
      <c r="D45" s="211"/>
      <c r="E45" s="211"/>
      <c r="F45" s="211"/>
      <c r="G45" s="211"/>
      <c r="H45" t="s">
        <v>6</v>
      </c>
    </row>
    <row r="46" spans="1:8">
      <c r="B46" s="206"/>
      <c r="C46" s="206"/>
      <c r="D46" s="206"/>
      <c r="E46" s="206"/>
      <c r="F46" s="206"/>
      <c r="G46" s="206"/>
    </row>
    <row r="47" spans="1:8">
      <c r="B47" s="206"/>
      <c r="C47" s="206"/>
      <c r="D47" s="206"/>
      <c r="E47" s="206"/>
      <c r="F47" s="206"/>
      <c r="G47" s="206"/>
    </row>
    <row r="48" spans="1:8">
      <c r="B48" s="206"/>
      <c r="C48" s="206"/>
      <c r="D48" s="206"/>
      <c r="E48" s="206"/>
      <c r="F48" s="206"/>
      <c r="G48" s="206"/>
    </row>
    <row r="49" spans="2:7">
      <c r="B49" s="206"/>
      <c r="C49" s="206"/>
      <c r="D49" s="206"/>
      <c r="E49" s="206"/>
      <c r="F49" s="206"/>
      <c r="G49" s="206"/>
    </row>
    <row r="50" spans="2:7">
      <c r="B50" s="206"/>
      <c r="C50" s="206"/>
      <c r="D50" s="206"/>
      <c r="E50" s="206"/>
      <c r="F50" s="206"/>
      <c r="G50" s="206"/>
    </row>
    <row r="51" spans="2:7">
      <c r="B51" s="206"/>
      <c r="C51" s="206"/>
      <c r="D51" s="206"/>
      <c r="E51" s="206"/>
      <c r="F51" s="206"/>
      <c r="G51" s="206"/>
    </row>
    <row r="52" spans="2:7">
      <c r="B52" s="206"/>
      <c r="C52" s="206"/>
      <c r="D52" s="206"/>
      <c r="E52" s="206"/>
      <c r="F52" s="206"/>
      <c r="G52" s="206"/>
    </row>
    <row r="53" spans="2:7">
      <c r="B53" s="206"/>
      <c r="C53" s="206"/>
      <c r="D53" s="206"/>
      <c r="E53" s="206"/>
      <c r="F53" s="206"/>
      <c r="G53" s="206"/>
    </row>
    <row r="54" spans="2:7">
      <c r="B54" s="206"/>
      <c r="C54" s="206"/>
      <c r="D54" s="206"/>
      <c r="E54" s="206"/>
      <c r="F54" s="206"/>
      <c r="G54" s="206"/>
    </row>
    <row r="55" spans="2:7">
      <c r="B55" s="206"/>
      <c r="C55" s="206"/>
      <c r="D55" s="206"/>
      <c r="E55" s="206"/>
      <c r="F55" s="206"/>
      <c r="G55" s="206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workbookViewId="0">
      <selection activeCell="E21" sqref="E2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17" t="s">
        <v>47</v>
      </c>
      <c r="B1" s="218"/>
      <c r="C1" s="97" t="str">
        <f>CONCATENATE(cislostavby," ",nazevstavby)</f>
        <v>3208 Turnov - Areál Vesecko - Dešťová kanalizace</v>
      </c>
      <c r="D1" s="98"/>
      <c r="E1" s="99"/>
      <c r="F1" s="98"/>
      <c r="G1" s="100" t="s">
        <v>48</v>
      </c>
      <c r="H1" s="101" t="s">
        <v>78</v>
      </c>
      <c r="I1" s="102"/>
    </row>
    <row r="2" spans="1:57" ht="13.5" thickBot="1">
      <c r="A2" s="219" t="s">
        <v>49</v>
      </c>
      <c r="B2" s="220"/>
      <c r="C2" s="103" t="str">
        <f>CONCATENATE(cisloobjektu," ",nazevobjektu)</f>
        <v>01 Dešťová kanalizace</v>
      </c>
      <c r="D2" s="104"/>
      <c r="E2" s="105"/>
      <c r="F2" s="104"/>
      <c r="G2" s="221" t="s">
        <v>75</v>
      </c>
      <c r="H2" s="222"/>
      <c r="I2" s="223"/>
    </row>
    <row r="3" spans="1:57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57" ht="19.5" customHeight="1">
      <c r="A4" s="106" t="s">
        <v>50</v>
      </c>
      <c r="B4" s="107"/>
      <c r="C4" s="107"/>
      <c r="D4" s="107"/>
      <c r="E4" s="108"/>
      <c r="F4" s="107"/>
      <c r="G4" s="107"/>
      <c r="H4" s="107"/>
      <c r="I4" s="107"/>
    </row>
    <row r="5" spans="1:57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57" s="35" customFormat="1" ht="13.5" thickBot="1">
      <c r="A6" s="109"/>
      <c r="B6" s="110" t="s">
        <v>51</v>
      </c>
      <c r="C6" s="110"/>
      <c r="D6" s="111"/>
      <c r="E6" s="112" t="s">
        <v>52</v>
      </c>
      <c r="F6" s="113" t="s">
        <v>53</v>
      </c>
      <c r="G6" s="113" t="s">
        <v>54</v>
      </c>
      <c r="H6" s="113" t="s">
        <v>55</v>
      </c>
      <c r="I6" s="114" t="s">
        <v>30</v>
      </c>
    </row>
    <row r="7" spans="1:57" s="35" customFormat="1">
      <c r="A7" s="201" t="str">
        <f>Položky!B7</f>
        <v>1</v>
      </c>
      <c r="B7" s="115" t="str">
        <f>Položky!C7</f>
        <v>Zemní práce</v>
      </c>
      <c r="C7" s="66"/>
      <c r="D7" s="116"/>
      <c r="E7" s="202">
        <f>Položky!BA78</f>
        <v>0</v>
      </c>
      <c r="F7" s="203">
        <f>Položky!BB78</f>
        <v>0</v>
      </c>
      <c r="G7" s="203">
        <f>Položky!BC78</f>
        <v>0</v>
      </c>
      <c r="H7" s="203">
        <f>Položky!BD78</f>
        <v>0</v>
      </c>
      <c r="I7" s="204">
        <f>Položky!BE78</f>
        <v>0</v>
      </c>
    </row>
    <row r="8" spans="1:57" s="35" customFormat="1">
      <c r="A8" s="201" t="str">
        <f>Položky!B79</f>
        <v>45</v>
      </c>
      <c r="B8" s="115" t="str">
        <f>Položky!C79</f>
        <v>Podkladní a vedlejší konstrukce</v>
      </c>
      <c r="C8" s="66"/>
      <c r="D8" s="116"/>
      <c r="E8" s="202">
        <f>Položky!BA90</f>
        <v>0</v>
      </c>
      <c r="F8" s="203">
        <f>Položky!BB90</f>
        <v>0</v>
      </c>
      <c r="G8" s="203">
        <f>Položky!BC90</f>
        <v>0</v>
      </c>
      <c r="H8" s="203">
        <f>Položky!BD90</f>
        <v>0</v>
      </c>
      <c r="I8" s="204">
        <f>Položky!BE90</f>
        <v>0</v>
      </c>
    </row>
    <row r="9" spans="1:57" s="35" customFormat="1">
      <c r="A9" s="201" t="str">
        <f>Položky!B91</f>
        <v>8</v>
      </c>
      <c r="B9" s="115" t="str">
        <f>Položky!C91</f>
        <v>Trubní vedení</v>
      </c>
      <c r="C9" s="66"/>
      <c r="D9" s="116"/>
      <c r="E9" s="202">
        <f>Položky!BA155</f>
        <v>0</v>
      </c>
      <c r="F9" s="203">
        <f>Položky!BB155</f>
        <v>0</v>
      </c>
      <c r="G9" s="203">
        <f>Položky!BC155</f>
        <v>0</v>
      </c>
      <c r="H9" s="203">
        <f>Položky!BD155</f>
        <v>0</v>
      </c>
      <c r="I9" s="204">
        <f>Položky!BE155</f>
        <v>0</v>
      </c>
    </row>
    <row r="10" spans="1:57" s="35" customFormat="1" ht="13.5" thickBot="1">
      <c r="A10" s="201" t="str">
        <f>Položky!B156</f>
        <v>99</v>
      </c>
      <c r="B10" s="115" t="str">
        <f>Položky!C156</f>
        <v>Staveništní přesun hmot</v>
      </c>
      <c r="C10" s="66"/>
      <c r="D10" s="116"/>
      <c r="E10" s="202">
        <f>Položky!BA158</f>
        <v>0</v>
      </c>
      <c r="F10" s="203">
        <f>Položky!BB158</f>
        <v>0</v>
      </c>
      <c r="G10" s="203">
        <f>Položky!BC158</f>
        <v>0</v>
      </c>
      <c r="H10" s="203">
        <f>Položky!BD158</f>
        <v>0</v>
      </c>
      <c r="I10" s="204">
        <f>Položky!BE158</f>
        <v>0</v>
      </c>
    </row>
    <row r="11" spans="1:57" s="123" customFormat="1" ht="13.5" thickBot="1">
      <c r="A11" s="117"/>
      <c r="B11" s="118" t="s">
        <v>56</v>
      </c>
      <c r="C11" s="118"/>
      <c r="D11" s="119"/>
      <c r="E11" s="120">
        <f>SUM(E7:E10)</f>
        <v>0</v>
      </c>
      <c r="F11" s="121">
        <f>SUM(F7:F10)</f>
        <v>0</v>
      </c>
      <c r="G11" s="121">
        <f>SUM(G7:G10)</f>
        <v>0</v>
      </c>
      <c r="H11" s="121">
        <f>SUM(H7:H10)</f>
        <v>0</v>
      </c>
      <c r="I11" s="122">
        <f>SUM(I7:I10)</f>
        <v>0</v>
      </c>
    </row>
    <row r="12" spans="1:57">
      <c r="A12" s="66"/>
      <c r="B12" s="66"/>
      <c r="C12" s="66"/>
      <c r="D12" s="66"/>
      <c r="E12" s="66"/>
      <c r="F12" s="66"/>
      <c r="G12" s="66"/>
      <c r="H12" s="66"/>
      <c r="I12" s="66"/>
    </row>
    <row r="13" spans="1:57" ht="19.5" customHeight="1">
      <c r="A13" s="107" t="s">
        <v>226</v>
      </c>
      <c r="B13" s="107"/>
      <c r="C13" s="107"/>
      <c r="D13" s="107"/>
      <c r="E13" s="107"/>
      <c r="F13" s="107"/>
      <c r="G13" s="124"/>
      <c r="H13" s="107"/>
      <c r="I13" s="107"/>
      <c r="BA13" s="41"/>
      <c r="BB13" s="41"/>
      <c r="BC13" s="41"/>
      <c r="BD13" s="41"/>
      <c r="BE13" s="41"/>
    </row>
    <row r="14" spans="1:57" ht="13.5" thickBot="1">
      <c r="A14" s="77"/>
      <c r="B14" s="77"/>
      <c r="C14" s="77"/>
      <c r="D14" s="77"/>
      <c r="E14" s="77"/>
      <c r="F14" s="77"/>
      <c r="G14" s="77"/>
      <c r="H14" s="77"/>
      <c r="I14" s="77"/>
    </row>
    <row r="15" spans="1:57">
      <c r="A15" s="71" t="s">
        <v>227</v>
      </c>
      <c r="B15" s="72"/>
      <c r="C15" s="72"/>
      <c r="D15" s="125"/>
      <c r="E15" s="126" t="s">
        <v>57</v>
      </c>
      <c r="F15" s="127"/>
      <c r="G15" s="128"/>
      <c r="H15" s="129"/>
      <c r="I15" s="130" t="s">
        <v>57</v>
      </c>
    </row>
    <row r="16" spans="1:57">
      <c r="A16" s="64" t="s">
        <v>217</v>
      </c>
      <c r="B16" s="55"/>
      <c r="C16" s="55"/>
      <c r="D16" s="131"/>
      <c r="E16" s="132">
        <v>0</v>
      </c>
      <c r="F16" s="133"/>
      <c r="G16" s="134"/>
      <c r="H16" s="135"/>
      <c r="I16" s="136">
        <f>E16+F16*G16/100</f>
        <v>0</v>
      </c>
      <c r="BA16">
        <v>2</v>
      </c>
    </row>
    <row r="17" spans="1:53">
      <c r="A17" s="64" t="s">
        <v>218</v>
      </c>
      <c r="B17" s="55"/>
      <c r="C17" s="55"/>
      <c r="D17" s="131"/>
      <c r="E17" s="132">
        <v>0</v>
      </c>
      <c r="F17" s="133"/>
      <c r="G17" s="134"/>
      <c r="H17" s="135"/>
      <c r="I17" s="136">
        <f>E17+F17*G17/100</f>
        <v>0</v>
      </c>
      <c r="BA17">
        <v>2</v>
      </c>
    </row>
    <row r="18" spans="1:53">
      <c r="A18" s="64" t="s">
        <v>219</v>
      </c>
      <c r="B18" s="55"/>
      <c r="C18" s="55"/>
      <c r="D18" s="131"/>
      <c r="E18" s="132">
        <v>0</v>
      </c>
      <c r="F18" s="133"/>
      <c r="G18" s="134"/>
      <c r="H18" s="135"/>
      <c r="I18" s="136">
        <f>E18+F18*G18/100</f>
        <v>0</v>
      </c>
      <c r="BA18">
        <v>0</v>
      </c>
    </row>
    <row r="19" spans="1:53">
      <c r="A19" s="64" t="s">
        <v>220</v>
      </c>
      <c r="B19" s="55"/>
      <c r="C19" s="55"/>
      <c r="D19" s="131"/>
      <c r="E19" s="132">
        <v>0</v>
      </c>
      <c r="F19" s="133"/>
      <c r="G19" s="134"/>
      <c r="H19" s="135"/>
      <c r="I19" s="136">
        <f>E19+F19*G19/100</f>
        <v>0</v>
      </c>
      <c r="BA19">
        <v>0</v>
      </c>
    </row>
    <row r="20" spans="1:53">
      <c r="A20" s="64" t="s">
        <v>221</v>
      </c>
      <c r="B20" s="55"/>
      <c r="C20" s="55"/>
      <c r="D20" s="131"/>
      <c r="E20" s="132">
        <v>0</v>
      </c>
      <c r="F20" s="133"/>
      <c r="G20" s="134"/>
      <c r="H20" s="135"/>
      <c r="I20" s="136">
        <f>E20+F20*G20/100</f>
        <v>0</v>
      </c>
      <c r="BA20">
        <v>0</v>
      </c>
    </row>
    <row r="21" spans="1:53" ht="13.5" thickBot="1">
      <c r="A21" s="137"/>
      <c r="B21" s="138" t="s">
        <v>228</v>
      </c>
      <c r="C21" s="139"/>
      <c r="D21" s="140"/>
      <c r="E21" s="141"/>
      <c r="F21" s="142"/>
      <c r="G21" s="142"/>
      <c r="H21" s="224">
        <f>SUM(I16:I20)</f>
        <v>0</v>
      </c>
      <c r="I21" s="225"/>
    </row>
    <row r="23" spans="1:53">
      <c r="B23" s="123"/>
      <c r="F23" s="143"/>
      <c r="G23" s="144"/>
      <c r="H23" s="144"/>
      <c r="I23" s="145"/>
    </row>
    <row r="24" spans="1:53">
      <c r="F24" s="143"/>
      <c r="G24" s="144"/>
      <c r="H24" s="144"/>
      <c r="I24" s="145"/>
    </row>
    <row r="25" spans="1:53">
      <c r="F25" s="143"/>
      <c r="G25" s="144"/>
      <c r="H25" s="144"/>
      <c r="I25" s="145"/>
    </row>
    <row r="26" spans="1:53">
      <c r="F26" s="143"/>
      <c r="G26" s="144"/>
      <c r="H26" s="144"/>
      <c r="I26" s="145"/>
    </row>
    <row r="27" spans="1:53">
      <c r="F27" s="143"/>
      <c r="G27" s="144"/>
      <c r="H27" s="144"/>
      <c r="I27" s="145"/>
    </row>
    <row r="28" spans="1:53">
      <c r="F28" s="143"/>
      <c r="G28" s="144"/>
      <c r="H28" s="144"/>
      <c r="I28" s="145"/>
    </row>
    <row r="29" spans="1:53">
      <c r="F29" s="143"/>
      <c r="G29" s="144"/>
      <c r="H29" s="144"/>
      <c r="I29" s="145"/>
    </row>
    <row r="30" spans="1:53">
      <c r="F30" s="143"/>
      <c r="G30" s="144"/>
      <c r="H30" s="144"/>
      <c r="I30" s="145"/>
    </row>
    <row r="31" spans="1:53">
      <c r="F31" s="143"/>
      <c r="G31" s="144"/>
      <c r="H31" s="144"/>
      <c r="I31" s="145"/>
    </row>
    <row r="32" spans="1:53">
      <c r="F32" s="143"/>
      <c r="G32" s="144"/>
      <c r="H32" s="144"/>
      <c r="I32" s="145"/>
    </row>
    <row r="33" spans="6:9">
      <c r="F33" s="143"/>
      <c r="G33" s="144"/>
      <c r="H33" s="144"/>
      <c r="I33" s="145"/>
    </row>
    <row r="34" spans="6:9">
      <c r="F34" s="143"/>
      <c r="G34" s="144"/>
      <c r="H34" s="144"/>
      <c r="I34" s="145"/>
    </row>
    <row r="35" spans="6:9">
      <c r="F35" s="143"/>
      <c r="G35" s="144"/>
      <c r="H35" s="144"/>
      <c r="I35" s="145"/>
    </row>
    <row r="36" spans="6:9">
      <c r="F36" s="143"/>
      <c r="G36" s="144"/>
      <c r="H36" s="144"/>
      <c r="I36" s="145"/>
    </row>
    <row r="37" spans="6:9">
      <c r="F37" s="143"/>
      <c r="G37" s="144"/>
      <c r="H37" s="144"/>
      <c r="I37" s="145"/>
    </row>
    <row r="38" spans="6:9">
      <c r="F38" s="143"/>
      <c r="G38" s="144"/>
      <c r="H38" s="144"/>
      <c r="I38" s="145"/>
    </row>
    <row r="39" spans="6:9">
      <c r="F39" s="143"/>
      <c r="G39" s="144"/>
      <c r="H39" s="144"/>
      <c r="I39" s="145"/>
    </row>
    <row r="40" spans="6:9">
      <c r="F40" s="143"/>
      <c r="G40" s="144"/>
      <c r="H40" s="144"/>
      <c r="I40" s="145"/>
    </row>
    <row r="41" spans="6:9">
      <c r="F41" s="143"/>
      <c r="G41" s="144"/>
      <c r="H41" s="144"/>
      <c r="I41" s="145"/>
    </row>
    <row r="42" spans="6:9">
      <c r="F42" s="143"/>
      <c r="G42" s="144"/>
      <c r="H42" s="144"/>
      <c r="I42" s="145"/>
    </row>
    <row r="43" spans="6:9">
      <c r="F43" s="143"/>
      <c r="G43" s="144"/>
      <c r="H43" s="144"/>
      <c r="I43" s="145"/>
    </row>
    <row r="44" spans="6:9">
      <c r="F44" s="143"/>
      <c r="G44" s="144"/>
      <c r="H44" s="144"/>
      <c r="I44" s="145"/>
    </row>
    <row r="45" spans="6:9">
      <c r="F45" s="143"/>
      <c r="G45" s="144"/>
      <c r="H45" s="144"/>
      <c r="I45" s="145"/>
    </row>
    <row r="46" spans="6:9">
      <c r="F46" s="143"/>
      <c r="G46" s="144"/>
      <c r="H46" s="144"/>
      <c r="I46" s="145"/>
    </row>
    <row r="47" spans="6:9">
      <c r="F47" s="143"/>
      <c r="G47" s="144"/>
      <c r="H47" s="144"/>
      <c r="I47" s="145"/>
    </row>
    <row r="48" spans="6:9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31"/>
  <sheetViews>
    <sheetView showGridLines="0" showZeros="0" zoomScaleNormal="100" workbookViewId="0">
      <pane ySplit="6" topLeftCell="A127" activePane="bottomLeft" state="frozen"/>
      <selection pane="bottomLeft" activeCell="E153" sqref="E153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5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232" t="s">
        <v>58</v>
      </c>
      <c r="B1" s="232"/>
      <c r="C1" s="232"/>
      <c r="D1" s="232"/>
      <c r="E1" s="232"/>
      <c r="F1" s="232"/>
      <c r="G1" s="232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17" t="s">
        <v>47</v>
      </c>
      <c r="B3" s="218"/>
      <c r="C3" s="97" t="str">
        <f>CONCATENATE(cislostavby," ",nazevstavby)</f>
        <v>3208 Turnov - Areál Vesecko - Dešťová kanalizace</v>
      </c>
      <c r="D3" s="151"/>
      <c r="E3" s="152" t="s">
        <v>59</v>
      </c>
      <c r="F3" s="153" t="str">
        <f>Rekapitulace!H1</f>
        <v>3208/01</v>
      </c>
      <c r="G3" s="154"/>
    </row>
    <row r="4" spans="1:104" ht="13.5" thickBot="1">
      <c r="A4" s="233" t="s">
        <v>49</v>
      </c>
      <c r="B4" s="220"/>
      <c r="C4" s="103" t="str">
        <f>CONCATENATE(cisloobjektu," ",nazevobjektu)</f>
        <v>01 Dešťová kanalizace</v>
      </c>
      <c r="D4" s="155"/>
      <c r="E4" s="234" t="str">
        <f>Rekapitulace!G2</f>
        <v>Dešťová kanalizace</v>
      </c>
      <c r="F4" s="235"/>
      <c r="G4" s="236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60</v>
      </c>
      <c r="B6" s="160" t="s">
        <v>61</v>
      </c>
      <c r="C6" s="160" t="s">
        <v>62</v>
      </c>
      <c r="D6" s="160" t="s">
        <v>63</v>
      </c>
      <c r="E6" s="161" t="s">
        <v>64</v>
      </c>
      <c r="F6" s="160" t="s">
        <v>65</v>
      </c>
      <c r="G6" s="162" t="s">
        <v>66</v>
      </c>
    </row>
    <row r="7" spans="1:104">
      <c r="A7" s="163" t="s">
        <v>67</v>
      </c>
      <c r="B7" s="164" t="s">
        <v>68</v>
      </c>
      <c r="C7" s="165" t="s">
        <v>69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79</v>
      </c>
      <c r="C8" s="173" t="s">
        <v>80</v>
      </c>
      <c r="D8" s="174" t="s">
        <v>81</v>
      </c>
      <c r="E8" s="175">
        <v>50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>
      <c r="A9" s="171">
        <v>2</v>
      </c>
      <c r="B9" s="172" t="s">
        <v>82</v>
      </c>
      <c r="C9" s="173" t="s">
        <v>83</v>
      </c>
      <c r="D9" s="174" t="s">
        <v>84</v>
      </c>
      <c r="E9" s="175">
        <v>21.288699999999999</v>
      </c>
      <c r="F9" s="175"/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</v>
      </c>
    </row>
    <row r="10" spans="1:104">
      <c r="A10" s="178"/>
      <c r="B10" s="179"/>
      <c r="C10" s="228" t="s">
        <v>85</v>
      </c>
      <c r="D10" s="229"/>
      <c r="E10" s="229"/>
      <c r="F10" s="229"/>
      <c r="G10" s="230"/>
      <c r="L10" s="180" t="s">
        <v>85</v>
      </c>
      <c r="O10" s="170">
        <v>3</v>
      </c>
    </row>
    <row r="11" spans="1:104">
      <c r="A11" s="178"/>
      <c r="B11" s="181"/>
      <c r="C11" s="231" t="s">
        <v>86</v>
      </c>
      <c r="D11" s="227"/>
      <c r="E11" s="205">
        <v>0</v>
      </c>
      <c r="F11" s="183"/>
      <c r="G11" s="184"/>
      <c r="M11" s="180" t="s">
        <v>86</v>
      </c>
      <c r="O11" s="170"/>
    </row>
    <row r="12" spans="1:104">
      <c r="A12" s="178"/>
      <c r="B12" s="181"/>
      <c r="C12" s="231" t="s">
        <v>87</v>
      </c>
      <c r="D12" s="227"/>
      <c r="E12" s="205">
        <v>20.8125</v>
      </c>
      <c r="F12" s="183"/>
      <c r="G12" s="184"/>
      <c r="M12" s="180" t="s">
        <v>87</v>
      </c>
      <c r="O12" s="170"/>
    </row>
    <row r="13" spans="1:104">
      <c r="A13" s="178"/>
      <c r="B13" s="181"/>
      <c r="C13" s="231" t="s">
        <v>88</v>
      </c>
      <c r="D13" s="227"/>
      <c r="E13" s="205">
        <v>11.7705</v>
      </c>
      <c r="F13" s="183"/>
      <c r="G13" s="184"/>
      <c r="M13" s="180" t="s">
        <v>88</v>
      </c>
      <c r="O13" s="170"/>
    </row>
    <row r="14" spans="1:104">
      <c r="A14" s="178"/>
      <c r="B14" s="181"/>
      <c r="C14" s="231" t="s">
        <v>89</v>
      </c>
      <c r="D14" s="227"/>
      <c r="E14" s="205">
        <v>3.8304</v>
      </c>
      <c r="F14" s="183"/>
      <c r="G14" s="184"/>
      <c r="M14" s="180" t="s">
        <v>89</v>
      </c>
      <c r="O14" s="170"/>
    </row>
    <row r="15" spans="1:104">
      <c r="A15" s="178"/>
      <c r="B15" s="181"/>
      <c r="C15" s="231" t="s">
        <v>90</v>
      </c>
      <c r="D15" s="227"/>
      <c r="E15" s="205">
        <v>1.024</v>
      </c>
      <c r="F15" s="183"/>
      <c r="G15" s="184"/>
      <c r="M15" s="180" t="s">
        <v>90</v>
      </c>
      <c r="O15" s="170"/>
    </row>
    <row r="16" spans="1:104">
      <c r="A16" s="178"/>
      <c r="B16" s="181"/>
      <c r="C16" s="231" t="s">
        <v>91</v>
      </c>
      <c r="D16" s="227"/>
      <c r="E16" s="205">
        <v>5.14</v>
      </c>
      <c r="F16" s="183"/>
      <c r="G16" s="184"/>
      <c r="M16" s="180" t="s">
        <v>91</v>
      </c>
      <c r="O16" s="170"/>
    </row>
    <row r="17" spans="1:104">
      <c r="A17" s="178"/>
      <c r="B17" s="181"/>
      <c r="C17" s="231" t="s">
        <v>92</v>
      </c>
      <c r="D17" s="227"/>
      <c r="E17" s="205">
        <v>42.577399999999997</v>
      </c>
      <c r="F17" s="183"/>
      <c r="G17" s="184"/>
      <c r="M17" s="180" t="s">
        <v>92</v>
      </c>
      <c r="O17" s="170"/>
    </row>
    <row r="18" spans="1:104">
      <c r="A18" s="178"/>
      <c r="B18" s="181"/>
      <c r="C18" s="226" t="s">
        <v>93</v>
      </c>
      <c r="D18" s="227"/>
      <c r="E18" s="182">
        <v>21.288699999999999</v>
      </c>
      <c r="F18" s="183"/>
      <c r="G18" s="184"/>
      <c r="M18" s="180" t="s">
        <v>93</v>
      </c>
      <c r="O18" s="170"/>
    </row>
    <row r="19" spans="1:104" ht="22.5">
      <c r="A19" s="171">
        <v>3</v>
      </c>
      <c r="B19" s="172" t="s">
        <v>94</v>
      </c>
      <c r="C19" s="173" t="s">
        <v>95</v>
      </c>
      <c r="D19" s="174" t="s">
        <v>84</v>
      </c>
      <c r="E19" s="175">
        <v>10.199999999999999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</v>
      </c>
    </row>
    <row r="20" spans="1:104">
      <c r="A20" s="178"/>
      <c r="B20" s="181"/>
      <c r="C20" s="226" t="s">
        <v>96</v>
      </c>
      <c r="D20" s="227"/>
      <c r="E20" s="182">
        <v>10.199999999999999</v>
      </c>
      <c r="F20" s="183"/>
      <c r="G20" s="184"/>
      <c r="M20" s="180" t="s">
        <v>96</v>
      </c>
      <c r="O20" s="170"/>
    </row>
    <row r="21" spans="1:104">
      <c r="A21" s="171">
        <v>4</v>
      </c>
      <c r="B21" s="172" t="s">
        <v>97</v>
      </c>
      <c r="C21" s="173" t="s">
        <v>98</v>
      </c>
      <c r="D21" s="174" t="s">
        <v>84</v>
      </c>
      <c r="E21" s="175">
        <v>42.577399999999997</v>
      </c>
      <c r="F21" s="175"/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</v>
      </c>
    </row>
    <row r="22" spans="1:104" ht="56.25">
      <c r="A22" s="178"/>
      <c r="B22" s="179"/>
      <c r="C22" s="228" t="s">
        <v>99</v>
      </c>
      <c r="D22" s="229"/>
      <c r="E22" s="229"/>
      <c r="F22" s="229"/>
      <c r="G22" s="230"/>
      <c r="L22" s="180" t="s">
        <v>99</v>
      </c>
      <c r="O22" s="170">
        <v>3</v>
      </c>
    </row>
    <row r="23" spans="1:104">
      <c r="A23" s="178"/>
      <c r="B23" s="181"/>
      <c r="C23" s="226" t="s">
        <v>87</v>
      </c>
      <c r="D23" s="227"/>
      <c r="E23" s="182">
        <v>20.8125</v>
      </c>
      <c r="F23" s="183"/>
      <c r="G23" s="184"/>
      <c r="M23" s="180" t="s">
        <v>87</v>
      </c>
      <c r="O23" s="170"/>
    </row>
    <row r="24" spans="1:104">
      <c r="A24" s="178"/>
      <c r="B24" s="181"/>
      <c r="C24" s="226" t="s">
        <v>88</v>
      </c>
      <c r="D24" s="227"/>
      <c r="E24" s="182">
        <v>11.7705</v>
      </c>
      <c r="F24" s="183"/>
      <c r="G24" s="184"/>
      <c r="M24" s="180" t="s">
        <v>88</v>
      </c>
      <c r="O24" s="170"/>
    </row>
    <row r="25" spans="1:104">
      <c r="A25" s="178"/>
      <c r="B25" s="181"/>
      <c r="C25" s="226" t="s">
        <v>89</v>
      </c>
      <c r="D25" s="227"/>
      <c r="E25" s="182">
        <v>3.8304</v>
      </c>
      <c r="F25" s="183"/>
      <c r="G25" s="184"/>
      <c r="M25" s="180" t="s">
        <v>89</v>
      </c>
      <c r="O25" s="170"/>
    </row>
    <row r="26" spans="1:104">
      <c r="A26" s="178"/>
      <c r="B26" s="181"/>
      <c r="C26" s="226" t="s">
        <v>90</v>
      </c>
      <c r="D26" s="227"/>
      <c r="E26" s="182">
        <v>1.024</v>
      </c>
      <c r="F26" s="183"/>
      <c r="G26" s="184"/>
      <c r="M26" s="180" t="s">
        <v>90</v>
      </c>
      <c r="O26" s="170"/>
    </row>
    <row r="27" spans="1:104">
      <c r="A27" s="178"/>
      <c r="B27" s="181"/>
      <c r="C27" s="226" t="s">
        <v>91</v>
      </c>
      <c r="D27" s="227"/>
      <c r="E27" s="182">
        <v>5.14</v>
      </c>
      <c r="F27" s="183"/>
      <c r="G27" s="184"/>
      <c r="M27" s="180" t="s">
        <v>91</v>
      </c>
      <c r="O27" s="170"/>
    </row>
    <row r="28" spans="1:104">
      <c r="A28" s="171">
        <v>5</v>
      </c>
      <c r="B28" s="172" t="s">
        <v>100</v>
      </c>
      <c r="C28" s="173" t="s">
        <v>101</v>
      </c>
      <c r="D28" s="174" t="s">
        <v>84</v>
      </c>
      <c r="E28" s="175">
        <v>21.288699999999999</v>
      </c>
      <c r="F28" s="175"/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</v>
      </c>
    </row>
    <row r="29" spans="1:104">
      <c r="A29" s="178"/>
      <c r="B29" s="181"/>
      <c r="C29" s="231" t="s">
        <v>86</v>
      </c>
      <c r="D29" s="227"/>
      <c r="E29" s="205">
        <v>0</v>
      </c>
      <c r="F29" s="183"/>
      <c r="G29" s="184"/>
      <c r="M29" s="180" t="s">
        <v>86</v>
      </c>
      <c r="O29" s="170"/>
    </row>
    <row r="30" spans="1:104">
      <c r="A30" s="178"/>
      <c r="B30" s="181"/>
      <c r="C30" s="231" t="s">
        <v>87</v>
      </c>
      <c r="D30" s="227"/>
      <c r="E30" s="205">
        <v>20.8125</v>
      </c>
      <c r="F30" s="183"/>
      <c r="G30" s="184"/>
      <c r="M30" s="180" t="s">
        <v>87</v>
      </c>
      <c r="O30" s="170"/>
    </row>
    <row r="31" spans="1:104">
      <c r="A31" s="178"/>
      <c r="B31" s="181"/>
      <c r="C31" s="231" t="s">
        <v>88</v>
      </c>
      <c r="D31" s="227"/>
      <c r="E31" s="205">
        <v>11.7705</v>
      </c>
      <c r="F31" s="183"/>
      <c r="G31" s="184"/>
      <c r="M31" s="180" t="s">
        <v>88</v>
      </c>
      <c r="O31" s="170"/>
    </row>
    <row r="32" spans="1:104">
      <c r="A32" s="178"/>
      <c r="B32" s="181"/>
      <c r="C32" s="231" t="s">
        <v>89</v>
      </c>
      <c r="D32" s="227"/>
      <c r="E32" s="205">
        <v>3.8304</v>
      </c>
      <c r="F32" s="183"/>
      <c r="G32" s="184"/>
      <c r="M32" s="180" t="s">
        <v>89</v>
      </c>
      <c r="O32" s="170"/>
    </row>
    <row r="33" spans="1:104">
      <c r="A33" s="178"/>
      <c r="B33" s="181"/>
      <c r="C33" s="231" t="s">
        <v>90</v>
      </c>
      <c r="D33" s="227"/>
      <c r="E33" s="205">
        <v>1.024</v>
      </c>
      <c r="F33" s="183"/>
      <c r="G33" s="184"/>
      <c r="M33" s="180" t="s">
        <v>90</v>
      </c>
      <c r="O33" s="170"/>
    </row>
    <row r="34" spans="1:104">
      <c r="A34" s="178"/>
      <c r="B34" s="181"/>
      <c r="C34" s="231" t="s">
        <v>91</v>
      </c>
      <c r="D34" s="227"/>
      <c r="E34" s="205">
        <v>5.14</v>
      </c>
      <c r="F34" s="183"/>
      <c r="G34" s="184"/>
      <c r="M34" s="180" t="s">
        <v>91</v>
      </c>
      <c r="O34" s="170"/>
    </row>
    <row r="35" spans="1:104">
      <c r="A35" s="178"/>
      <c r="B35" s="181"/>
      <c r="C35" s="231" t="s">
        <v>92</v>
      </c>
      <c r="D35" s="227"/>
      <c r="E35" s="205">
        <v>42.577399999999997</v>
      </c>
      <c r="F35" s="183"/>
      <c r="G35" s="184"/>
      <c r="M35" s="180" t="s">
        <v>92</v>
      </c>
      <c r="O35" s="170"/>
    </row>
    <row r="36" spans="1:104">
      <c r="A36" s="178"/>
      <c r="B36" s="181"/>
      <c r="C36" s="226" t="s">
        <v>93</v>
      </c>
      <c r="D36" s="227"/>
      <c r="E36" s="182">
        <v>21.288699999999999</v>
      </c>
      <c r="F36" s="183"/>
      <c r="G36" s="184"/>
      <c r="M36" s="180" t="s">
        <v>93</v>
      </c>
      <c r="O36" s="170"/>
    </row>
    <row r="37" spans="1:104">
      <c r="A37" s="171">
        <v>6</v>
      </c>
      <c r="B37" s="172" t="s">
        <v>102</v>
      </c>
      <c r="C37" s="173" t="s">
        <v>103</v>
      </c>
      <c r="D37" s="174" t="s">
        <v>104</v>
      </c>
      <c r="E37" s="175">
        <v>82.805999999999997</v>
      </c>
      <c r="F37" s="175"/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9.8999999999999999E-4</v>
      </c>
    </row>
    <row r="38" spans="1:104">
      <c r="A38" s="178"/>
      <c r="B38" s="181"/>
      <c r="C38" s="226" t="s">
        <v>105</v>
      </c>
      <c r="D38" s="227"/>
      <c r="E38" s="182">
        <v>46.625</v>
      </c>
      <c r="F38" s="183"/>
      <c r="G38" s="184"/>
      <c r="M38" s="180" t="s">
        <v>105</v>
      </c>
      <c r="O38" s="170"/>
    </row>
    <row r="39" spans="1:104">
      <c r="A39" s="178"/>
      <c r="B39" s="181"/>
      <c r="C39" s="226" t="s">
        <v>106</v>
      </c>
      <c r="D39" s="227"/>
      <c r="E39" s="182">
        <v>25.901</v>
      </c>
      <c r="F39" s="183"/>
      <c r="G39" s="184"/>
      <c r="M39" s="180" t="s">
        <v>106</v>
      </c>
      <c r="O39" s="170"/>
    </row>
    <row r="40" spans="1:104">
      <c r="A40" s="178"/>
      <c r="B40" s="181"/>
      <c r="C40" s="226" t="s">
        <v>107</v>
      </c>
      <c r="D40" s="227"/>
      <c r="E40" s="182">
        <v>10.28</v>
      </c>
      <c r="F40" s="183"/>
      <c r="G40" s="184"/>
      <c r="M40" s="180" t="s">
        <v>107</v>
      </c>
      <c r="O40" s="170"/>
    </row>
    <row r="41" spans="1:104">
      <c r="A41" s="171">
        <v>7</v>
      </c>
      <c r="B41" s="172" t="s">
        <v>108</v>
      </c>
      <c r="C41" s="173" t="s">
        <v>109</v>
      </c>
      <c r="D41" s="174" t="s">
        <v>104</v>
      </c>
      <c r="E41" s="175">
        <v>82.805999999999997</v>
      </c>
      <c r="F41" s="175"/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1</v>
      </c>
      <c r="CZ41" s="146">
        <v>0</v>
      </c>
    </row>
    <row r="42" spans="1:104">
      <c r="A42" s="178"/>
      <c r="B42" s="181"/>
      <c r="C42" s="226" t="s">
        <v>105</v>
      </c>
      <c r="D42" s="227"/>
      <c r="E42" s="182">
        <v>46.625</v>
      </c>
      <c r="F42" s="183"/>
      <c r="G42" s="184"/>
      <c r="M42" s="180" t="s">
        <v>105</v>
      </c>
      <c r="O42" s="170"/>
    </row>
    <row r="43" spans="1:104">
      <c r="A43" s="178"/>
      <c r="B43" s="181"/>
      <c r="C43" s="226" t="s">
        <v>106</v>
      </c>
      <c r="D43" s="227"/>
      <c r="E43" s="182">
        <v>25.901</v>
      </c>
      <c r="F43" s="183"/>
      <c r="G43" s="184"/>
      <c r="M43" s="180" t="s">
        <v>106</v>
      </c>
      <c r="O43" s="170"/>
    </row>
    <row r="44" spans="1:104">
      <c r="A44" s="178"/>
      <c r="B44" s="181"/>
      <c r="C44" s="226" t="s">
        <v>107</v>
      </c>
      <c r="D44" s="227"/>
      <c r="E44" s="182">
        <v>10.28</v>
      </c>
      <c r="F44" s="183"/>
      <c r="G44" s="184"/>
      <c r="M44" s="180" t="s">
        <v>107</v>
      </c>
      <c r="O44" s="170"/>
    </row>
    <row r="45" spans="1:104" ht="22.5">
      <c r="A45" s="171">
        <v>8</v>
      </c>
      <c r="B45" s="172" t="s">
        <v>110</v>
      </c>
      <c r="C45" s="173" t="s">
        <v>111</v>
      </c>
      <c r="D45" s="174" t="s">
        <v>84</v>
      </c>
      <c r="E45" s="175">
        <v>65.106499999999997</v>
      </c>
      <c r="F45" s="175"/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</v>
      </c>
    </row>
    <row r="46" spans="1:104">
      <c r="A46" s="178"/>
      <c r="B46" s="181"/>
      <c r="C46" s="226" t="s">
        <v>112</v>
      </c>
      <c r="D46" s="227"/>
      <c r="E46" s="182">
        <v>0</v>
      </c>
      <c r="F46" s="183"/>
      <c r="G46" s="184"/>
      <c r="M46" s="180" t="s">
        <v>112</v>
      </c>
      <c r="O46" s="170"/>
    </row>
    <row r="47" spans="1:104">
      <c r="A47" s="178"/>
      <c r="B47" s="181"/>
      <c r="C47" s="226" t="s">
        <v>87</v>
      </c>
      <c r="D47" s="227"/>
      <c r="E47" s="182">
        <v>20.8125</v>
      </c>
      <c r="F47" s="183"/>
      <c r="G47" s="184"/>
      <c r="M47" s="180" t="s">
        <v>87</v>
      </c>
      <c r="O47" s="170"/>
    </row>
    <row r="48" spans="1:104">
      <c r="A48" s="178"/>
      <c r="B48" s="181"/>
      <c r="C48" s="226" t="s">
        <v>88</v>
      </c>
      <c r="D48" s="227"/>
      <c r="E48" s="182">
        <v>11.7705</v>
      </c>
      <c r="F48" s="183"/>
      <c r="G48" s="184"/>
      <c r="M48" s="180" t="s">
        <v>88</v>
      </c>
      <c r="O48" s="170"/>
    </row>
    <row r="49" spans="1:104">
      <c r="A49" s="178"/>
      <c r="B49" s="181"/>
      <c r="C49" s="226" t="s">
        <v>89</v>
      </c>
      <c r="D49" s="227"/>
      <c r="E49" s="182">
        <v>3.8304</v>
      </c>
      <c r="F49" s="183"/>
      <c r="G49" s="184"/>
      <c r="M49" s="180" t="s">
        <v>89</v>
      </c>
      <c r="O49" s="170"/>
    </row>
    <row r="50" spans="1:104">
      <c r="A50" s="178"/>
      <c r="B50" s="181"/>
      <c r="C50" s="226" t="s">
        <v>90</v>
      </c>
      <c r="D50" s="227"/>
      <c r="E50" s="182">
        <v>1.024</v>
      </c>
      <c r="F50" s="183"/>
      <c r="G50" s="184"/>
      <c r="M50" s="180" t="s">
        <v>90</v>
      </c>
      <c r="O50" s="170"/>
    </row>
    <row r="51" spans="1:104">
      <c r="A51" s="178"/>
      <c r="B51" s="181"/>
      <c r="C51" s="226" t="s">
        <v>91</v>
      </c>
      <c r="D51" s="227"/>
      <c r="E51" s="182">
        <v>5.14</v>
      </c>
      <c r="F51" s="183"/>
      <c r="G51" s="184"/>
      <c r="M51" s="180" t="s">
        <v>91</v>
      </c>
      <c r="O51" s="170"/>
    </row>
    <row r="52" spans="1:104">
      <c r="A52" s="178"/>
      <c r="B52" s="181"/>
      <c r="C52" s="226" t="s">
        <v>113</v>
      </c>
      <c r="D52" s="227"/>
      <c r="E52" s="182">
        <v>22.5291</v>
      </c>
      <c r="F52" s="183"/>
      <c r="G52" s="184"/>
      <c r="M52" s="180" t="s">
        <v>113</v>
      </c>
      <c r="O52" s="170"/>
    </row>
    <row r="53" spans="1:104">
      <c r="A53" s="171">
        <v>9</v>
      </c>
      <c r="B53" s="172" t="s">
        <v>114</v>
      </c>
      <c r="C53" s="173" t="s">
        <v>115</v>
      </c>
      <c r="D53" s="174" t="s">
        <v>84</v>
      </c>
      <c r="E53" s="175">
        <v>22.5291</v>
      </c>
      <c r="F53" s="175"/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1</v>
      </c>
      <c r="CZ53" s="146">
        <v>0</v>
      </c>
    </row>
    <row r="54" spans="1:104">
      <c r="A54" s="178"/>
      <c r="B54" s="179"/>
      <c r="C54" s="228" t="s">
        <v>116</v>
      </c>
      <c r="D54" s="229"/>
      <c r="E54" s="229"/>
      <c r="F54" s="229"/>
      <c r="G54" s="230"/>
      <c r="L54" s="180" t="s">
        <v>116</v>
      </c>
      <c r="O54" s="170">
        <v>3</v>
      </c>
    </row>
    <row r="55" spans="1:104">
      <c r="A55" s="178"/>
      <c r="B55" s="181"/>
      <c r="C55" s="226" t="s">
        <v>112</v>
      </c>
      <c r="D55" s="227"/>
      <c r="E55" s="182">
        <v>0</v>
      </c>
      <c r="F55" s="183"/>
      <c r="G55" s="184"/>
      <c r="M55" s="180" t="s">
        <v>112</v>
      </c>
      <c r="O55" s="170"/>
    </row>
    <row r="56" spans="1:104">
      <c r="A56" s="178"/>
      <c r="B56" s="181"/>
      <c r="C56" s="226" t="s">
        <v>87</v>
      </c>
      <c r="D56" s="227"/>
      <c r="E56" s="182">
        <v>20.8125</v>
      </c>
      <c r="F56" s="183"/>
      <c r="G56" s="184"/>
      <c r="M56" s="180" t="s">
        <v>87</v>
      </c>
      <c r="O56" s="170"/>
    </row>
    <row r="57" spans="1:104">
      <c r="A57" s="178"/>
      <c r="B57" s="181"/>
      <c r="C57" s="226" t="s">
        <v>88</v>
      </c>
      <c r="D57" s="227"/>
      <c r="E57" s="182">
        <v>11.7705</v>
      </c>
      <c r="F57" s="183"/>
      <c r="G57" s="184"/>
      <c r="M57" s="180" t="s">
        <v>88</v>
      </c>
      <c r="O57" s="170"/>
    </row>
    <row r="58" spans="1:104">
      <c r="A58" s="178"/>
      <c r="B58" s="181"/>
      <c r="C58" s="226" t="s">
        <v>89</v>
      </c>
      <c r="D58" s="227"/>
      <c r="E58" s="182">
        <v>3.8304</v>
      </c>
      <c r="F58" s="183"/>
      <c r="G58" s="184"/>
      <c r="M58" s="180" t="s">
        <v>89</v>
      </c>
      <c r="O58" s="170"/>
    </row>
    <row r="59" spans="1:104">
      <c r="A59" s="178"/>
      <c r="B59" s="181"/>
      <c r="C59" s="226" t="s">
        <v>90</v>
      </c>
      <c r="D59" s="227"/>
      <c r="E59" s="182">
        <v>1.024</v>
      </c>
      <c r="F59" s="183"/>
      <c r="G59" s="184"/>
      <c r="M59" s="180" t="s">
        <v>90</v>
      </c>
      <c r="O59" s="170"/>
    </row>
    <row r="60" spans="1:104">
      <c r="A60" s="178"/>
      <c r="B60" s="181"/>
      <c r="C60" s="226" t="s">
        <v>91</v>
      </c>
      <c r="D60" s="227"/>
      <c r="E60" s="182">
        <v>5.14</v>
      </c>
      <c r="F60" s="183"/>
      <c r="G60" s="184"/>
      <c r="M60" s="180" t="s">
        <v>91</v>
      </c>
      <c r="O60" s="170"/>
    </row>
    <row r="61" spans="1:104" ht="22.5">
      <c r="A61" s="178"/>
      <c r="B61" s="181"/>
      <c r="C61" s="226" t="s">
        <v>117</v>
      </c>
      <c r="D61" s="227"/>
      <c r="E61" s="182">
        <v>-15.3</v>
      </c>
      <c r="F61" s="183"/>
      <c r="G61" s="184"/>
      <c r="M61" s="180" t="s">
        <v>117</v>
      </c>
      <c r="O61" s="170"/>
    </row>
    <row r="62" spans="1:104">
      <c r="A62" s="178"/>
      <c r="B62" s="181"/>
      <c r="C62" s="226" t="s">
        <v>118</v>
      </c>
      <c r="D62" s="227"/>
      <c r="E62" s="182">
        <v>-4.7483000000000004</v>
      </c>
      <c r="F62" s="183"/>
      <c r="G62" s="184"/>
      <c r="M62" s="180" t="s">
        <v>118</v>
      </c>
      <c r="O62" s="170"/>
    </row>
    <row r="63" spans="1:104">
      <c r="A63" s="171">
        <v>10</v>
      </c>
      <c r="B63" s="172" t="s">
        <v>119</v>
      </c>
      <c r="C63" s="173" t="s">
        <v>120</v>
      </c>
      <c r="D63" s="174" t="s">
        <v>84</v>
      </c>
      <c r="E63" s="175">
        <v>10.798</v>
      </c>
      <c r="F63" s="175"/>
      <c r="G63" s="176">
        <f>E63*F63</f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1</v>
      </c>
      <c r="CZ63" s="146">
        <v>1.67</v>
      </c>
    </row>
    <row r="64" spans="1:104">
      <c r="A64" s="178"/>
      <c r="B64" s="181"/>
      <c r="C64" s="226" t="s">
        <v>121</v>
      </c>
      <c r="D64" s="227"/>
      <c r="E64" s="182">
        <v>9.7393999999999998</v>
      </c>
      <c r="F64" s="183"/>
      <c r="G64" s="184"/>
      <c r="M64" s="180" t="s">
        <v>121</v>
      </c>
      <c r="O64" s="170"/>
    </row>
    <row r="65" spans="1:104">
      <c r="A65" s="178"/>
      <c r="B65" s="181"/>
      <c r="C65" s="226" t="s">
        <v>122</v>
      </c>
      <c r="D65" s="227"/>
      <c r="E65" s="182">
        <v>1.0586</v>
      </c>
      <c r="F65" s="183"/>
      <c r="G65" s="184"/>
      <c r="M65" s="180" t="s">
        <v>122</v>
      </c>
      <c r="O65" s="170"/>
    </row>
    <row r="66" spans="1:104">
      <c r="A66" s="171">
        <v>11</v>
      </c>
      <c r="B66" s="172" t="s">
        <v>123</v>
      </c>
      <c r="C66" s="173" t="s">
        <v>124</v>
      </c>
      <c r="D66" s="174" t="s">
        <v>84</v>
      </c>
      <c r="E66" s="175">
        <v>65.106499999999997</v>
      </c>
      <c r="F66" s="175"/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1</v>
      </c>
      <c r="CZ66" s="146">
        <v>0</v>
      </c>
    </row>
    <row r="67" spans="1:104">
      <c r="A67" s="178"/>
      <c r="B67" s="181"/>
      <c r="C67" s="226" t="s">
        <v>112</v>
      </c>
      <c r="D67" s="227"/>
      <c r="E67" s="182">
        <v>0</v>
      </c>
      <c r="F67" s="183"/>
      <c r="G67" s="184"/>
      <c r="M67" s="180" t="s">
        <v>112</v>
      </c>
      <c r="O67" s="170"/>
    </row>
    <row r="68" spans="1:104">
      <c r="A68" s="178"/>
      <c r="B68" s="181"/>
      <c r="C68" s="226" t="s">
        <v>87</v>
      </c>
      <c r="D68" s="227"/>
      <c r="E68" s="182">
        <v>20.8125</v>
      </c>
      <c r="F68" s="183"/>
      <c r="G68" s="184"/>
      <c r="M68" s="180" t="s">
        <v>87</v>
      </c>
      <c r="O68" s="170"/>
    </row>
    <row r="69" spans="1:104">
      <c r="A69" s="178"/>
      <c r="B69" s="181"/>
      <c r="C69" s="226" t="s">
        <v>88</v>
      </c>
      <c r="D69" s="227"/>
      <c r="E69" s="182">
        <v>11.7705</v>
      </c>
      <c r="F69" s="183"/>
      <c r="G69" s="184"/>
      <c r="M69" s="180" t="s">
        <v>88</v>
      </c>
      <c r="O69" s="170"/>
    </row>
    <row r="70" spans="1:104">
      <c r="A70" s="178"/>
      <c r="B70" s="181"/>
      <c r="C70" s="226" t="s">
        <v>89</v>
      </c>
      <c r="D70" s="227"/>
      <c r="E70" s="182">
        <v>3.8304</v>
      </c>
      <c r="F70" s="183"/>
      <c r="G70" s="184"/>
      <c r="M70" s="180" t="s">
        <v>89</v>
      </c>
      <c r="O70" s="170"/>
    </row>
    <row r="71" spans="1:104">
      <c r="A71" s="178"/>
      <c r="B71" s="181"/>
      <c r="C71" s="226" t="s">
        <v>90</v>
      </c>
      <c r="D71" s="227"/>
      <c r="E71" s="182">
        <v>1.024</v>
      </c>
      <c r="F71" s="183"/>
      <c r="G71" s="184"/>
      <c r="M71" s="180" t="s">
        <v>90</v>
      </c>
      <c r="O71" s="170"/>
    </row>
    <row r="72" spans="1:104">
      <c r="A72" s="178"/>
      <c r="B72" s="181"/>
      <c r="C72" s="226" t="s">
        <v>91</v>
      </c>
      <c r="D72" s="227"/>
      <c r="E72" s="182">
        <v>5.14</v>
      </c>
      <c r="F72" s="183"/>
      <c r="G72" s="184"/>
      <c r="M72" s="180" t="s">
        <v>91</v>
      </c>
      <c r="O72" s="170"/>
    </row>
    <row r="73" spans="1:104">
      <c r="A73" s="178"/>
      <c r="B73" s="181"/>
      <c r="C73" s="226" t="s">
        <v>113</v>
      </c>
      <c r="D73" s="227"/>
      <c r="E73" s="182">
        <v>22.5291</v>
      </c>
      <c r="F73" s="183"/>
      <c r="G73" s="184"/>
      <c r="M73" s="180" t="s">
        <v>113</v>
      </c>
      <c r="O73" s="170"/>
    </row>
    <row r="74" spans="1:104">
      <c r="A74" s="171">
        <v>12</v>
      </c>
      <c r="B74" s="172" t="s">
        <v>125</v>
      </c>
      <c r="C74" s="173" t="s">
        <v>126</v>
      </c>
      <c r="D74" s="174" t="s">
        <v>77</v>
      </c>
      <c r="E74" s="175">
        <v>15</v>
      </c>
      <c r="F74" s="175"/>
      <c r="G74" s="176">
        <f>E74*F74</f>
        <v>0</v>
      </c>
      <c r="O74" s="170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1</v>
      </c>
      <c r="CZ74" s="146">
        <v>5.9000000000000003E-4</v>
      </c>
    </row>
    <row r="75" spans="1:104">
      <c r="A75" s="178"/>
      <c r="B75" s="179"/>
      <c r="C75" s="228" t="s">
        <v>127</v>
      </c>
      <c r="D75" s="229"/>
      <c r="E75" s="229"/>
      <c r="F75" s="229"/>
      <c r="G75" s="230"/>
      <c r="L75" s="180" t="s">
        <v>127</v>
      </c>
      <c r="O75" s="170">
        <v>3</v>
      </c>
    </row>
    <row r="76" spans="1:104">
      <c r="A76" s="178"/>
      <c r="B76" s="181"/>
      <c r="C76" s="226" t="s">
        <v>128</v>
      </c>
      <c r="D76" s="227"/>
      <c r="E76" s="182">
        <v>0</v>
      </c>
      <c r="F76" s="183"/>
      <c r="G76" s="184"/>
      <c r="M76" s="180" t="s">
        <v>128</v>
      </c>
      <c r="O76" s="170"/>
    </row>
    <row r="77" spans="1:104">
      <c r="A77" s="178"/>
      <c r="B77" s="181"/>
      <c r="C77" s="226" t="s">
        <v>129</v>
      </c>
      <c r="D77" s="227"/>
      <c r="E77" s="182">
        <v>15</v>
      </c>
      <c r="F77" s="183"/>
      <c r="G77" s="184"/>
      <c r="M77" s="180" t="s">
        <v>129</v>
      </c>
      <c r="O77" s="170"/>
    </row>
    <row r="78" spans="1:104">
      <c r="A78" s="185"/>
      <c r="B78" s="186" t="s">
        <v>70</v>
      </c>
      <c r="C78" s="187" t="str">
        <f>CONCATENATE(B7," ",C7)</f>
        <v>1 Zemní práce</v>
      </c>
      <c r="D78" s="188"/>
      <c r="E78" s="189"/>
      <c r="F78" s="190"/>
      <c r="G78" s="191">
        <f>SUM(G7:G77)</f>
        <v>0</v>
      </c>
      <c r="O78" s="170">
        <v>4</v>
      </c>
      <c r="BA78" s="192">
        <f>SUM(BA7:BA77)</f>
        <v>0</v>
      </c>
      <c r="BB78" s="192">
        <f>SUM(BB7:BB77)</f>
        <v>0</v>
      </c>
      <c r="BC78" s="192">
        <f>SUM(BC7:BC77)</f>
        <v>0</v>
      </c>
      <c r="BD78" s="192">
        <f>SUM(BD7:BD77)</f>
        <v>0</v>
      </c>
      <c r="BE78" s="192">
        <f>SUM(BE7:BE77)</f>
        <v>0</v>
      </c>
    </row>
    <row r="79" spans="1:104">
      <c r="A79" s="163" t="s">
        <v>67</v>
      </c>
      <c r="B79" s="164" t="s">
        <v>130</v>
      </c>
      <c r="C79" s="165" t="s">
        <v>131</v>
      </c>
      <c r="D79" s="166"/>
      <c r="E79" s="167"/>
      <c r="F79" s="167"/>
      <c r="G79" s="168"/>
      <c r="H79" s="169"/>
      <c r="I79" s="169"/>
      <c r="O79" s="170">
        <v>1</v>
      </c>
    </row>
    <row r="80" spans="1:104">
      <c r="A80" s="171">
        <v>13</v>
      </c>
      <c r="B80" s="172" t="s">
        <v>132</v>
      </c>
      <c r="C80" s="173" t="s">
        <v>133</v>
      </c>
      <c r="D80" s="174" t="s">
        <v>84</v>
      </c>
      <c r="E80" s="175">
        <v>3.06</v>
      </c>
      <c r="F80" s="175"/>
      <c r="G80" s="176">
        <f>E80*F80</f>
        <v>0</v>
      </c>
      <c r="O80" s="170">
        <v>2</v>
      </c>
      <c r="AA80" s="146">
        <v>1</v>
      </c>
      <c r="AB80" s="146">
        <v>1</v>
      </c>
      <c r="AC80" s="146">
        <v>1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1</v>
      </c>
      <c r="CZ80" s="146">
        <v>1.873</v>
      </c>
    </row>
    <row r="81" spans="1:104">
      <c r="A81" s="178"/>
      <c r="B81" s="181"/>
      <c r="C81" s="226" t="s">
        <v>134</v>
      </c>
      <c r="D81" s="227"/>
      <c r="E81" s="182">
        <v>2.76</v>
      </c>
      <c r="F81" s="183"/>
      <c r="G81" s="184"/>
      <c r="M81" s="180" t="s">
        <v>134</v>
      </c>
      <c r="O81" s="170"/>
    </row>
    <row r="82" spans="1:104">
      <c r="A82" s="178"/>
      <c r="B82" s="181"/>
      <c r="C82" s="226" t="s">
        <v>135</v>
      </c>
      <c r="D82" s="227"/>
      <c r="E82" s="182">
        <v>0.3</v>
      </c>
      <c r="F82" s="183"/>
      <c r="G82" s="184"/>
      <c r="M82" s="180" t="s">
        <v>135</v>
      </c>
      <c r="O82" s="170"/>
    </row>
    <row r="83" spans="1:104">
      <c r="A83" s="171">
        <v>14</v>
      </c>
      <c r="B83" s="172" t="s">
        <v>136</v>
      </c>
      <c r="C83" s="173" t="s">
        <v>137</v>
      </c>
      <c r="D83" s="174" t="s">
        <v>138</v>
      </c>
      <c r="E83" s="175">
        <v>2</v>
      </c>
      <c r="F83" s="175"/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1</v>
      </c>
      <c r="CZ83" s="146">
        <v>6.6E-3</v>
      </c>
    </row>
    <row r="84" spans="1:104" ht="22.5">
      <c r="A84" s="178"/>
      <c r="B84" s="179"/>
      <c r="C84" s="228" t="s">
        <v>139</v>
      </c>
      <c r="D84" s="229"/>
      <c r="E84" s="229"/>
      <c r="F84" s="229"/>
      <c r="G84" s="230"/>
      <c r="L84" s="180" t="s">
        <v>139</v>
      </c>
      <c r="O84" s="170">
        <v>3</v>
      </c>
    </row>
    <row r="85" spans="1:104">
      <c r="A85" s="178"/>
      <c r="B85" s="181"/>
      <c r="C85" s="226" t="s">
        <v>128</v>
      </c>
      <c r="D85" s="227"/>
      <c r="E85" s="182">
        <v>0</v>
      </c>
      <c r="F85" s="183"/>
      <c r="G85" s="184"/>
      <c r="M85" s="180" t="s">
        <v>128</v>
      </c>
      <c r="O85" s="170"/>
    </row>
    <row r="86" spans="1:104">
      <c r="A86" s="178"/>
      <c r="B86" s="181"/>
      <c r="C86" s="226" t="s">
        <v>140</v>
      </c>
      <c r="D86" s="227"/>
      <c r="E86" s="182">
        <v>2</v>
      </c>
      <c r="F86" s="183"/>
      <c r="G86" s="184"/>
      <c r="M86" s="180" t="s">
        <v>140</v>
      </c>
      <c r="O86" s="170"/>
    </row>
    <row r="87" spans="1:104">
      <c r="A87" s="171">
        <v>15</v>
      </c>
      <c r="B87" s="172" t="s">
        <v>141</v>
      </c>
      <c r="C87" s="173" t="s">
        <v>142</v>
      </c>
      <c r="D87" s="174" t="s">
        <v>138</v>
      </c>
      <c r="E87" s="175">
        <v>2.02</v>
      </c>
      <c r="F87" s="175"/>
      <c r="G87" s="176">
        <f>E87*F87</f>
        <v>0</v>
      </c>
      <c r="O87" s="170">
        <v>2</v>
      </c>
      <c r="AA87" s="146">
        <v>3</v>
      </c>
      <c r="AB87" s="146">
        <v>1</v>
      </c>
      <c r="AC87" s="146" t="s">
        <v>141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3</v>
      </c>
      <c r="CB87" s="177">
        <v>1</v>
      </c>
      <c r="CZ87" s="146">
        <v>0.04</v>
      </c>
    </row>
    <row r="88" spans="1:104">
      <c r="A88" s="178"/>
      <c r="B88" s="181"/>
      <c r="C88" s="226" t="s">
        <v>128</v>
      </c>
      <c r="D88" s="227"/>
      <c r="E88" s="182">
        <v>0</v>
      </c>
      <c r="F88" s="183"/>
      <c r="G88" s="184"/>
      <c r="M88" s="180" t="s">
        <v>128</v>
      </c>
      <c r="O88" s="170"/>
    </row>
    <row r="89" spans="1:104">
      <c r="A89" s="178"/>
      <c r="B89" s="181"/>
      <c r="C89" s="226" t="s">
        <v>143</v>
      </c>
      <c r="D89" s="227"/>
      <c r="E89" s="182">
        <v>2.02</v>
      </c>
      <c r="F89" s="183"/>
      <c r="G89" s="184"/>
      <c r="M89" s="180" t="s">
        <v>143</v>
      </c>
      <c r="O89" s="170"/>
    </row>
    <row r="90" spans="1:104">
      <c r="A90" s="185"/>
      <c r="B90" s="186" t="s">
        <v>70</v>
      </c>
      <c r="C90" s="187" t="str">
        <f>CONCATENATE(B79," ",C79)</f>
        <v>45 Podkladní a vedlejší konstrukce</v>
      </c>
      <c r="D90" s="188"/>
      <c r="E90" s="189"/>
      <c r="F90" s="190"/>
      <c r="G90" s="191">
        <f>SUM(G79:G89)</f>
        <v>0</v>
      </c>
      <c r="O90" s="170">
        <v>4</v>
      </c>
      <c r="BA90" s="192">
        <f>SUM(BA79:BA89)</f>
        <v>0</v>
      </c>
      <c r="BB90" s="192">
        <f>SUM(BB79:BB89)</f>
        <v>0</v>
      </c>
      <c r="BC90" s="192">
        <f>SUM(BC79:BC89)</f>
        <v>0</v>
      </c>
      <c r="BD90" s="192">
        <f>SUM(BD79:BD89)</f>
        <v>0</v>
      </c>
      <c r="BE90" s="192">
        <f>SUM(BE79:BE89)</f>
        <v>0</v>
      </c>
    </row>
    <row r="91" spans="1:104">
      <c r="A91" s="163" t="s">
        <v>67</v>
      </c>
      <c r="B91" s="164" t="s">
        <v>144</v>
      </c>
      <c r="C91" s="165" t="s">
        <v>145</v>
      </c>
      <c r="D91" s="166"/>
      <c r="E91" s="167"/>
      <c r="F91" s="167"/>
      <c r="G91" s="168"/>
      <c r="H91" s="169"/>
      <c r="I91" s="169"/>
      <c r="O91" s="170">
        <v>1</v>
      </c>
    </row>
    <row r="92" spans="1:104">
      <c r="A92" s="171">
        <v>16</v>
      </c>
      <c r="B92" s="172" t="s">
        <v>146</v>
      </c>
      <c r="C92" s="173" t="s">
        <v>147</v>
      </c>
      <c r="D92" s="174" t="s">
        <v>84</v>
      </c>
      <c r="E92" s="175">
        <v>0.106</v>
      </c>
      <c r="F92" s="175"/>
      <c r="G92" s="176">
        <f>E92*F92</f>
        <v>0</v>
      </c>
      <c r="O92" s="170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1</v>
      </c>
      <c r="CB92" s="177">
        <v>1</v>
      </c>
      <c r="CZ92" s="146">
        <v>2.59206</v>
      </c>
    </row>
    <row r="93" spans="1:104">
      <c r="A93" s="178"/>
      <c r="B93" s="181"/>
      <c r="C93" s="226" t="s">
        <v>128</v>
      </c>
      <c r="D93" s="227"/>
      <c r="E93" s="182">
        <v>0</v>
      </c>
      <c r="F93" s="183"/>
      <c r="G93" s="184"/>
      <c r="M93" s="180" t="s">
        <v>128</v>
      </c>
      <c r="O93" s="170"/>
    </row>
    <row r="94" spans="1:104">
      <c r="A94" s="178"/>
      <c r="B94" s="181"/>
      <c r="C94" s="226" t="s">
        <v>148</v>
      </c>
      <c r="D94" s="227"/>
      <c r="E94" s="182">
        <v>0.106</v>
      </c>
      <c r="F94" s="183"/>
      <c r="G94" s="184"/>
      <c r="M94" s="180" t="s">
        <v>148</v>
      </c>
      <c r="O94" s="170"/>
    </row>
    <row r="95" spans="1:104" ht="22.5">
      <c r="A95" s="171">
        <v>17</v>
      </c>
      <c r="B95" s="172" t="s">
        <v>149</v>
      </c>
      <c r="C95" s="173" t="s">
        <v>150</v>
      </c>
      <c r="D95" s="174" t="s">
        <v>151</v>
      </c>
      <c r="E95" s="175">
        <v>1</v>
      </c>
      <c r="F95" s="175"/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1</v>
      </c>
      <c r="CZ95" s="146">
        <v>2.0468099999999998</v>
      </c>
    </row>
    <row r="96" spans="1:104">
      <c r="A96" s="178"/>
      <c r="B96" s="179"/>
      <c r="C96" s="228" t="s">
        <v>152</v>
      </c>
      <c r="D96" s="229"/>
      <c r="E96" s="229"/>
      <c r="F96" s="229"/>
      <c r="G96" s="230"/>
      <c r="L96" s="180" t="s">
        <v>152</v>
      </c>
      <c r="O96" s="170">
        <v>3</v>
      </c>
    </row>
    <row r="97" spans="1:104">
      <c r="A97" s="178"/>
      <c r="B97" s="179"/>
      <c r="C97" s="228" t="s">
        <v>153</v>
      </c>
      <c r="D97" s="229"/>
      <c r="E97" s="229"/>
      <c r="F97" s="229"/>
      <c r="G97" s="230"/>
      <c r="L97" s="180" t="s">
        <v>153</v>
      </c>
      <c r="O97" s="170">
        <v>3</v>
      </c>
    </row>
    <row r="98" spans="1:104">
      <c r="A98" s="178"/>
      <c r="B98" s="179"/>
      <c r="C98" s="228" t="s">
        <v>154</v>
      </c>
      <c r="D98" s="229"/>
      <c r="E98" s="229"/>
      <c r="F98" s="229"/>
      <c r="G98" s="230"/>
      <c r="L98" s="180" t="s">
        <v>154</v>
      </c>
      <c r="O98" s="170">
        <v>3</v>
      </c>
    </row>
    <row r="99" spans="1:104">
      <c r="A99" s="178"/>
      <c r="B99" s="179"/>
      <c r="C99" s="228" t="s">
        <v>155</v>
      </c>
      <c r="D99" s="229"/>
      <c r="E99" s="229"/>
      <c r="F99" s="229"/>
      <c r="G99" s="230"/>
      <c r="L99" s="180" t="s">
        <v>155</v>
      </c>
      <c r="O99" s="170">
        <v>3</v>
      </c>
    </row>
    <row r="100" spans="1:104">
      <c r="A100" s="171">
        <v>18</v>
      </c>
      <c r="B100" s="172" t="s">
        <v>156</v>
      </c>
      <c r="C100" s="173" t="s">
        <v>157</v>
      </c>
      <c r="D100" s="174" t="s">
        <v>151</v>
      </c>
      <c r="E100" s="175">
        <v>1</v>
      </c>
      <c r="F100" s="175"/>
      <c r="G100" s="176">
        <f>E100*F100</f>
        <v>0</v>
      </c>
      <c r="O100" s="170">
        <v>2</v>
      </c>
      <c r="AA100" s="146">
        <v>1</v>
      </c>
      <c r="AB100" s="146">
        <v>1</v>
      </c>
      <c r="AC100" s="146">
        <v>1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1</v>
      </c>
      <c r="CB100" s="177">
        <v>1</v>
      </c>
      <c r="CZ100" s="146">
        <v>1.04681</v>
      </c>
    </row>
    <row r="101" spans="1:104">
      <c r="A101" s="178"/>
      <c r="B101" s="179"/>
      <c r="C101" s="228" t="s">
        <v>152</v>
      </c>
      <c r="D101" s="229"/>
      <c r="E101" s="229"/>
      <c r="F101" s="229"/>
      <c r="G101" s="230"/>
      <c r="L101" s="180" t="s">
        <v>152</v>
      </c>
      <c r="O101" s="170">
        <v>3</v>
      </c>
    </row>
    <row r="102" spans="1:104" ht="22.5">
      <c r="A102" s="178"/>
      <c r="B102" s="179"/>
      <c r="C102" s="228" t="s">
        <v>158</v>
      </c>
      <c r="D102" s="229"/>
      <c r="E102" s="229"/>
      <c r="F102" s="229"/>
      <c r="G102" s="230"/>
      <c r="L102" s="180" t="s">
        <v>158</v>
      </c>
      <c r="O102" s="170">
        <v>3</v>
      </c>
    </row>
    <row r="103" spans="1:104">
      <c r="A103" s="178"/>
      <c r="B103" s="179"/>
      <c r="C103" s="228" t="s">
        <v>159</v>
      </c>
      <c r="D103" s="229"/>
      <c r="E103" s="229"/>
      <c r="F103" s="229"/>
      <c r="G103" s="230"/>
      <c r="L103" s="180" t="s">
        <v>159</v>
      </c>
      <c r="O103" s="170">
        <v>3</v>
      </c>
    </row>
    <row r="104" spans="1:104">
      <c r="A104" s="178"/>
      <c r="B104" s="179"/>
      <c r="C104" s="228" t="s">
        <v>160</v>
      </c>
      <c r="D104" s="229"/>
      <c r="E104" s="229"/>
      <c r="F104" s="229"/>
      <c r="G104" s="230"/>
      <c r="L104" s="180" t="s">
        <v>160</v>
      </c>
      <c r="O104" s="170">
        <v>3</v>
      </c>
    </row>
    <row r="105" spans="1:104">
      <c r="A105" s="178"/>
      <c r="B105" s="179"/>
      <c r="C105" s="228"/>
      <c r="D105" s="229"/>
      <c r="E105" s="229"/>
      <c r="F105" s="229"/>
      <c r="G105" s="230"/>
      <c r="L105" s="180"/>
      <c r="O105" s="170">
        <v>3</v>
      </c>
    </row>
    <row r="106" spans="1:104">
      <c r="A106" s="171">
        <v>19</v>
      </c>
      <c r="B106" s="172" t="s">
        <v>161</v>
      </c>
      <c r="C106" s="173" t="s">
        <v>162</v>
      </c>
      <c r="D106" s="174" t="s">
        <v>77</v>
      </c>
      <c r="E106" s="175">
        <v>18.399999999999999</v>
      </c>
      <c r="F106" s="175"/>
      <c r="G106" s="176">
        <f>E106*F106</f>
        <v>0</v>
      </c>
      <c r="O106" s="170">
        <v>2</v>
      </c>
      <c r="AA106" s="146">
        <v>1</v>
      </c>
      <c r="AB106" s="146">
        <v>1</v>
      </c>
      <c r="AC106" s="146">
        <v>1</v>
      </c>
      <c r="AZ106" s="146">
        <v>1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</v>
      </c>
      <c r="CB106" s="177">
        <v>1</v>
      </c>
      <c r="CZ106" s="146">
        <v>1.6000000000000001E-4</v>
      </c>
    </row>
    <row r="107" spans="1:104" ht="22.5">
      <c r="A107" s="178"/>
      <c r="B107" s="179"/>
      <c r="C107" s="228" t="s">
        <v>163</v>
      </c>
      <c r="D107" s="229"/>
      <c r="E107" s="229"/>
      <c r="F107" s="229"/>
      <c r="G107" s="230"/>
      <c r="L107" s="180" t="s">
        <v>163</v>
      </c>
      <c r="O107" s="170">
        <v>3</v>
      </c>
    </row>
    <row r="108" spans="1:104">
      <c r="A108" s="178"/>
      <c r="B108" s="181"/>
      <c r="C108" s="226" t="s">
        <v>164</v>
      </c>
      <c r="D108" s="227"/>
      <c r="E108" s="182">
        <v>18.399999999999999</v>
      </c>
      <c r="F108" s="183"/>
      <c r="G108" s="184"/>
      <c r="M108" s="180" t="s">
        <v>164</v>
      </c>
      <c r="O108" s="170"/>
    </row>
    <row r="109" spans="1:104">
      <c r="A109" s="171">
        <v>20</v>
      </c>
      <c r="B109" s="172" t="s">
        <v>165</v>
      </c>
      <c r="C109" s="173" t="s">
        <v>166</v>
      </c>
      <c r="D109" s="174" t="s">
        <v>77</v>
      </c>
      <c r="E109" s="175">
        <v>18.399999999999999</v>
      </c>
      <c r="F109" s="175"/>
      <c r="G109" s="176">
        <f>E109*F109</f>
        <v>0</v>
      </c>
      <c r="O109" s="170">
        <v>2</v>
      </c>
      <c r="AA109" s="146">
        <v>1</v>
      </c>
      <c r="AB109" s="146">
        <v>1</v>
      </c>
      <c r="AC109" s="146">
        <v>1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1</v>
      </c>
      <c r="CZ109" s="146">
        <v>0</v>
      </c>
    </row>
    <row r="110" spans="1:104">
      <c r="A110" s="178"/>
      <c r="B110" s="179"/>
      <c r="C110" s="228" t="s">
        <v>167</v>
      </c>
      <c r="D110" s="229"/>
      <c r="E110" s="229"/>
      <c r="F110" s="229"/>
      <c r="G110" s="230"/>
      <c r="L110" s="180" t="s">
        <v>167</v>
      </c>
      <c r="O110" s="170">
        <v>3</v>
      </c>
    </row>
    <row r="111" spans="1:104">
      <c r="A111" s="178"/>
      <c r="B111" s="181"/>
      <c r="C111" s="226" t="s">
        <v>164</v>
      </c>
      <c r="D111" s="227"/>
      <c r="E111" s="182">
        <v>18.399999999999999</v>
      </c>
      <c r="F111" s="183"/>
      <c r="G111" s="184"/>
      <c r="M111" s="180" t="s">
        <v>164</v>
      </c>
      <c r="O111" s="170"/>
    </row>
    <row r="112" spans="1:104">
      <c r="A112" s="171">
        <v>21</v>
      </c>
      <c r="B112" s="172" t="s">
        <v>168</v>
      </c>
      <c r="C112" s="173" t="s">
        <v>169</v>
      </c>
      <c r="D112" s="174" t="s">
        <v>77</v>
      </c>
      <c r="E112" s="175">
        <v>18.399999999999999</v>
      </c>
      <c r="F112" s="175"/>
      <c r="G112" s="176">
        <f>E112*F112</f>
        <v>0</v>
      </c>
      <c r="O112" s="170">
        <v>2</v>
      </c>
      <c r="AA112" s="146">
        <v>1</v>
      </c>
      <c r="AB112" s="146">
        <v>1</v>
      </c>
      <c r="AC112" s="146">
        <v>1</v>
      </c>
      <c r="AZ112" s="146">
        <v>1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1</v>
      </c>
      <c r="CZ112" s="146">
        <v>0</v>
      </c>
    </row>
    <row r="113" spans="1:104">
      <c r="A113" s="178"/>
      <c r="B113" s="181"/>
      <c r="C113" s="226" t="s">
        <v>164</v>
      </c>
      <c r="D113" s="227"/>
      <c r="E113" s="182">
        <v>18.399999999999999</v>
      </c>
      <c r="F113" s="183"/>
      <c r="G113" s="184"/>
      <c r="M113" s="180" t="s">
        <v>164</v>
      </c>
      <c r="O113" s="170"/>
    </row>
    <row r="114" spans="1:104">
      <c r="A114" s="171">
        <v>22</v>
      </c>
      <c r="B114" s="172" t="s">
        <v>170</v>
      </c>
      <c r="C114" s="173" t="s">
        <v>171</v>
      </c>
      <c r="D114" s="174" t="s">
        <v>77</v>
      </c>
      <c r="E114" s="175">
        <v>18.399999999999999</v>
      </c>
      <c r="F114" s="175"/>
      <c r="G114" s="176">
        <f>E114*F114</f>
        <v>0</v>
      </c>
      <c r="O114" s="170">
        <v>2</v>
      </c>
      <c r="AA114" s="146">
        <v>1</v>
      </c>
      <c r="AB114" s="146">
        <v>1</v>
      </c>
      <c r="AC114" s="146">
        <v>1</v>
      </c>
      <c r="AZ114" s="146">
        <v>1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1</v>
      </c>
      <c r="CZ114" s="146">
        <v>0</v>
      </c>
    </row>
    <row r="115" spans="1:104">
      <c r="A115" s="178"/>
      <c r="B115" s="181"/>
      <c r="C115" s="226" t="s">
        <v>164</v>
      </c>
      <c r="D115" s="227"/>
      <c r="E115" s="182">
        <v>18.399999999999999</v>
      </c>
      <c r="F115" s="183"/>
      <c r="G115" s="184"/>
      <c r="M115" s="180" t="s">
        <v>164</v>
      </c>
      <c r="O115" s="170"/>
    </row>
    <row r="116" spans="1:104" ht="22.5">
      <c r="A116" s="171">
        <v>23</v>
      </c>
      <c r="B116" s="172" t="s">
        <v>172</v>
      </c>
      <c r="C116" s="173" t="s">
        <v>173</v>
      </c>
      <c r="D116" s="174" t="s">
        <v>138</v>
      </c>
      <c r="E116" s="175">
        <v>2</v>
      </c>
      <c r="F116" s="175"/>
      <c r="G116" s="176">
        <f>E116*F116</f>
        <v>0</v>
      </c>
      <c r="O116" s="170">
        <v>2</v>
      </c>
      <c r="AA116" s="146">
        <v>1</v>
      </c>
      <c r="AB116" s="146">
        <v>1</v>
      </c>
      <c r="AC116" s="146">
        <v>1</v>
      </c>
      <c r="AZ116" s="146">
        <v>1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</v>
      </c>
      <c r="CB116" s="177">
        <v>1</v>
      </c>
      <c r="CZ116" s="146">
        <v>0</v>
      </c>
    </row>
    <row r="117" spans="1:104" ht="22.5">
      <c r="A117" s="178"/>
      <c r="B117" s="179"/>
      <c r="C117" s="228" t="s">
        <v>174</v>
      </c>
      <c r="D117" s="229"/>
      <c r="E117" s="229"/>
      <c r="F117" s="229"/>
      <c r="G117" s="230"/>
      <c r="L117" s="180" t="s">
        <v>174</v>
      </c>
      <c r="O117" s="170">
        <v>3</v>
      </c>
    </row>
    <row r="118" spans="1:104">
      <c r="A118" s="178"/>
      <c r="B118" s="179"/>
      <c r="C118" s="228" t="s">
        <v>175</v>
      </c>
      <c r="D118" s="229"/>
      <c r="E118" s="229"/>
      <c r="F118" s="229"/>
      <c r="G118" s="230"/>
      <c r="L118" s="180" t="s">
        <v>175</v>
      </c>
      <c r="O118" s="170">
        <v>3</v>
      </c>
    </row>
    <row r="119" spans="1:104">
      <c r="A119" s="178"/>
      <c r="B119" s="181"/>
      <c r="C119" s="226" t="s">
        <v>128</v>
      </c>
      <c r="D119" s="227"/>
      <c r="E119" s="182">
        <v>0</v>
      </c>
      <c r="F119" s="183"/>
      <c r="G119" s="184"/>
      <c r="M119" s="180" t="s">
        <v>128</v>
      </c>
      <c r="O119" s="170"/>
    </row>
    <row r="120" spans="1:104">
      <c r="A120" s="178"/>
      <c r="B120" s="181"/>
      <c r="C120" s="226" t="s">
        <v>176</v>
      </c>
      <c r="D120" s="227"/>
      <c r="E120" s="182">
        <v>2</v>
      </c>
      <c r="F120" s="183"/>
      <c r="G120" s="184"/>
      <c r="M120" s="180" t="s">
        <v>176</v>
      </c>
      <c r="O120" s="170"/>
    </row>
    <row r="121" spans="1:104" ht="22.5">
      <c r="A121" s="171">
        <v>24</v>
      </c>
      <c r="B121" s="172" t="s">
        <v>177</v>
      </c>
      <c r="C121" s="173" t="s">
        <v>178</v>
      </c>
      <c r="D121" s="174" t="s">
        <v>138</v>
      </c>
      <c r="E121" s="175">
        <v>2</v>
      </c>
      <c r="F121" s="175"/>
      <c r="G121" s="176">
        <f>E121*F121</f>
        <v>0</v>
      </c>
      <c r="O121" s="170">
        <v>2</v>
      </c>
      <c r="AA121" s="146">
        <v>1</v>
      </c>
      <c r="AB121" s="146">
        <v>1</v>
      </c>
      <c r="AC121" s="146">
        <v>1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</v>
      </c>
      <c r="CB121" s="177">
        <v>1</v>
      </c>
      <c r="CZ121" s="146">
        <v>0</v>
      </c>
    </row>
    <row r="122" spans="1:104">
      <c r="A122" s="178"/>
      <c r="B122" s="179"/>
      <c r="C122" s="228" t="s">
        <v>179</v>
      </c>
      <c r="D122" s="229"/>
      <c r="E122" s="229"/>
      <c r="F122" s="229"/>
      <c r="G122" s="230"/>
      <c r="L122" s="180" t="s">
        <v>179</v>
      </c>
      <c r="O122" s="170">
        <v>3</v>
      </c>
    </row>
    <row r="123" spans="1:104">
      <c r="A123" s="178"/>
      <c r="B123" s="179"/>
      <c r="C123" s="228" t="s">
        <v>180</v>
      </c>
      <c r="D123" s="229"/>
      <c r="E123" s="229"/>
      <c r="F123" s="229"/>
      <c r="G123" s="230"/>
      <c r="L123" s="180" t="s">
        <v>180</v>
      </c>
      <c r="O123" s="170">
        <v>3</v>
      </c>
    </row>
    <row r="124" spans="1:104">
      <c r="A124" s="178"/>
      <c r="B124" s="181"/>
      <c r="C124" s="226" t="s">
        <v>128</v>
      </c>
      <c r="D124" s="227"/>
      <c r="E124" s="182">
        <v>0</v>
      </c>
      <c r="F124" s="183"/>
      <c r="G124" s="184"/>
      <c r="M124" s="180" t="s">
        <v>128</v>
      </c>
      <c r="O124" s="170"/>
    </row>
    <row r="125" spans="1:104">
      <c r="A125" s="178"/>
      <c r="B125" s="181"/>
      <c r="C125" s="226" t="s">
        <v>181</v>
      </c>
      <c r="D125" s="227"/>
      <c r="E125" s="182">
        <v>2</v>
      </c>
      <c r="F125" s="183"/>
      <c r="G125" s="184"/>
      <c r="M125" s="180" t="s">
        <v>181</v>
      </c>
      <c r="O125" s="170"/>
    </row>
    <row r="126" spans="1:104" ht="22.5">
      <c r="A126" s="171">
        <v>25</v>
      </c>
      <c r="B126" s="172" t="s">
        <v>182</v>
      </c>
      <c r="C126" s="173" t="s">
        <v>183</v>
      </c>
      <c r="D126" s="174" t="s">
        <v>138</v>
      </c>
      <c r="E126" s="175">
        <v>2</v>
      </c>
      <c r="F126" s="175"/>
      <c r="G126" s="176">
        <f>E126*F126</f>
        <v>0</v>
      </c>
      <c r="O126" s="170">
        <v>2</v>
      </c>
      <c r="AA126" s="146">
        <v>1</v>
      </c>
      <c r="AB126" s="146">
        <v>1</v>
      </c>
      <c r="AC126" s="146">
        <v>1</v>
      </c>
      <c r="AZ126" s="146">
        <v>1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7">
        <v>1</v>
      </c>
      <c r="CB126" s="177">
        <v>1</v>
      </c>
      <c r="CZ126" s="146">
        <v>0</v>
      </c>
    </row>
    <row r="127" spans="1:104" ht="22.5">
      <c r="A127" s="178"/>
      <c r="B127" s="179"/>
      <c r="C127" s="228" t="s">
        <v>184</v>
      </c>
      <c r="D127" s="229"/>
      <c r="E127" s="229"/>
      <c r="F127" s="229"/>
      <c r="G127" s="230"/>
      <c r="L127" s="180" t="s">
        <v>184</v>
      </c>
      <c r="O127" s="170">
        <v>3</v>
      </c>
    </row>
    <row r="128" spans="1:104">
      <c r="A128" s="178"/>
      <c r="B128" s="179"/>
      <c r="C128" s="228" t="s">
        <v>185</v>
      </c>
      <c r="D128" s="229"/>
      <c r="E128" s="229"/>
      <c r="F128" s="229"/>
      <c r="G128" s="230"/>
      <c r="L128" s="180" t="s">
        <v>185</v>
      </c>
      <c r="O128" s="170">
        <v>3</v>
      </c>
    </row>
    <row r="129" spans="1:104">
      <c r="A129" s="178"/>
      <c r="B129" s="181"/>
      <c r="C129" s="226" t="s">
        <v>128</v>
      </c>
      <c r="D129" s="227"/>
      <c r="E129" s="182">
        <v>0</v>
      </c>
      <c r="F129" s="183"/>
      <c r="G129" s="184"/>
      <c r="M129" s="180" t="s">
        <v>128</v>
      </c>
      <c r="O129" s="170"/>
    </row>
    <row r="130" spans="1:104">
      <c r="A130" s="178"/>
      <c r="B130" s="181"/>
      <c r="C130" s="226" t="s">
        <v>186</v>
      </c>
      <c r="D130" s="227"/>
      <c r="E130" s="182">
        <v>2</v>
      </c>
      <c r="F130" s="183"/>
      <c r="G130" s="184"/>
      <c r="M130" s="180" t="s">
        <v>186</v>
      </c>
      <c r="O130" s="170"/>
    </row>
    <row r="131" spans="1:104" ht="22.5">
      <c r="A131" s="171">
        <v>26</v>
      </c>
      <c r="B131" s="172" t="s">
        <v>187</v>
      </c>
      <c r="C131" s="173" t="s">
        <v>188</v>
      </c>
      <c r="D131" s="174" t="s">
        <v>138</v>
      </c>
      <c r="E131" s="175">
        <v>2</v>
      </c>
      <c r="F131" s="175"/>
      <c r="G131" s="176">
        <f>E131*F131</f>
        <v>0</v>
      </c>
      <c r="O131" s="170">
        <v>2</v>
      </c>
      <c r="AA131" s="146">
        <v>1</v>
      </c>
      <c r="AB131" s="146">
        <v>1</v>
      </c>
      <c r="AC131" s="146">
        <v>1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1</v>
      </c>
      <c r="CZ131" s="146">
        <v>0.16502</v>
      </c>
    </row>
    <row r="132" spans="1:104">
      <c r="A132" s="178"/>
      <c r="B132" s="179"/>
      <c r="C132" s="228" t="s">
        <v>189</v>
      </c>
      <c r="D132" s="229"/>
      <c r="E132" s="229"/>
      <c r="F132" s="229"/>
      <c r="G132" s="230"/>
      <c r="L132" s="180" t="s">
        <v>189</v>
      </c>
      <c r="O132" s="170">
        <v>3</v>
      </c>
    </row>
    <row r="133" spans="1:104">
      <c r="A133" s="178"/>
      <c r="B133" s="181"/>
      <c r="C133" s="226" t="s">
        <v>128</v>
      </c>
      <c r="D133" s="227"/>
      <c r="E133" s="182">
        <v>0</v>
      </c>
      <c r="F133" s="183"/>
      <c r="G133" s="184"/>
      <c r="M133" s="180" t="s">
        <v>128</v>
      </c>
      <c r="O133" s="170"/>
    </row>
    <row r="134" spans="1:104">
      <c r="A134" s="178"/>
      <c r="B134" s="181"/>
      <c r="C134" s="226" t="s">
        <v>190</v>
      </c>
      <c r="D134" s="227"/>
      <c r="E134" s="182">
        <v>2</v>
      </c>
      <c r="F134" s="183"/>
      <c r="G134" s="184"/>
      <c r="M134" s="180" t="s">
        <v>190</v>
      </c>
      <c r="O134" s="170"/>
    </row>
    <row r="135" spans="1:104">
      <c r="A135" s="171">
        <v>27</v>
      </c>
      <c r="B135" s="172" t="s">
        <v>191</v>
      </c>
      <c r="C135" s="173" t="s">
        <v>192</v>
      </c>
      <c r="D135" s="174" t="s">
        <v>77</v>
      </c>
      <c r="E135" s="175">
        <v>20.1112</v>
      </c>
      <c r="F135" s="175"/>
      <c r="G135" s="176">
        <f>E135*F135</f>
        <v>0</v>
      </c>
      <c r="O135" s="170">
        <v>2</v>
      </c>
      <c r="AA135" s="146">
        <v>3</v>
      </c>
      <c r="AB135" s="146">
        <v>1</v>
      </c>
      <c r="AC135" s="146" t="s">
        <v>191</v>
      </c>
      <c r="AZ135" s="146">
        <v>1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7">
        <v>3</v>
      </c>
      <c r="CB135" s="177">
        <v>1</v>
      </c>
      <c r="CZ135" s="146">
        <v>1.0200000000000001E-2</v>
      </c>
    </row>
    <row r="136" spans="1:104" ht="67.5">
      <c r="A136" s="178"/>
      <c r="B136" s="179"/>
      <c r="C136" s="228" t="s">
        <v>193</v>
      </c>
      <c r="D136" s="229"/>
      <c r="E136" s="229"/>
      <c r="F136" s="229"/>
      <c r="G136" s="230"/>
      <c r="L136" s="180" t="s">
        <v>193</v>
      </c>
      <c r="O136" s="170">
        <v>3</v>
      </c>
    </row>
    <row r="137" spans="1:104">
      <c r="A137" s="178"/>
      <c r="B137" s="179"/>
      <c r="C137" s="228" t="s">
        <v>194</v>
      </c>
      <c r="D137" s="229"/>
      <c r="E137" s="229"/>
      <c r="F137" s="229"/>
      <c r="G137" s="230"/>
      <c r="L137" s="180" t="s">
        <v>194</v>
      </c>
      <c r="O137" s="170">
        <v>3</v>
      </c>
    </row>
    <row r="138" spans="1:104">
      <c r="A138" s="178"/>
      <c r="B138" s="179"/>
      <c r="C138" s="228" t="s">
        <v>195</v>
      </c>
      <c r="D138" s="229"/>
      <c r="E138" s="229"/>
      <c r="F138" s="229"/>
      <c r="G138" s="230"/>
      <c r="L138" s="180" t="s">
        <v>195</v>
      </c>
      <c r="O138" s="170">
        <v>3</v>
      </c>
    </row>
    <row r="139" spans="1:104">
      <c r="A139" s="178"/>
      <c r="B139" s="179"/>
      <c r="C139" s="228" t="s">
        <v>196</v>
      </c>
      <c r="D139" s="229"/>
      <c r="E139" s="229"/>
      <c r="F139" s="229"/>
      <c r="G139" s="230"/>
      <c r="L139" s="180" t="s">
        <v>196</v>
      </c>
      <c r="O139" s="170">
        <v>3</v>
      </c>
    </row>
    <row r="140" spans="1:104">
      <c r="A140" s="178"/>
      <c r="B140" s="179"/>
      <c r="C140" s="228" t="s">
        <v>197</v>
      </c>
      <c r="D140" s="229"/>
      <c r="E140" s="229"/>
      <c r="F140" s="229"/>
      <c r="G140" s="230"/>
      <c r="L140" s="180" t="s">
        <v>197</v>
      </c>
      <c r="O140" s="170">
        <v>3</v>
      </c>
    </row>
    <row r="141" spans="1:104">
      <c r="A141" s="178"/>
      <c r="B141" s="179"/>
      <c r="C141" s="228" t="s">
        <v>198</v>
      </c>
      <c r="D141" s="229"/>
      <c r="E141" s="229"/>
      <c r="F141" s="229"/>
      <c r="G141" s="230"/>
      <c r="L141" s="180" t="s">
        <v>198</v>
      </c>
      <c r="O141" s="170">
        <v>3</v>
      </c>
    </row>
    <row r="142" spans="1:104">
      <c r="A142" s="178"/>
      <c r="B142" s="181"/>
      <c r="C142" s="226" t="s">
        <v>199</v>
      </c>
      <c r="D142" s="227"/>
      <c r="E142" s="182">
        <v>20.1112</v>
      </c>
      <c r="F142" s="183"/>
      <c r="G142" s="184"/>
      <c r="M142" s="180" t="s">
        <v>199</v>
      </c>
      <c r="O142" s="170"/>
    </row>
    <row r="143" spans="1:104">
      <c r="A143" s="171">
        <v>28</v>
      </c>
      <c r="B143" s="172" t="s">
        <v>200</v>
      </c>
      <c r="C143" s="173" t="s">
        <v>201</v>
      </c>
      <c r="D143" s="174" t="s">
        <v>138</v>
      </c>
      <c r="E143" s="175">
        <v>2.02</v>
      </c>
      <c r="F143" s="175"/>
      <c r="G143" s="176">
        <f>E143*F143</f>
        <v>0</v>
      </c>
      <c r="O143" s="170">
        <v>2</v>
      </c>
      <c r="AA143" s="146">
        <v>3</v>
      </c>
      <c r="AB143" s="146">
        <v>1</v>
      </c>
      <c r="AC143" s="146" t="s">
        <v>200</v>
      </c>
      <c r="AZ143" s="146">
        <v>1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3</v>
      </c>
      <c r="CB143" s="177">
        <v>1</v>
      </c>
      <c r="CZ143" s="146">
        <v>0.59499999999999997</v>
      </c>
    </row>
    <row r="144" spans="1:104">
      <c r="A144" s="178"/>
      <c r="B144" s="181"/>
      <c r="C144" s="226" t="s">
        <v>128</v>
      </c>
      <c r="D144" s="227"/>
      <c r="E144" s="182">
        <v>0</v>
      </c>
      <c r="F144" s="183"/>
      <c r="G144" s="184"/>
      <c r="M144" s="180" t="s">
        <v>128</v>
      </c>
      <c r="O144" s="170"/>
    </row>
    <row r="145" spans="1:104">
      <c r="A145" s="178"/>
      <c r="B145" s="181"/>
      <c r="C145" s="226" t="s">
        <v>202</v>
      </c>
      <c r="D145" s="227"/>
      <c r="E145" s="182">
        <v>2.02</v>
      </c>
      <c r="F145" s="183"/>
      <c r="G145" s="184"/>
      <c r="M145" s="180" t="s">
        <v>202</v>
      </c>
      <c r="O145" s="170"/>
    </row>
    <row r="146" spans="1:104">
      <c r="A146" s="171">
        <v>29</v>
      </c>
      <c r="B146" s="172" t="s">
        <v>203</v>
      </c>
      <c r="C146" s="173" t="s">
        <v>204</v>
      </c>
      <c r="D146" s="174" t="s">
        <v>138</v>
      </c>
      <c r="E146" s="175">
        <v>2.02</v>
      </c>
      <c r="F146" s="175"/>
      <c r="G146" s="176">
        <f>E146*F146</f>
        <v>0</v>
      </c>
      <c r="O146" s="170">
        <v>2</v>
      </c>
      <c r="AA146" s="146">
        <v>3</v>
      </c>
      <c r="AB146" s="146">
        <v>1</v>
      </c>
      <c r="AC146" s="146" t="s">
        <v>203</v>
      </c>
      <c r="AZ146" s="146">
        <v>1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3</v>
      </c>
      <c r="CB146" s="177">
        <v>1</v>
      </c>
      <c r="CZ146" s="146">
        <v>0.495</v>
      </c>
    </row>
    <row r="147" spans="1:104">
      <c r="A147" s="178"/>
      <c r="B147" s="181"/>
      <c r="C147" s="226" t="s">
        <v>128</v>
      </c>
      <c r="D147" s="227"/>
      <c r="E147" s="182">
        <v>0</v>
      </c>
      <c r="F147" s="183"/>
      <c r="G147" s="184"/>
      <c r="M147" s="180" t="s">
        <v>128</v>
      </c>
      <c r="O147" s="170"/>
    </row>
    <row r="148" spans="1:104">
      <c r="A148" s="178"/>
      <c r="B148" s="181"/>
      <c r="C148" s="226" t="s">
        <v>205</v>
      </c>
      <c r="D148" s="227"/>
      <c r="E148" s="182">
        <v>2.02</v>
      </c>
      <c r="F148" s="183"/>
      <c r="G148" s="184"/>
      <c r="M148" s="180" t="s">
        <v>205</v>
      </c>
      <c r="O148" s="170"/>
    </row>
    <row r="149" spans="1:104">
      <c r="A149" s="171">
        <v>30</v>
      </c>
      <c r="B149" s="172" t="s">
        <v>206</v>
      </c>
      <c r="C149" s="173" t="s">
        <v>207</v>
      </c>
      <c r="D149" s="174" t="s">
        <v>138</v>
      </c>
      <c r="E149" s="175">
        <v>2.02</v>
      </c>
      <c r="F149" s="175"/>
      <c r="G149" s="176">
        <f>E149*F149</f>
        <v>0</v>
      </c>
      <c r="O149" s="170">
        <v>2</v>
      </c>
      <c r="AA149" s="146">
        <v>3</v>
      </c>
      <c r="AB149" s="146">
        <v>1</v>
      </c>
      <c r="AC149" s="146" t="s">
        <v>206</v>
      </c>
      <c r="AZ149" s="146">
        <v>1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3</v>
      </c>
      <c r="CB149" s="177">
        <v>1</v>
      </c>
      <c r="CZ149" s="146">
        <v>1.39</v>
      </c>
    </row>
    <row r="150" spans="1:104">
      <c r="A150" s="178"/>
      <c r="B150" s="181"/>
      <c r="C150" s="226" t="s">
        <v>128</v>
      </c>
      <c r="D150" s="227"/>
      <c r="E150" s="182">
        <v>0</v>
      </c>
      <c r="F150" s="183"/>
      <c r="G150" s="184"/>
      <c r="M150" s="180" t="s">
        <v>128</v>
      </c>
      <c r="O150" s="170"/>
    </row>
    <row r="151" spans="1:104">
      <c r="A151" s="178"/>
      <c r="B151" s="181"/>
      <c r="C151" s="226" t="s">
        <v>208</v>
      </c>
      <c r="D151" s="227"/>
      <c r="E151" s="182">
        <v>2.02</v>
      </c>
      <c r="F151" s="183"/>
      <c r="G151" s="184"/>
      <c r="M151" s="180" t="s">
        <v>208</v>
      </c>
      <c r="O151" s="170"/>
    </row>
    <row r="152" spans="1:104">
      <c r="A152" s="171">
        <v>31</v>
      </c>
      <c r="B152" s="172" t="s">
        <v>209</v>
      </c>
      <c r="C152" s="173" t="s">
        <v>210</v>
      </c>
      <c r="D152" s="174" t="s">
        <v>138</v>
      </c>
      <c r="E152" s="175">
        <v>4.04</v>
      </c>
      <c r="F152" s="175"/>
      <c r="G152" s="176">
        <f>E152*F152</f>
        <v>0</v>
      </c>
      <c r="O152" s="170">
        <v>2</v>
      </c>
      <c r="AA152" s="146">
        <v>3</v>
      </c>
      <c r="AB152" s="146">
        <v>1</v>
      </c>
      <c r="AC152" s="146" t="s">
        <v>209</v>
      </c>
      <c r="AZ152" s="146">
        <v>1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3</v>
      </c>
      <c r="CB152" s="177">
        <v>1</v>
      </c>
      <c r="CZ152" s="146">
        <v>2E-3</v>
      </c>
    </row>
    <row r="153" spans="1:104">
      <c r="A153" s="178"/>
      <c r="B153" s="181"/>
      <c r="C153" s="226" t="s">
        <v>128</v>
      </c>
      <c r="D153" s="227"/>
      <c r="E153" s="182">
        <v>0</v>
      </c>
      <c r="F153" s="183"/>
      <c r="G153" s="184"/>
      <c r="M153" s="180" t="s">
        <v>128</v>
      </c>
      <c r="O153" s="170"/>
    </row>
    <row r="154" spans="1:104">
      <c r="A154" s="178"/>
      <c r="B154" s="181"/>
      <c r="C154" s="226" t="s">
        <v>211</v>
      </c>
      <c r="D154" s="227"/>
      <c r="E154" s="182">
        <v>4.04</v>
      </c>
      <c r="F154" s="183"/>
      <c r="G154" s="184"/>
      <c r="M154" s="180" t="s">
        <v>211</v>
      </c>
      <c r="O154" s="170"/>
    </row>
    <row r="155" spans="1:104">
      <c r="A155" s="185"/>
      <c r="B155" s="186" t="s">
        <v>70</v>
      </c>
      <c r="C155" s="187" t="str">
        <f>CONCATENATE(B91," ",C91)</f>
        <v>8 Trubní vedení</v>
      </c>
      <c r="D155" s="188"/>
      <c r="E155" s="189"/>
      <c r="F155" s="190"/>
      <c r="G155" s="191">
        <f>SUM(G91:G154)</f>
        <v>0</v>
      </c>
      <c r="O155" s="170">
        <v>4</v>
      </c>
      <c r="BA155" s="192">
        <f>SUM(BA91:BA154)</f>
        <v>0</v>
      </c>
      <c r="BB155" s="192">
        <f>SUM(BB91:BB154)</f>
        <v>0</v>
      </c>
      <c r="BC155" s="192">
        <f>SUM(BC91:BC154)</f>
        <v>0</v>
      </c>
      <c r="BD155" s="192">
        <f>SUM(BD91:BD154)</f>
        <v>0</v>
      </c>
      <c r="BE155" s="192">
        <f>SUM(BE91:BE154)</f>
        <v>0</v>
      </c>
    </row>
    <row r="156" spans="1:104">
      <c r="A156" s="163" t="s">
        <v>67</v>
      </c>
      <c r="B156" s="164" t="s">
        <v>212</v>
      </c>
      <c r="C156" s="165" t="s">
        <v>213</v>
      </c>
      <c r="D156" s="166"/>
      <c r="E156" s="167"/>
      <c r="F156" s="167"/>
      <c r="G156" s="168"/>
      <c r="H156" s="169"/>
      <c r="I156" s="169"/>
      <c r="O156" s="170">
        <v>1</v>
      </c>
    </row>
    <row r="157" spans="1:104">
      <c r="A157" s="171">
        <v>32</v>
      </c>
      <c r="B157" s="172" t="s">
        <v>214</v>
      </c>
      <c r="C157" s="173" t="s">
        <v>215</v>
      </c>
      <c r="D157" s="174" t="s">
        <v>216</v>
      </c>
      <c r="E157" s="175">
        <v>32.873044540000002</v>
      </c>
      <c r="F157" s="175"/>
      <c r="G157" s="176">
        <f>E157*F157</f>
        <v>0</v>
      </c>
      <c r="O157" s="170">
        <v>2</v>
      </c>
      <c r="AA157" s="146">
        <v>7</v>
      </c>
      <c r="AB157" s="146">
        <v>1</v>
      </c>
      <c r="AC157" s="146">
        <v>2</v>
      </c>
      <c r="AZ157" s="146">
        <v>1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7">
        <v>7</v>
      </c>
      <c r="CB157" s="177">
        <v>1</v>
      </c>
      <c r="CZ157" s="146">
        <v>0</v>
      </c>
    </row>
    <row r="158" spans="1:104">
      <c r="A158" s="185"/>
      <c r="B158" s="186" t="s">
        <v>70</v>
      </c>
      <c r="C158" s="187" t="str">
        <f>CONCATENATE(B156," ",C156)</f>
        <v>99 Staveništní přesun hmot</v>
      </c>
      <c r="D158" s="188"/>
      <c r="E158" s="189"/>
      <c r="F158" s="190"/>
      <c r="G158" s="191">
        <f>SUM(G156:G157)</f>
        <v>0</v>
      </c>
      <c r="O158" s="170">
        <v>4</v>
      </c>
      <c r="BA158" s="192">
        <f>SUM(BA156:BA157)</f>
        <v>0</v>
      </c>
      <c r="BB158" s="192">
        <f>SUM(BB156:BB157)</f>
        <v>0</v>
      </c>
      <c r="BC158" s="192">
        <f>SUM(BC156:BC157)</f>
        <v>0</v>
      </c>
      <c r="BD158" s="192">
        <f>SUM(BD156:BD157)</f>
        <v>0</v>
      </c>
      <c r="BE158" s="192">
        <f>SUM(BE156:BE157)</f>
        <v>0</v>
      </c>
    </row>
    <row r="159" spans="1:104">
      <c r="E159" s="146"/>
    </row>
    <row r="160" spans="1:104">
      <c r="E160" s="146"/>
    </row>
    <row r="161" spans="5:5">
      <c r="E161" s="146"/>
    </row>
    <row r="162" spans="5:5">
      <c r="E162" s="146"/>
    </row>
    <row r="163" spans="5:5">
      <c r="E163" s="146"/>
    </row>
    <row r="164" spans="5:5">
      <c r="E164" s="146"/>
    </row>
    <row r="165" spans="5:5">
      <c r="E165" s="146"/>
    </row>
    <row r="166" spans="5:5">
      <c r="E166" s="146"/>
    </row>
    <row r="167" spans="5:5">
      <c r="E167" s="146"/>
    </row>
    <row r="168" spans="5:5">
      <c r="E168" s="146"/>
    </row>
    <row r="169" spans="5:5">
      <c r="E169" s="146"/>
    </row>
    <row r="170" spans="5:5">
      <c r="E170" s="146"/>
    </row>
    <row r="171" spans="5:5">
      <c r="E171" s="146"/>
    </row>
    <row r="172" spans="5:5">
      <c r="E172" s="146"/>
    </row>
    <row r="173" spans="5:5">
      <c r="E173" s="146"/>
    </row>
    <row r="174" spans="5:5">
      <c r="E174" s="146"/>
    </row>
    <row r="175" spans="5:5">
      <c r="E175" s="146"/>
    </row>
    <row r="176" spans="5:5">
      <c r="E176" s="146"/>
    </row>
    <row r="177" spans="1:7">
      <c r="E177" s="146"/>
    </row>
    <row r="178" spans="1:7">
      <c r="E178" s="146"/>
    </row>
    <row r="179" spans="1:7">
      <c r="E179" s="146"/>
    </row>
    <row r="180" spans="1:7">
      <c r="E180" s="146"/>
    </row>
    <row r="181" spans="1:7">
      <c r="E181" s="146"/>
    </row>
    <row r="182" spans="1:7">
      <c r="A182" s="193"/>
      <c r="B182" s="193"/>
      <c r="C182" s="193"/>
      <c r="D182" s="193"/>
      <c r="E182" s="193"/>
      <c r="F182" s="193"/>
      <c r="G182" s="193"/>
    </row>
    <row r="183" spans="1:7">
      <c r="A183" s="193"/>
      <c r="B183" s="193"/>
      <c r="C183" s="193"/>
      <c r="D183" s="193"/>
      <c r="E183" s="193"/>
      <c r="F183" s="193"/>
      <c r="G183" s="193"/>
    </row>
    <row r="184" spans="1:7">
      <c r="A184" s="193"/>
      <c r="B184" s="193"/>
      <c r="C184" s="193"/>
      <c r="D184" s="193"/>
      <c r="E184" s="193"/>
      <c r="F184" s="193"/>
      <c r="G184" s="193"/>
    </row>
    <row r="185" spans="1:7">
      <c r="A185" s="193"/>
      <c r="B185" s="193"/>
      <c r="C185" s="193"/>
      <c r="D185" s="193"/>
      <c r="E185" s="193"/>
      <c r="F185" s="193"/>
      <c r="G185" s="193"/>
    </row>
    <row r="186" spans="1:7">
      <c r="E186" s="146"/>
    </row>
    <row r="187" spans="1:7">
      <c r="E187" s="146"/>
    </row>
    <row r="188" spans="1:7">
      <c r="E188" s="146"/>
    </row>
    <row r="189" spans="1:7">
      <c r="E189" s="146"/>
    </row>
    <row r="190" spans="1:7">
      <c r="E190" s="146"/>
    </row>
    <row r="191" spans="1:7">
      <c r="E191" s="146"/>
    </row>
    <row r="192" spans="1:7">
      <c r="E192" s="146"/>
    </row>
    <row r="193" spans="5:5">
      <c r="E193" s="146"/>
    </row>
    <row r="194" spans="5:5">
      <c r="E194" s="146"/>
    </row>
    <row r="195" spans="5:5">
      <c r="E195" s="146"/>
    </row>
    <row r="196" spans="5:5">
      <c r="E196" s="146"/>
    </row>
    <row r="197" spans="5:5">
      <c r="E197" s="146"/>
    </row>
    <row r="198" spans="5:5">
      <c r="E198" s="146"/>
    </row>
    <row r="199" spans="5:5">
      <c r="E199" s="146"/>
    </row>
    <row r="200" spans="5:5">
      <c r="E200" s="146"/>
    </row>
    <row r="201" spans="5:5">
      <c r="E201" s="146"/>
    </row>
    <row r="202" spans="5:5">
      <c r="E202" s="146"/>
    </row>
    <row r="203" spans="5:5">
      <c r="E203" s="146"/>
    </row>
    <row r="204" spans="5:5">
      <c r="E204" s="146"/>
    </row>
    <row r="205" spans="5:5">
      <c r="E205" s="146"/>
    </row>
    <row r="206" spans="5:5">
      <c r="E206" s="146"/>
    </row>
    <row r="207" spans="5:5">
      <c r="E207" s="146"/>
    </row>
    <row r="208" spans="5:5">
      <c r="E208" s="146"/>
    </row>
    <row r="209" spans="1:7">
      <c r="E209" s="146"/>
    </row>
    <row r="210" spans="1:7">
      <c r="E210" s="146"/>
    </row>
    <row r="211" spans="1:7">
      <c r="E211" s="146"/>
    </row>
    <row r="212" spans="1:7">
      <c r="E212" s="146"/>
    </row>
    <row r="213" spans="1:7">
      <c r="E213" s="146"/>
    </row>
    <row r="214" spans="1:7">
      <c r="E214" s="146"/>
    </row>
    <row r="215" spans="1:7">
      <c r="E215" s="146"/>
    </row>
    <row r="216" spans="1:7">
      <c r="E216" s="146"/>
    </row>
    <row r="217" spans="1:7">
      <c r="A217" s="194"/>
      <c r="B217" s="194"/>
    </row>
    <row r="218" spans="1:7">
      <c r="A218" s="193"/>
      <c r="B218" s="193"/>
      <c r="C218" s="196"/>
      <c r="D218" s="196"/>
      <c r="E218" s="197"/>
      <c r="F218" s="196"/>
      <c r="G218" s="198"/>
    </row>
    <row r="219" spans="1:7">
      <c r="A219" s="199"/>
      <c r="B219" s="199"/>
      <c r="C219" s="193"/>
      <c r="D219" s="193"/>
      <c r="E219" s="200"/>
      <c r="F219" s="193"/>
      <c r="G219" s="193"/>
    </row>
    <row r="220" spans="1:7">
      <c r="A220" s="193"/>
      <c r="B220" s="193"/>
      <c r="C220" s="193"/>
      <c r="D220" s="193"/>
      <c r="E220" s="200"/>
      <c r="F220" s="193"/>
      <c r="G220" s="193"/>
    </row>
    <row r="221" spans="1:7">
      <c r="A221" s="193"/>
      <c r="B221" s="193"/>
      <c r="C221" s="193"/>
      <c r="D221" s="193"/>
      <c r="E221" s="200"/>
      <c r="F221" s="193"/>
      <c r="G221" s="193"/>
    </row>
    <row r="222" spans="1:7">
      <c r="A222" s="193"/>
      <c r="B222" s="193"/>
      <c r="C222" s="193"/>
      <c r="D222" s="193"/>
      <c r="E222" s="200"/>
      <c r="F222" s="193"/>
      <c r="G222" s="193"/>
    </row>
    <row r="223" spans="1:7">
      <c r="A223" s="193"/>
      <c r="B223" s="193"/>
      <c r="C223" s="193"/>
      <c r="D223" s="193"/>
      <c r="E223" s="200"/>
      <c r="F223" s="193"/>
      <c r="G223" s="193"/>
    </row>
    <row r="224" spans="1:7">
      <c r="A224" s="193"/>
      <c r="B224" s="193"/>
      <c r="C224" s="193"/>
      <c r="D224" s="193"/>
      <c r="E224" s="200"/>
      <c r="F224" s="193"/>
      <c r="G224" s="193"/>
    </row>
    <row r="225" spans="1:7">
      <c r="A225" s="193"/>
      <c r="B225" s="193"/>
      <c r="C225" s="193"/>
      <c r="D225" s="193"/>
      <c r="E225" s="200"/>
      <c r="F225" s="193"/>
      <c r="G225" s="193"/>
    </row>
    <row r="226" spans="1:7">
      <c r="A226" s="193"/>
      <c r="B226" s="193"/>
      <c r="C226" s="193"/>
      <c r="D226" s="193"/>
      <c r="E226" s="200"/>
      <c r="F226" s="193"/>
      <c r="G226" s="193"/>
    </row>
    <row r="227" spans="1:7">
      <c r="A227" s="193"/>
      <c r="B227" s="193"/>
      <c r="C227" s="193"/>
      <c r="D227" s="193"/>
      <c r="E227" s="200"/>
      <c r="F227" s="193"/>
      <c r="G227" s="193"/>
    </row>
    <row r="228" spans="1:7">
      <c r="A228" s="193"/>
      <c r="B228" s="193"/>
      <c r="C228" s="193"/>
      <c r="D228" s="193"/>
      <c r="E228" s="200"/>
      <c r="F228" s="193"/>
      <c r="G228" s="193"/>
    </row>
    <row r="229" spans="1:7">
      <c r="A229" s="193"/>
      <c r="B229" s="193"/>
      <c r="C229" s="193"/>
      <c r="D229" s="193"/>
      <c r="E229" s="200"/>
      <c r="F229" s="193"/>
      <c r="G229" s="193"/>
    </row>
    <row r="230" spans="1:7">
      <c r="A230" s="193"/>
      <c r="B230" s="193"/>
      <c r="C230" s="193"/>
      <c r="D230" s="193"/>
      <c r="E230" s="200"/>
      <c r="F230" s="193"/>
      <c r="G230" s="193"/>
    </row>
    <row r="231" spans="1:7">
      <c r="A231" s="193"/>
      <c r="B231" s="193"/>
      <c r="C231" s="193"/>
      <c r="D231" s="193"/>
      <c r="E231" s="200"/>
      <c r="F231" s="193"/>
      <c r="G231" s="193"/>
    </row>
  </sheetData>
  <mergeCells count="116">
    <mergeCell ref="A1:G1"/>
    <mergeCell ref="A3:B3"/>
    <mergeCell ref="A4:B4"/>
    <mergeCell ref="E4:G4"/>
    <mergeCell ref="C10:G10"/>
    <mergeCell ref="C11:D11"/>
    <mergeCell ref="C12:D12"/>
    <mergeCell ref="C13:D13"/>
    <mergeCell ref="C22:G22"/>
    <mergeCell ref="C23:D23"/>
    <mergeCell ref="C24:D24"/>
    <mergeCell ref="C25:D25"/>
    <mergeCell ref="C26:D26"/>
    <mergeCell ref="C27:D27"/>
    <mergeCell ref="C14:D14"/>
    <mergeCell ref="C15:D15"/>
    <mergeCell ref="C16:D16"/>
    <mergeCell ref="C17:D17"/>
    <mergeCell ref="C18:D18"/>
    <mergeCell ref="C20:D20"/>
    <mergeCell ref="C35:D35"/>
    <mergeCell ref="C36:D36"/>
    <mergeCell ref="C38:D38"/>
    <mergeCell ref="C39:D39"/>
    <mergeCell ref="C40:D40"/>
    <mergeCell ref="C42:D42"/>
    <mergeCell ref="C29:D29"/>
    <mergeCell ref="C30:D30"/>
    <mergeCell ref="C31:D31"/>
    <mergeCell ref="C32:D32"/>
    <mergeCell ref="C33:D33"/>
    <mergeCell ref="C34:D34"/>
    <mergeCell ref="C50:D50"/>
    <mergeCell ref="C51:D51"/>
    <mergeCell ref="C52:D52"/>
    <mergeCell ref="C54:G54"/>
    <mergeCell ref="C55:D55"/>
    <mergeCell ref="C56:D56"/>
    <mergeCell ref="C43:D43"/>
    <mergeCell ref="C44:D44"/>
    <mergeCell ref="C46:D46"/>
    <mergeCell ref="C47:D47"/>
    <mergeCell ref="C48:D48"/>
    <mergeCell ref="C49:D49"/>
    <mergeCell ref="C64:D64"/>
    <mergeCell ref="C65:D65"/>
    <mergeCell ref="C67:D67"/>
    <mergeCell ref="C68:D68"/>
    <mergeCell ref="C69:D69"/>
    <mergeCell ref="C70:D70"/>
    <mergeCell ref="C57:D57"/>
    <mergeCell ref="C58:D58"/>
    <mergeCell ref="C59:D59"/>
    <mergeCell ref="C60:D60"/>
    <mergeCell ref="C61:D61"/>
    <mergeCell ref="C62:D62"/>
    <mergeCell ref="C81:D81"/>
    <mergeCell ref="C82:D82"/>
    <mergeCell ref="C84:G84"/>
    <mergeCell ref="C85:D85"/>
    <mergeCell ref="C86:D86"/>
    <mergeCell ref="C88:D88"/>
    <mergeCell ref="C89:D89"/>
    <mergeCell ref="C71:D71"/>
    <mergeCell ref="C72:D72"/>
    <mergeCell ref="C73:D73"/>
    <mergeCell ref="C75:G75"/>
    <mergeCell ref="C76:D76"/>
    <mergeCell ref="C77:D77"/>
    <mergeCell ref="C103:G103"/>
    <mergeCell ref="C104:G104"/>
    <mergeCell ref="C105:G105"/>
    <mergeCell ref="C107:G107"/>
    <mergeCell ref="C108:D108"/>
    <mergeCell ref="C110:G110"/>
    <mergeCell ref="C93:D93"/>
    <mergeCell ref="C94:D94"/>
    <mergeCell ref="C96:G96"/>
    <mergeCell ref="C97:G97"/>
    <mergeCell ref="C98:G98"/>
    <mergeCell ref="C99:G99"/>
    <mergeCell ref="C101:G101"/>
    <mergeCell ref="C102:G102"/>
    <mergeCell ref="C120:D120"/>
    <mergeCell ref="C122:G122"/>
    <mergeCell ref="C123:G123"/>
    <mergeCell ref="C124:D124"/>
    <mergeCell ref="C125:D125"/>
    <mergeCell ref="C127:G127"/>
    <mergeCell ref="C111:D111"/>
    <mergeCell ref="C113:D113"/>
    <mergeCell ref="C115:D115"/>
    <mergeCell ref="C117:G117"/>
    <mergeCell ref="C118:G118"/>
    <mergeCell ref="C119:D119"/>
    <mergeCell ref="C136:G136"/>
    <mergeCell ref="C137:G137"/>
    <mergeCell ref="C138:G138"/>
    <mergeCell ref="C139:G139"/>
    <mergeCell ref="C140:G140"/>
    <mergeCell ref="C141:G141"/>
    <mergeCell ref="C128:G128"/>
    <mergeCell ref="C129:D129"/>
    <mergeCell ref="C130:D130"/>
    <mergeCell ref="C132:G132"/>
    <mergeCell ref="C133:D133"/>
    <mergeCell ref="C134:D134"/>
    <mergeCell ref="C151:D151"/>
    <mergeCell ref="C153:D153"/>
    <mergeCell ref="C154:D154"/>
    <mergeCell ref="C142:D142"/>
    <mergeCell ref="C144:D144"/>
    <mergeCell ref="C145:D145"/>
    <mergeCell ref="C147:D147"/>
    <mergeCell ref="C148:D148"/>
    <mergeCell ref="C150:D15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Vocásek</dc:creator>
  <cp:lastModifiedBy>Jiří Vocásek</cp:lastModifiedBy>
  <dcterms:created xsi:type="dcterms:W3CDTF">2019-09-08T07:22:40Z</dcterms:created>
  <dcterms:modified xsi:type="dcterms:W3CDTF">2019-09-08T07:29:57Z</dcterms:modified>
</cp:coreProperties>
</file>