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. 2016\Ubytovna nemocnice\Zadávací podmínky\"/>
    </mc:Choice>
  </mc:AlternateContent>
  <bookViews>
    <workbookView xWindow="360" yWindow="285" windowWidth="28380" windowHeight="129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Rekapitulace!$G$29</definedName>
    <definedName name="Dodavka0">Položky!#REF!</definedName>
    <definedName name="HSV">Rekapitulace!$E$29</definedName>
    <definedName name="HSV0">Položky!#REF!</definedName>
    <definedName name="HZS">Rekapitulace!$I$29</definedName>
    <definedName name="HZS0">Položky!#REF!</definedName>
    <definedName name="JKSO">'Krycí list'!$G$2</definedName>
    <definedName name="MJ">'Krycí list'!$G$5</definedName>
    <definedName name="Mont">Rekapitulace!$H$29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Položky!$A$1:$G$533</definedName>
    <definedName name="_xlnm.Print_Area" localSheetId="1">Rekapitulace!$A$1:$I$43</definedName>
    <definedName name="PocetMJ">'Krycí list'!$G$6</definedName>
    <definedName name="Poznamka">'Krycí list'!$B$37</definedName>
    <definedName name="Projektant">'Krycí list'!$C$8</definedName>
    <definedName name="PSV">Rekapitulace!$F$29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532" i="3"/>
  <c r="BD532" i="3"/>
  <c r="BC532" i="3"/>
  <c r="BB532" i="3"/>
  <c r="G532" i="3"/>
  <c r="BA532" i="3" s="1"/>
  <c r="BE531" i="3"/>
  <c r="BD531" i="3"/>
  <c r="BC531" i="3"/>
  <c r="BB531" i="3"/>
  <c r="G531" i="3"/>
  <c r="BA531" i="3" s="1"/>
  <c r="BE530" i="3"/>
  <c r="BD530" i="3"/>
  <c r="BC530" i="3"/>
  <c r="BB530" i="3"/>
  <c r="G530" i="3"/>
  <c r="BA530" i="3" s="1"/>
  <c r="BE529" i="3"/>
  <c r="BD529" i="3"/>
  <c r="BC529" i="3"/>
  <c r="BB529" i="3"/>
  <c r="G529" i="3"/>
  <c r="BA529" i="3" s="1"/>
  <c r="BE528" i="3"/>
  <c r="BD528" i="3"/>
  <c r="BC528" i="3"/>
  <c r="BB528" i="3"/>
  <c r="G528" i="3"/>
  <c r="BE527" i="3"/>
  <c r="BD527" i="3"/>
  <c r="BC527" i="3"/>
  <c r="BB527" i="3"/>
  <c r="G527" i="3"/>
  <c r="BA527" i="3" s="1"/>
  <c r="B28" i="2"/>
  <c r="A28" i="2"/>
  <c r="C533" i="3"/>
  <c r="BE521" i="3"/>
  <c r="BC521" i="3"/>
  <c r="BB521" i="3"/>
  <c r="BA521" i="3"/>
  <c r="G521" i="3"/>
  <c r="BD521" i="3" s="1"/>
  <c r="BE520" i="3"/>
  <c r="BC520" i="3"/>
  <c r="BC525" i="3" s="1"/>
  <c r="G27" i="2" s="1"/>
  <c r="BB520" i="3"/>
  <c r="BA520" i="3"/>
  <c r="G520" i="3"/>
  <c r="B27" i="2"/>
  <c r="A27" i="2"/>
  <c r="C525" i="3"/>
  <c r="BE517" i="3"/>
  <c r="BE518" i="3" s="1"/>
  <c r="I26" i="2" s="1"/>
  <c r="BD517" i="3"/>
  <c r="BD518" i="3" s="1"/>
  <c r="H26" i="2" s="1"/>
  <c r="BC517" i="3"/>
  <c r="BC518" i="3" s="1"/>
  <c r="G26" i="2" s="1"/>
  <c r="BA517" i="3"/>
  <c r="G517" i="3"/>
  <c r="BB517" i="3" s="1"/>
  <c r="BB518" i="3" s="1"/>
  <c r="F26" i="2" s="1"/>
  <c r="B26" i="2"/>
  <c r="A26" i="2"/>
  <c r="BA518" i="3"/>
  <c r="E26" i="2" s="1"/>
  <c r="C518" i="3"/>
  <c r="BE503" i="3"/>
  <c r="BD503" i="3"/>
  <c r="BC503" i="3"/>
  <c r="BA503" i="3"/>
  <c r="G503" i="3"/>
  <c r="BB503" i="3" s="1"/>
  <c r="BE491" i="3"/>
  <c r="BD491" i="3"/>
  <c r="BC491" i="3"/>
  <c r="BA491" i="3"/>
  <c r="G491" i="3"/>
  <c r="BB491" i="3" s="1"/>
  <c r="B25" i="2"/>
  <c r="A25" i="2"/>
  <c r="C515" i="3"/>
  <c r="BE486" i="3"/>
  <c r="BD486" i="3"/>
  <c r="BC486" i="3"/>
  <c r="BB486" i="3"/>
  <c r="BA486" i="3"/>
  <c r="G486" i="3"/>
  <c r="BE483" i="3"/>
  <c r="BD483" i="3"/>
  <c r="BC483" i="3"/>
  <c r="BA483" i="3"/>
  <c r="G483" i="3"/>
  <c r="BB483" i="3" s="1"/>
  <c r="BE476" i="3"/>
  <c r="BD476" i="3"/>
  <c r="BC476" i="3"/>
  <c r="BA476" i="3"/>
  <c r="G476" i="3"/>
  <c r="BB476" i="3" s="1"/>
  <c r="B24" i="2"/>
  <c r="A24" i="2"/>
  <c r="C489" i="3"/>
  <c r="BE473" i="3"/>
  <c r="BD473" i="3"/>
  <c r="BC473" i="3"/>
  <c r="BA473" i="3"/>
  <c r="BE459" i="3"/>
  <c r="BD459" i="3"/>
  <c r="BC459" i="3"/>
  <c r="BA459" i="3"/>
  <c r="G459" i="3"/>
  <c r="BB459" i="3" s="1"/>
  <c r="BE448" i="3"/>
  <c r="BD448" i="3"/>
  <c r="BC448" i="3"/>
  <c r="BA448" i="3"/>
  <c r="G448" i="3"/>
  <c r="BB448" i="3" s="1"/>
  <c r="BE434" i="3"/>
  <c r="BD434" i="3"/>
  <c r="BC434" i="3"/>
  <c r="BB434" i="3"/>
  <c r="BA434" i="3"/>
  <c r="G434" i="3"/>
  <c r="BE431" i="3"/>
  <c r="BD431" i="3"/>
  <c r="BC431" i="3"/>
  <c r="BA431" i="3"/>
  <c r="G431" i="3"/>
  <c r="BB431" i="3" s="1"/>
  <c r="BE426" i="3"/>
  <c r="BD426" i="3"/>
  <c r="BC426" i="3"/>
  <c r="BA426" i="3"/>
  <c r="G426" i="3"/>
  <c r="BB426" i="3" s="1"/>
  <c r="BE417" i="3"/>
  <c r="BD417" i="3"/>
  <c r="BC417" i="3"/>
  <c r="BA417" i="3"/>
  <c r="G417" i="3"/>
  <c r="BB417" i="3" s="1"/>
  <c r="BE406" i="3"/>
  <c r="BD406" i="3"/>
  <c r="BC406" i="3"/>
  <c r="BA406" i="3"/>
  <c r="G406" i="3"/>
  <c r="B23" i="2"/>
  <c r="A23" i="2"/>
  <c r="C474" i="3"/>
  <c r="BE403" i="3"/>
  <c r="BD403" i="3"/>
  <c r="BC403" i="3"/>
  <c r="BA403" i="3"/>
  <c r="BE395" i="3"/>
  <c r="BD395" i="3"/>
  <c r="BC395" i="3"/>
  <c r="BA395" i="3"/>
  <c r="G395" i="3"/>
  <c r="BB395" i="3" s="1"/>
  <c r="BE384" i="3"/>
  <c r="BD384" i="3"/>
  <c r="BC384" i="3"/>
  <c r="BA384" i="3"/>
  <c r="G384" i="3"/>
  <c r="BB384" i="3" s="1"/>
  <c r="BE379" i="3"/>
  <c r="BD379" i="3"/>
  <c r="BC379" i="3"/>
  <c r="BA379" i="3"/>
  <c r="G379" i="3"/>
  <c r="BB379" i="3" s="1"/>
  <c r="BE369" i="3"/>
  <c r="BD369" i="3"/>
  <c r="BC369" i="3"/>
  <c r="BA369" i="3"/>
  <c r="G369" i="3"/>
  <c r="BB369" i="3" s="1"/>
  <c r="BE359" i="3"/>
  <c r="BD359" i="3"/>
  <c r="BC359" i="3"/>
  <c r="BA359" i="3"/>
  <c r="G359" i="3"/>
  <c r="BB359" i="3" s="1"/>
  <c r="BE353" i="3"/>
  <c r="BD353" i="3"/>
  <c r="BC353" i="3"/>
  <c r="BA353" i="3"/>
  <c r="G353" i="3"/>
  <c r="BB353" i="3" s="1"/>
  <c r="BE342" i="3"/>
  <c r="BD342" i="3"/>
  <c r="BC342" i="3"/>
  <c r="BA342" i="3"/>
  <c r="G342" i="3"/>
  <c r="BB342" i="3" s="1"/>
  <c r="BE332" i="3"/>
  <c r="BD332" i="3"/>
  <c r="BC332" i="3"/>
  <c r="BA332" i="3"/>
  <c r="G332" i="3"/>
  <c r="BB332" i="3" s="1"/>
  <c r="BE329" i="3"/>
  <c r="BD329" i="3"/>
  <c r="BC329" i="3"/>
  <c r="BA329" i="3"/>
  <c r="G329" i="3"/>
  <c r="B22" i="2"/>
  <c r="A22" i="2"/>
  <c r="C404" i="3"/>
  <c r="BE326" i="3"/>
  <c r="BD326" i="3"/>
  <c r="BC326" i="3"/>
  <c r="BA326" i="3"/>
  <c r="BE323" i="3"/>
  <c r="BD323" i="3"/>
  <c r="BC323" i="3"/>
  <c r="BA323" i="3"/>
  <c r="G323" i="3"/>
  <c r="BB323" i="3" s="1"/>
  <c r="BE320" i="3"/>
  <c r="BD320" i="3"/>
  <c r="BC320" i="3"/>
  <c r="BA320" i="3"/>
  <c r="G320" i="3"/>
  <c r="B21" i="2"/>
  <c r="A21" i="2"/>
  <c r="C327" i="3"/>
  <c r="BE315" i="3"/>
  <c r="BD315" i="3"/>
  <c r="BD318" i="3" s="1"/>
  <c r="H20" i="2" s="1"/>
  <c r="BC315" i="3"/>
  <c r="BC318" i="3" s="1"/>
  <c r="G20" i="2" s="1"/>
  <c r="BA315" i="3"/>
  <c r="BA318" i="3" s="1"/>
  <c r="E20" i="2" s="1"/>
  <c r="G315" i="3"/>
  <c r="G318" i="3" s="1"/>
  <c r="B20" i="2"/>
  <c r="A20" i="2"/>
  <c r="BE318" i="3"/>
  <c r="I20" i="2" s="1"/>
  <c r="C318" i="3"/>
  <c r="BE312" i="3"/>
  <c r="BD312" i="3"/>
  <c r="BC312" i="3"/>
  <c r="BA312" i="3"/>
  <c r="BE309" i="3"/>
  <c r="BD309" i="3"/>
  <c r="BC309" i="3"/>
  <c r="BB309" i="3"/>
  <c r="BA309" i="3"/>
  <c r="G309" i="3"/>
  <c r="BE306" i="3"/>
  <c r="BD306" i="3"/>
  <c r="BC306" i="3"/>
  <c r="BA306" i="3"/>
  <c r="G306" i="3"/>
  <c r="BB306" i="3" s="1"/>
  <c r="BE303" i="3"/>
  <c r="BD303" i="3"/>
  <c r="BC303" i="3"/>
  <c r="BA303" i="3"/>
  <c r="G303" i="3"/>
  <c r="BB303" i="3" s="1"/>
  <c r="BE300" i="3"/>
  <c r="BD300" i="3"/>
  <c r="BC300" i="3"/>
  <c r="BA300" i="3"/>
  <c r="G300" i="3"/>
  <c r="B19" i="2"/>
  <c r="A19" i="2"/>
  <c r="C313" i="3"/>
  <c r="BE297" i="3"/>
  <c r="BD297" i="3"/>
  <c r="BC297" i="3"/>
  <c r="BA297" i="3"/>
  <c r="BE294" i="3"/>
  <c r="BD294" i="3"/>
  <c r="BC294" i="3"/>
  <c r="BA294" i="3"/>
  <c r="G294" i="3"/>
  <c r="BB294" i="3" s="1"/>
  <c r="BE291" i="3"/>
  <c r="BD291" i="3"/>
  <c r="BC291" i="3"/>
  <c r="BA291" i="3"/>
  <c r="G291" i="3"/>
  <c r="BB291" i="3" s="1"/>
  <c r="BE288" i="3"/>
  <c r="BD288" i="3"/>
  <c r="BC288" i="3"/>
  <c r="BB288" i="3"/>
  <c r="BA288" i="3"/>
  <c r="G288" i="3"/>
  <c r="BE285" i="3"/>
  <c r="BD285" i="3"/>
  <c r="BC285" i="3"/>
  <c r="BA285" i="3"/>
  <c r="G285" i="3"/>
  <c r="BB285" i="3" s="1"/>
  <c r="BE282" i="3"/>
  <c r="BD282" i="3"/>
  <c r="BC282" i="3"/>
  <c r="BA282" i="3"/>
  <c r="G282" i="3"/>
  <c r="BB282" i="3" s="1"/>
  <c r="BE279" i="3"/>
  <c r="BD279" i="3"/>
  <c r="BC279" i="3"/>
  <c r="BA279" i="3"/>
  <c r="G279" i="3"/>
  <c r="BB279" i="3" s="1"/>
  <c r="BE276" i="3"/>
  <c r="BD276" i="3"/>
  <c r="BC276" i="3"/>
  <c r="BA276" i="3"/>
  <c r="G276" i="3"/>
  <c r="BB276" i="3" s="1"/>
  <c r="BE273" i="3"/>
  <c r="BD273" i="3"/>
  <c r="BC273" i="3"/>
  <c r="BA273" i="3"/>
  <c r="G273" i="3"/>
  <c r="BB273" i="3" s="1"/>
  <c r="BE270" i="3"/>
  <c r="BD270" i="3"/>
  <c r="BC270" i="3"/>
  <c r="BA270" i="3"/>
  <c r="G270" i="3"/>
  <c r="BB270" i="3" s="1"/>
  <c r="BE267" i="3"/>
  <c r="BD267" i="3"/>
  <c r="BC267" i="3"/>
  <c r="BA267" i="3"/>
  <c r="G267" i="3"/>
  <c r="BB267" i="3" s="1"/>
  <c r="BE264" i="3"/>
  <c r="BD264" i="3"/>
  <c r="BC264" i="3"/>
  <c r="BA264" i="3"/>
  <c r="G264" i="3"/>
  <c r="BB264" i="3" s="1"/>
  <c r="BE261" i="3"/>
  <c r="BD261" i="3"/>
  <c r="BC261" i="3"/>
  <c r="BA261" i="3"/>
  <c r="G261" i="3"/>
  <c r="BB261" i="3" s="1"/>
  <c r="BE258" i="3"/>
  <c r="BD258" i="3"/>
  <c r="BC258" i="3"/>
  <c r="BA258" i="3"/>
  <c r="G258" i="3"/>
  <c r="BB258" i="3" s="1"/>
  <c r="BE255" i="3"/>
  <c r="BD255" i="3"/>
  <c r="BC255" i="3"/>
  <c r="BA255" i="3"/>
  <c r="G255" i="3"/>
  <c r="BB255" i="3" s="1"/>
  <c r="BE252" i="3"/>
  <c r="BD252" i="3"/>
  <c r="BC252" i="3"/>
  <c r="BA252" i="3"/>
  <c r="G252" i="3"/>
  <c r="BB252" i="3" s="1"/>
  <c r="BE249" i="3"/>
  <c r="BD249" i="3"/>
  <c r="BC249" i="3"/>
  <c r="BA249" i="3"/>
  <c r="G249" i="3"/>
  <c r="BB249" i="3" s="1"/>
  <c r="BE246" i="3"/>
  <c r="BD246" i="3"/>
  <c r="BC246" i="3"/>
  <c r="BA246" i="3"/>
  <c r="G246" i="3"/>
  <c r="BB246" i="3" s="1"/>
  <c r="BE243" i="3"/>
  <c r="BD243" i="3"/>
  <c r="BC243" i="3"/>
  <c r="BA243" i="3"/>
  <c r="G243" i="3"/>
  <c r="BB243" i="3" s="1"/>
  <c r="BE240" i="3"/>
  <c r="BD240" i="3"/>
  <c r="BC240" i="3"/>
  <c r="BB240" i="3"/>
  <c r="BA240" i="3"/>
  <c r="G240" i="3"/>
  <c r="B18" i="2"/>
  <c r="A18" i="2"/>
  <c r="C298" i="3"/>
  <c r="BE237" i="3"/>
  <c r="BD237" i="3"/>
  <c r="BC237" i="3"/>
  <c r="BA237" i="3"/>
  <c r="BE236" i="3"/>
  <c r="BD236" i="3"/>
  <c r="BC236" i="3"/>
  <c r="BA236" i="3"/>
  <c r="G236" i="3"/>
  <c r="BB236" i="3" s="1"/>
  <c r="BE235" i="3"/>
  <c r="BD235" i="3"/>
  <c r="BC235" i="3"/>
  <c r="BA235" i="3"/>
  <c r="G235" i="3"/>
  <c r="BB235" i="3" s="1"/>
  <c r="BE230" i="3"/>
  <c r="BD230" i="3"/>
  <c r="BC230" i="3"/>
  <c r="BA230" i="3"/>
  <c r="G230" i="3"/>
  <c r="BB230" i="3" s="1"/>
  <c r="BE225" i="3"/>
  <c r="BD225" i="3"/>
  <c r="BC225" i="3"/>
  <c r="BA225" i="3"/>
  <c r="G225" i="3"/>
  <c r="BB225" i="3" s="1"/>
  <c r="BE220" i="3"/>
  <c r="BD220" i="3"/>
  <c r="BC220" i="3"/>
  <c r="BA220" i="3"/>
  <c r="G220" i="3"/>
  <c r="BB220" i="3" s="1"/>
  <c r="BE215" i="3"/>
  <c r="BD215" i="3"/>
  <c r="BC215" i="3"/>
  <c r="BA215" i="3"/>
  <c r="G215" i="3"/>
  <c r="BB215" i="3" s="1"/>
  <c r="BE210" i="3"/>
  <c r="BD210" i="3"/>
  <c r="BC210" i="3"/>
  <c r="BB210" i="3"/>
  <c r="BA210" i="3"/>
  <c r="G210" i="3"/>
  <c r="B17" i="2"/>
  <c r="A17" i="2"/>
  <c r="C238" i="3"/>
  <c r="BE207" i="3"/>
  <c r="BD207" i="3"/>
  <c r="BC207" i="3"/>
  <c r="BA207" i="3"/>
  <c r="BE206" i="3"/>
  <c r="BD206" i="3"/>
  <c r="BC206" i="3"/>
  <c r="BA206" i="3"/>
  <c r="G206" i="3"/>
  <c r="BB206" i="3" s="1"/>
  <c r="BE203" i="3"/>
  <c r="BD203" i="3"/>
  <c r="BC203" i="3"/>
  <c r="BB203" i="3"/>
  <c r="BA203" i="3"/>
  <c r="G203" i="3"/>
  <c r="BE200" i="3"/>
  <c r="BD200" i="3"/>
  <c r="BC200" i="3"/>
  <c r="BA200" i="3"/>
  <c r="G200" i="3"/>
  <c r="BB200" i="3" s="1"/>
  <c r="BE195" i="3"/>
  <c r="BD195" i="3"/>
  <c r="BC195" i="3"/>
  <c r="BA195" i="3"/>
  <c r="G195" i="3"/>
  <c r="BB195" i="3" s="1"/>
  <c r="BE192" i="3"/>
  <c r="BD192" i="3"/>
  <c r="BC192" i="3"/>
  <c r="BB192" i="3"/>
  <c r="BA192" i="3"/>
  <c r="G192" i="3"/>
  <c r="B16" i="2"/>
  <c r="A16" i="2"/>
  <c r="C208" i="3"/>
  <c r="BE189" i="3"/>
  <c r="BD189" i="3"/>
  <c r="BC189" i="3"/>
  <c r="BA189" i="3"/>
  <c r="BE179" i="3"/>
  <c r="BD179" i="3"/>
  <c r="BC179" i="3"/>
  <c r="BA179" i="3"/>
  <c r="BA190" i="3" s="1"/>
  <c r="E15" i="2" s="1"/>
  <c r="G179" i="3"/>
  <c r="BB179" i="3" s="1"/>
  <c r="BE170" i="3"/>
  <c r="BE190" i="3" s="1"/>
  <c r="I15" i="2" s="1"/>
  <c r="BD170" i="3"/>
  <c r="BC170" i="3"/>
  <c r="BA170" i="3"/>
  <c r="G170" i="3"/>
  <c r="E189" i="3" s="1"/>
  <c r="G189" i="3" s="1"/>
  <c r="BB189" i="3" s="1"/>
  <c r="B15" i="2"/>
  <c r="A15" i="2"/>
  <c r="C190" i="3"/>
  <c r="BE167" i="3"/>
  <c r="BE168" i="3" s="1"/>
  <c r="I14" i="2" s="1"/>
  <c r="BD167" i="3"/>
  <c r="BD168" i="3" s="1"/>
  <c r="H14" i="2" s="1"/>
  <c r="BC167" i="3"/>
  <c r="BC168" i="3" s="1"/>
  <c r="G14" i="2" s="1"/>
  <c r="BB167" i="3"/>
  <c r="BB168" i="3" s="1"/>
  <c r="F14" i="2" s="1"/>
  <c r="G167" i="3"/>
  <c r="G168" i="3" s="1"/>
  <c r="B14" i="2"/>
  <c r="A14" i="2"/>
  <c r="C168" i="3"/>
  <c r="BE154" i="3"/>
  <c r="BD154" i="3"/>
  <c r="BC154" i="3"/>
  <c r="BB154" i="3"/>
  <c r="G154" i="3"/>
  <c r="BA154" i="3" s="1"/>
  <c r="BE146" i="3"/>
  <c r="BD146" i="3"/>
  <c r="BC146" i="3"/>
  <c r="BB146" i="3"/>
  <c r="BA146" i="3"/>
  <c r="G146" i="3"/>
  <c r="BE143" i="3"/>
  <c r="BD143" i="3"/>
  <c r="BC143" i="3"/>
  <c r="BB143" i="3"/>
  <c r="G143" i="3"/>
  <c r="BA143" i="3" s="1"/>
  <c r="BE140" i="3"/>
  <c r="BD140" i="3"/>
  <c r="BC140" i="3"/>
  <c r="BB140" i="3"/>
  <c r="G140" i="3"/>
  <c r="BA140" i="3" s="1"/>
  <c r="BE133" i="3"/>
  <c r="BD133" i="3"/>
  <c r="BC133" i="3"/>
  <c r="BB133" i="3"/>
  <c r="BA133" i="3"/>
  <c r="G133" i="3"/>
  <c r="BE122" i="3"/>
  <c r="BD122" i="3"/>
  <c r="BC122" i="3"/>
  <c r="BB122" i="3"/>
  <c r="G122" i="3"/>
  <c r="BA122" i="3" s="1"/>
  <c r="BE119" i="3"/>
  <c r="BD119" i="3"/>
  <c r="BC119" i="3"/>
  <c r="BB119" i="3"/>
  <c r="G119" i="3"/>
  <c r="BA119" i="3" s="1"/>
  <c r="BE116" i="3"/>
  <c r="BD116" i="3"/>
  <c r="BC116" i="3"/>
  <c r="BB116" i="3"/>
  <c r="G116" i="3"/>
  <c r="BA116" i="3" s="1"/>
  <c r="BE113" i="3"/>
  <c r="BD113" i="3"/>
  <c r="BC113" i="3"/>
  <c r="BB113" i="3"/>
  <c r="G113" i="3"/>
  <c r="BA113" i="3" s="1"/>
  <c r="BE110" i="3"/>
  <c r="BD110" i="3"/>
  <c r="BC110" i="3"/>
  <c r="BB110" i="3"/>
  <c r="G110" i="3"/>
  <c r="BA110" i="3" s="1"/>
  <c r="BE107" i="3"/>
  <c r="BD107" i="3"/>
  <c r="BC107" i="3"/>
  <c r="BB107" i="3"/>
  <c r="G107" i="3"/>
  <c r="BA107" i="3" s="1"/>
  <c r="BE104" i="3"/>
  <c r="BD104" i="3"/>
  <c r="BC104" i="3"/>
  <c r="BB104" i="3"/>
  <c r="G104" i="3"/>
  <c r="BA104" i="3" s="1"/>
  <c r="BE101" i="3"/>
  <c r="BD101" i="3"/>
  <c r="BC101" i="3"/>
  <c r="BB101" i="3"/>
  <c r="G101" i="3"/>
  <c r="BA101" i="3" s="1"/>
  <c r="BE91" i="3"/>
  <c r="BD91" i="3"/>
  <c r="BC91" i="3"/>
  <c r="BB91" i="3"/>
  <c r="G91" i="3"/>
  <c r="BA91" i="3" s="1"/>
  <c r="B13" i="2"/>
  <c r="A13" i="2"/>
  <c r="C165" i="3"/>
  <c r="BE86" i="3"/>
  <c r="BE89" i="3" s="1"/>
  <c r="I12" i="2" s="1"/>
  <c r="BD86" i="3"/>
  <c r="BD89" i="3" s="1"/>
  <c r="H12" i="2" s="1"/>
  <c r="BC86" i="3"/>
  <c r="BC89" i="3" s="1"/>
  <c r="G12" i="2" s="1"/>
  <c r="BB86" i="3"/>
  <c r="BB89" i="3" s="1"/>
  <c r="F12" i="2" s="1"/>
  <c r="G86" i="3"/>
  <c r="BA86" i="3" s="1"/>
  <c r="BA89" i="3" s="1"/>
  <c r="E12" i="2" s="1"/>
  <c r="B12" i="2"/>
  <c r="A12" i="2"/>
  <c r="G89" i="3"/>
  <c r="C89" i="3"/>
  <c r="BE82" i="3"/>
  <c r="BE84" i="3" s="1"/>
  <c r="I11" i="2" s="1"/>
  <c r="BD82" i="3"/>
  <c r="BD84" i="3" s="1"/>
  <c r="H11" i="2" s="1"/>
  <c r="BC82" i="3"/>
  <c r="BC84" i="3" s="1"/>
  <c r="G11" i="2" s="1"/>
  <c r="BB82" i="3"/>
  <c r="BB84" i="3" s="1"/>
  <c r="F11" i="2" s="1"/>
  <c r="G82" i="3"/>
  <c r="G84" i="3" s="1"/>
  <c r="B11" i="2"/>
  <c r="A11" i="2"/>
  <c r="C84" i="3"/>
  <c r="BE77" i="3"/>
  <c r="BD77" i="3"/>
  <c r="BC77" i="3"/>
  <c r="BB77" i="3"/>
  <c r="G77" i="3"/>
  <c r="BA77" i="3" s="1"/>
  <c r="BE74" i="3"/>
  <c r="BD74" i="3"/>
  <c r="BC74" i="3"/>
  <c r="BB74" i="3"/>
  <c r="G74" i="3"/>
  <c r="B10" i="2"/>
  <c r="A10" i="2"/>
  <c r="C80" i="3"/>
  <c r="BE67" i="3"/>
  <c r="BD67" i="3"/>
  <c r="BC67" i="3"/>
  <c r="BC72" i="3" s="1"/>
  <c r="G9" i="2" s="1"/>
  <c r="BB67" i="3"/>
  <c r="BB72" i="3" s="1"/>
  <c r="F9" i="2" s="1"/>
  <c r="G67" i="3"/>
  <c r="G72" i="3" s="1"/>
  <c r="B9" i="2"/>
  <c r="A9" i="2"/>
  <c r="BE72" i="3"/>
  <c r="I9" i="2" s="1"/>
  <c r="BD72" i="3"/>
  <c r="H9" i="2" s="1"/>
  <c r="C72" i="3"/>
  <c r="BE53" i="3"/>
  <c r="BD53" i="3"/>
  <c r="BC53" i="3"/>
  <c r="BB53" i="3"/>
  <c r="G53" i="3"/>
  <c r="BA53" i="3" s="1"/>
  <c r="BE45" i="3"/>
  <c r="BD45" i="3"/>
  <c r="BC45" i="3"/>
  <c r="BB45" i="3"/>
  <c r="G45" i="3"/>
  <c r="BA45" i="3" s="1"/>
  <c r="BE34" i="3"/>
  <c r="BD34" i="3"/>
  <c r="BC34" i="3"/>
  <c r="BB34" i="3"/>
  <c r="G34" i="3"/>
  <c r="BA34" i="3" s="1"/>
  <c r="BE30" i="3"/>
  <c r="BD30" i="3"/>
  <c r="BC30" i="3"/>
  <c r="BB30" i="3"/>
  <c r="G30" i="3"/>
  <c r="BA30" i="3" s="1"/>
  <c r="BE26" i="3"/>
  <c r="BD26" i="3"/>
  <c r="BC26" i="3"/>
  <c r="BB26" i="3"/>
  <c r="G26" i="3"/>
  <c r="BA26" i="3" s="1"/>
  <c r="BE23" i="3"/>
  <c r="BD23" i="3"/>
  <c r="BC23" i="3"/>
  <c r="BB23" i="3"/>
  <c r="BA23" i="3"/>
  <c r="G23" i="3"/>
  <c r="BE16" i="3"/>
  <c r="BD16" i="3"/>
  <c r="BC16" i="3"/>
  <c r="BB16" i="3"/>
  <c r="G16" i="3"/>
  <c r="BE13" i="3"/>
  <c r="BD13" i="3"/>
  <c r="BC13" i="3"/>
  <c r="BB13" i="3"/>
  <c r="G13" i="3"/>
  <c r="BA13" i="3" s="1"/>
  <c r="B8" i="2"/>
  <c r="A8" i="2"/>
  <c r="C65" i="3"/>
  <c r="BE8" i="3"/>
  <c r="BE11" i="3" s="1"/>
  <c r="I7" i="2" s="1"/>
  <c r="BD8" i="3"/>
  <c r="BD11" i="3" s="1"/>
  <c r="H7" i="2" s="1"/>
  <c r="BC8" i="3"/>
  <c r="BC11" i="3" s="1"/>
  <c r="G7" i="2" s="1"/>
  <c r="BB8" i="3"/>
  <c r="BB11" i="3" s="1"/>
  <c r="F7" i="2" s="1"/>
  <c r="G8" i="3"/>
  <c r="G11" i="3" s="1"/>
  <c r="B7" i="2"/>
  <c r="A7" i="2"/>
  <c r="C11" i="3"/>
  <c r="E4" i="3"/>
  <c r="C4" i="3"/>
  <c r="F3" i="3"/>
  <c r="C3" i="3"/>
  <c r="C2" i="2"/>
  <c r="C1" i="2"/>
  <c r="C33" i="1"/>
  <c r="F33" i="1" s="1"/>
  <c r="C31" i="1"/>
  <c r="G7" i="1"/>
  <c r="D2" i="1"/>
  <c r="C2" i="1"/>
  <c r="BB315" i="3" l="1"/>
  <c r="BB318" i="3" s="1"/>
  <c r="F20" i="2" s="1"/>
  <c r="BA525" i="3"/>
  <c r="E27" i="2" s="1"/>
  <c r="BE515" i="3"/>
  <c r="I25" i="2" s="1"/>
  <c r="BC533" i="3"/>
  <c r="G28" i="2" s="1"/>
  <c r="BE525" i="3"/>
  <c r="I27" i="2" s="1"/>
  <c r="BD515" i="3"/>
  <c r="H25" i="2" s="1"/>
  <c r="BC515" i="3"/>
  <c r="G25" i="2" s="1"/>
  <c r="BA515" i="3"/>
  <c r="E25" i="2" s="1"/>
  <c r="BC489" i="3"/>
  <c r="G24" i="2" s="1"/>
  <c r="BD489" i="3"/>
  <c r="H24" i="2" s="1"/>
  <c r="BE489" i="3"/>
  <c r="I24" i="2" s="1"/>
  <c r="BA489" i="3"/>
  <c r="E24" i="2" s="1"/>
  <c r="E473" i="3"/>
  <c r="G473" i="3" s="1"/>
  <c r="BB473" i="3" s="1"/>
  <c r="BB474" i="3" s="1"/>
  <c r="F23" i="2" s="1"/>
  <c r="BB406" i="3"/>
  <c r="BB329" i="3"/>
  <c r="E403" i="3"/>
  <c r="G403" i="3" s="1"/>
  <c r="BB403" i="3" s="1"/>
  <c r="BC404" i="3"/>
  <c r="G22" i="2" s="1"/>
  <c r="BB320" i="3"/>
  <c r="E326" i="3"/>
  <c r="G326" i="3" s="1"/>
  <c r="BB326" i="3" s="1"/>
  <c r="BA313" i="3"/>
  <c r="E19" i="2" s="1"/>
  <c r="BC313" i="3"/>
  <c r="G19" i="2" s="1"/>
  <c r="BB300" i="3"/>
  <c r="E312" i="3"/>
  <c r="G312" i="3" s="1"/>
  <c r="BB312" i="3" s="1"/>
  <c r="BB313" i="3" s="1"/>
  <c r="F19" i="2" s="1"/>
  <c r="E297" i="3"/>
  <c r="G297" i="3" s="1"/>
  <c r="BB297" i="3" s="1"/>
  <c r="BB298" i="3" s="1"/>
  <c r="F18" i="2" s="1"/>
  <c r="BA298" i="3"/>
  <c r="E18" i="2" s="1"/>
  <c r="E237" i="3"/>
  <c r="G237" i="3" s="1"/>
  <c r="BB237" i="3" s="1"/>
  <c r="BB238" i="3" s="1"/>
  <c r="F17" i="2" s="1"/>
  <c r="E207" i="3"/>
  <c r="G207" i="3" s="1"/>
  <c r="BB207" i="3" s="1"/>
  <c r="BB208" i="3" s="1"/>
  <c r="F16" i="2" s="1"/>
  <c r="BB170" i="3"/>
  <c r="G80" i="3"/>
  <c r="BD80" i="3"/>
  <c r="H10" i="2" s="1"/>
  <c r="BB65" i="3"/>
  <c r="F8" i="2" s="1"/>
  <c r="BE65" i="3"/>
  <c r="I8" i="2" s="1"/>
  <c r="BC65" i="3"/>
  <c r="G8" i="2" s="1"/>
  <c r="BA208" i="3"/>
  <c r="E16" i="2" s="1"/>
  <c r="BE313" i="3"/>
  <c r="I19" i="2" s="1"/>
  <c r="BC327" i="3"/>
  <c r="G21" i="2" s="1"/>
  <c r="BA474" i="3"/>
  <c r="E23" i="2" s="1"/>
  <c r="BD474" i="3"/>
  <c r="H23" i="2" s="1"/>
  <c r="BC474" i="3"/>
  <c r="G23" i="2" s="1"/>
  <c r="BD65" i="3"/>
  <c r="H8" i="2" s="1"/>
  <c r="BC165" i="3"/>
  <c r="G13" i="2" s="1"/>
  <c r="BE298" i="3"/>
  <c r="I18" i="2" s="1"/>
  <c r="BA80" i="3"/>
  <c r="E10" i="2" s="1"/>
  <c r="BD238" i="3"/>
  <c r="H17" i="2" s="1"/>
  <c r="G65" i="3"/>
  <c r="BA74" i="3"/>
  <c r="BA82" i="3"/>
  <c r="BA84" i="3" s="1"/>
  <c r="E11" i="2" s="1"/>
  <c r="BC208" i="3"/>
  <c r="G16" i="2" s="1"/>
  <c r="BD327" i="3"/>
  <c r="H21" i="2" s="1"/>
  <c r="BA327" i="3"/>
  <c r="E21" i="2" s="1"/>
  <c r="BE474" i="3"/>
  <c r="I23" i="2" s="1"/>
  <c r="G533" i="3"/>
  <c r="BD165" i="3"/>
  <c r="H13" i="2" s="1"/>
  <c r="BD190" i="3"/>
  <c r="H15" i="2" s="1"/>
  <c r="BD298" i="3"/>
  <c r="H18" i="2" s="1"/>
  <c r="BE404" i="3"/>
  <c r="I22" i="2" s="1"/>
  <c r="BE533" i="3"/>
  <c r="I28" i="2" s="1"/>
  <c r="BB533" i="3"/>
  <c r="F28" i="2" s="1"/>
  <c r="BE80" i="3"/>
  <c r="I10" i="2" s="1"/>
  <c r="BC190" i="3"/>
  <c r="G15" i="2" s="1"/>
  <c r="BC238" i="3"/>
  <c r="G17" i="2" s="1"/>
  <c r="BC298" i="3"/>
  <c r="G18" i="2" s="1"/>
  <c r="BD404" i="3"/>
  <c r="H22" i="2" s="1"/>
  <c r="BA404" i="3"/>
  <c r="E22" i="2" s="1"/>
  <c r="BD533" i="3"/>
  <c r="H28" i="2" s="1"/>
  <c r="BD313" i="3"/>
  <c r="H19" i="2" s="1"/>
  <c r="BB165" i="3"/>
  <c r="F13" i="2" s="1"/>
  <c r="G165" i="3"/>
  <c r="G518" i="3"/>
  <c r="BA8" i="3"/>
  <c r="BA11" i="3" s="1"/>
  <c r="E7" i="2" s="1"/>
  <c r="BC80" i="3"/>
  <c r="G10" i="2" s="1"/>
  <c r="BE208" i="3"/>
  <c r="I16" i="2" s="1"/>
  <c r="BA238" i="3"/>
  <c r="E17" i="2" s="1"/>
  <c r="G525" i="3"/>
  <c r="BE165" i="3"/>
  <c r="I13" i="2" s="1"/>
  <c r="BB80" i="3"/>
  <c r="F10" i="2" s="1"/>
  <c r="BD208" i="3"/>
  <c r="H16" i="2" s="1"/>
  <c r="BE238" i="3"/>
  <c r="I17" i="2" s="1"/>
  <c r="BE327" i="3"/>
  <c r="I21" i="2" s="1"/>
  <c r="BB525" i="3"/>
  <c r="F27" i="2" s="1"/>
  <c r="BA165" i="3"/>
  <c r="E13" i="2" s="1"/>
  <c r="BB515" i="3"/>
  <c r="F25" i="2" s="1"/>
  <c r="BB190" i="3"/>
  <c r="F15" i="2" s="1"/>
  <c r="BB489" i="3"/>
  <c r="F24" i="2" s="1"/>
  <c r="G327" i="3"/>
  <c r="BA16" i="3"/>
  <c r="BA65" i="3" s="1"/>
  <c r="E8" i="2" s="1"/>
  <c r="BA67" i="3"/>
  <c r="BA72" i="3" s="1"/>
  <c r="E9" i="2" s="1"/>
  <c r="BA167" i="3"/>
  <c r="BA168" i="3" s="1"/>
  <c r="E14" i="2" s="1"/>
  <c r="BA528" i="3"/>
  <c r="BA533" i="3" s="1"/>
  <c r="E28" i="2" s="1"/>
  <c r="G489" i="3"/>
  <c r="G515" i="3"/>
  <c r="BD520" i="3"/>
  <c r="BD525" i="3" s="1"/>
  <c r="H27" i="2" s="1"/>
  <c r="G190" i="3"/>
  <c r="G313" i="3" l="1"/>
  <c r="BB327" i="3"/>
  <c r="F21" i="2" s="1"/>
  <c r="G474" i="3"/>
  <c r="G404" i="3"/>
  <c r="BB404" i="3"/>
  <c r="F22" i="2" s="1"/>
  <c r="G298" i="3"/>
  <c r="G238" i="3"/>
  <c r="G208" i="3"/>
  <c r="I29" i="2"/>
  <c r="C21" i="1" s="1"/>
  <c r="G29" i="2"/>
  <c r="C18" i="1" s="1"/>
  <c r="H29" i="2"/>
  <c r="C17" i="1" s="1"/>
  <c r="F29" i="2"/>
  <c r="C16" i="1" s="1"/>
  <c r="E29" i="2"/>
  <c r="G38" i="2" l="1"/>
  <c r="I38" i="2" s="1"/>
  <c r="G19" i="1" s="1"/>
  <c r="G40" i="2"/>
  <c r="I40" i="2" s="1"/>
  <c r="G21" i="1" s="1"/>
  <c r="G39" i="2"/>
  <c r="I39" i="2" s="1"/>
  <c r="G20" i="1" s="1"/>
  <c r="G36" i="2"/>
  <c r="I36" i="2" s="1"/>
  <c r="G17" i="1" s="1"/>
  <c r="G34" i="2"/>
  <c r="I34" i="2" s="1"/>
  <c r="G15" i="1" s="1"/>
  <c r="G41" i="2"/>
  <c r="I41" i="2" s="1"/>
  <c r="G35" i="2"/>
  <c r="I35" i="2" s="1"/>
  <c r="G16" i="1" s="1"/>
  <c r="C15" i="1"/>
  <c r="C19" i="1" s="1"/>
  <c r="C22" i="1" s="1"/>
  <c r="G37" i="2"/>
  <c r="I37" i="2" s="1"/>
  <c r="G18" i="1" s="1"/>
  <c r="H42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<sst xmlns="http://schemas.openxmlformats.org/spreadsheetml/2006/main" count="1270" uniqueCount="503">
  <si>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</si>
  <si>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</si>
  <si>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</si>
  <si>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</si>
  <si>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</si>
  <si>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</si>
  <si>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</si>
  <si>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</si>
  <si>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</si>
  <si>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</si>
  <si>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</si>
  <si>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</si>
  <si>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</si>
  <si>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</si>
  <si>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</si>
  <si>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</si>
  <si>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</si>
  <si>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</si>
  <si>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</si>
  <si>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</si>
  <si>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</si>
  <si>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</si>
  <si>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</si>
  <si>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</si>
  <si>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</si>
  <si>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</si>
  <si>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</si>
  <si>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</si>
  <si>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</si>
  <si>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</si>
  <si>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</si>
  <si>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</si>
  <si>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</si>
  <si>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</si>
  <si>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</si>
  <si>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</si>
  <si>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</si>
  <si>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</si>
  <si>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</si>
  <si>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</si>
  <si>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</si>
  <si>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</si>
  <si>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</si>
  <si>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</si>
  <si>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</si>
  <si>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</si>
  <si>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</si>
  <si>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</si>
  <si>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</si>
  <si>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</si>
  <si>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</si>
  <si>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</si>
  <si>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</si>
  <si>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</si>
  <si>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</si>
  <si>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</si>
  <si>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</si>
  <si>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</si>
  <si>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</si>
  <si>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</si>
  <si>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</si>
  <si>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</si>
  <si>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</si>
  <si>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</si>
  <si>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</si>
  <si>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</si>
  <si>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</si>
  <si>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</si>
  <si>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</si>
  <si>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</si>
  <si>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</si>
  <si>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</si>
  <si>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</si>
  <si>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</si>
  <si>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</si>
  <si>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</si>
  <si>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16/03-003</t>
  </si>
  <si>
    <t>Oprava sociálních zařízení objektu nemocnice</t>
  </si>
  <si>
    <t>01</t>
  </si>
  <si>
    <t>Oprava umýváren</t>
  </si>
  <si>
    <t>3</t>
  </si>
  <si>
    <t>Svislé a kompletní konstrukce</t>
  </si>
  <si>
    <t>346244315R00</t>
  </si>
  <si>
    <t xml:space="preserve">Obezdívky sprch.vaniček z desek porobet tl. 150 mm </t>
  </si>
  <si>
    <t>m2</t>
  </si>
  <si>
    <t>1.NP:0,15*4*0,85</t>
  </si>
  <si>
    <t>2.NP:0,15*4*0,85</t>
  </si>
  <si>
    <t>61</t>
  </si>
  <si>
    <t>Upravy povrchů vnitřní</t>
  </si>
  <si>
    <t>610991111R00</t>
  </si>
  <si>
    <t>Zakrývání výplní vnitřních otvorů a prvků z důvodu ochrany kcí. a prašnosti během staveb. prací</t>
  </si>
  <si>
    <t>1.NP:0,72*0,54+0,8*2,05</t>
  </si>
  <si>
    <t>2.NP:0,72*0,54+0,8*2,05</t>
  </si>
  <si>
    <t>612403380R00</t>
  </si>
  <si>
    <t xml:space="preserve">Hrubá výplň rýh ve stěnách do 3x10cm maltou ze SMS </t>
  </si>
  <si>
    <t>m</t>
  </si>
  <si>
    <t>1.NP:</t>
  </si>
  <si>
    <t>voda:0,25+2,7+1,2+0,8+0,8</t>
  </si>
  <si>
    <t>kanalizace:2,8</t>
  </si>
  <si>
    <t>2.NP:</t>
  </si>
  <si>
    <t>612401291r01</t>
  </si>
  <si>
    <t>Omítka malých ploch vnitřních stěn do 0,25 m2 s použitím bioklimatikcé maltové směsi dle TZ</t>
  </si>
  <si>
    <t>kus</t>
  </si>
  <si>
    <t>1.NP:8</t>
  </si>
  <si>
    <t>2.NP:8</t>
  </si>
  <si>
    <t>612409991R00</t>
  </si>
  <si>
    <t>Začištění omítek kolem oken, dveří, podlah nebo obkladů</t>
  </si>
  <si>
    <t>Začištění omítek kolem výplní bude omítkou a lištou PVC (tmelením)</t>
  </si>
  <si>
    <t>1.NP:0,72+2*0,54+2*2,05+0,8+0,8*0,5</t>
  </si>
  <si>
    <t>2.NP:0,72+2*0,54+2*2,05+0,8+0,8*0,5</t>
  </si>
  <si>
    <t>28350127</t>
  </si>
  <si>
    <t>Lišta okenní začišťovací PVC pro pol. č. 612409991</t>
  </si>
  <si>
    <t>pouze okna :</t>
  </si>
  <si>
    <t>1.NP:0,72+2*0,54</t>
  </si>
  <si>
    <t>2.NP:0,72+2*0,54</t>
  </si>
  <si>
    <t>612433000r01</t>
  </si>
  <si>
    <t>Finální povrch. (úprava) stěrka vnitřního zdiva bioklimatickou stěrkou dle TZ</t>
  </si>
  <si>
    <t>nad keram. obkladem:</t>
  </si>
  <si>
    <t>výšky 0,5m:(0,68+0,98+2*0,85+0,15+1,79+0,85+0,8)*0,5</t>
  </si>
  <si>
    <t>výšky 1,0m:(2*0,24+1,14+2,0+1,12+0,89+1,29)*1,0</t>
  </si>
  <si>
    <t>výšky 0,5m:(0,66+0,97+2*0,81+0,15+1,77+0,85+0,8)*0,5</t>
  </si>
  <si>
    <t>výšky 1,0m:(2*0,24+1,1+2,0+1,17+0,87+1,28)*1,0</t>
  </si>
  <si>
    <t>strop:</t>
  </si>
  <si>
    <t>1.NP:(0,89*1,12+1,82*2,89)</t>
  </si>
  <si>
    <t>2.NP:(0,87*1,17+1,76*2,87)</t>
  </si>
  <si>
    <t>612421626R00</t>
  </si>
  <si>
    <t>Omítka vnitřní zdiva, MVC, hladká s použitím suché maltové směsi</t>
  </si>
  <si>
    <t>pod keram. obkladem:</t>
  </si>
  <si>
    <t>výšky 2,0m:(0,68+0,98+2*0,85+0,15+1,79+0,85)*2,0</t>
  </si>
  <si>
    <t>výšky 1,5m:(2*0,24+1,14+2,0+1,12+0,89+1,29)*1,5</t>
  </si>
  <si>
    <t>výšky 2,0m:(0,66+0,97+2*0,81+0,15+1,77+0,85)*2,0</t>
  </si>
  <si>
    <t>výšky 1,5m:(2*0,24+1,1+2,0+1,17+0,87+1,28)*1,5</t>
  </si>
  <si>
    <t>622300131R00</t>
  </si>
  <si>
    <t>Vyrovnání podkladu pod keramický obklad tmelem tl. do 5 mm, vč. dodávky tmelu</t>
  </si>
  <si>
    <t>stěny:</t>
  </si>
  <si>
    <t>podlahy:</t>
  </si>
  <si>
    <t>63</t>
  </si>
  <si>
    <t>Podlahy a podlahové konstrukce</t>
  </si>
  <si>
    <t>632451065R00</t>
  </si>
  <si>
    <t xml:space="preserve">Potěr pískocementový, min. 25 MPa, tl. 50 mm </t>
  </si>
  <si>
    <t>Položka je určena pro potěr pískocementový na mazaninách nebo betonových podkladech běžný (krycí nášlapný) anebo pod tenkovrstvé podlahoviny hlazený ocelovým hladítkem nebo litý (samonivelační).</t>
  </si>
  <si>
    <t>V položkách litých potěrů (dvouvrstvých) pískocementových s plastifikátory, anhydritových apod. je zakalkulováno utěsnění spár v podkladu, trhlin (fólií), prostupů (např. hrázkami z písku) a odstranění nerovností (výčnělků) nad rovinu potěru. Není zakalkulována případná izolační vrstva (PSV), krycí podložka (PSV), vyztužující pletivo (63248) nebo síť (41136) pokud byly projektovány pod plovoucí potěr.</t>
  </si>
  <si>
    <t>64</t>
  </si>
  <si>
    <t>Výplně otvorů</t>
  </si>
  <si>
    <t>642944121R00</t>
  </si>
  <si>
    <t xml:space="preserve">Osazení ocelových zárubní dodatečně do 2,5 m2. </t>
  </si>
  <si>
    <t>1.NP:1</t>
  </si>
  <si>
    <t>2.NP:1</t>
  </si>
  <si>
    <t>55330319</t>
  </si>
  <si>
    <t>zárubeň ocelová pro běžné zdění H 110 800 L/P pro pol. č. 642944121</t>
  </si>
  <si>
    <t>94</t>
  </si>
  <si>
    <t>Lešení a stavební výtahy</t>
  </si>
  <si>
    <t>941941031R00</t>
  </si>
  <si>
    <t>Lešení lehké pomocné, výška podlahy do 1,2 m pro veškeré pomocné práce</t>
  </si>
  <si>
    <t>kpl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</si>
  <si>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</si>
  <si>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</si>
  <si>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</si>
  <si>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</si>
  <si>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</si>
  <si>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</si>
  <si>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289902111R00</t>
  </si>
  <si>
    <t xml:space="preserve">Otlučení nebo odsekání omítek stěn </t>
  </si>
  <si>
    <t>(2*0,8+0,15)*2,0</t>
  </si>
  <si>
    <t>(2*0,81+0,15)*2,0</t>
  </si>
  <si>
    <t>965042141R00</t>
  </si>
  <si>
    <t xml:space="preserve">Bourání mazanin betonových do tl. 10 cm, nad 4 m2 </t>
  </si>
  <si>
    <t>m3</t>
  </si>
  <si>
    <t>1.NP:(0,89*1,12+1,82*2,89)*0,05</t>
  </si>
  <si>
    <t>2.NP:(0,87*1,17+1,76*2,87)*0,05</t>
  </si>
  <si>
    <t>965049111R00</t>
  </si>
  <si>
    <t xml:space="preserve">Příplatek, bourání mazanin se svař. síťí tl. 10 cm </t>
  </si>
  <si>
    <t>962031132R00</t>
  </si>
  <si>
    <t xml:space="preserve">Bourání příček cihelných tl. 10 cm </t>
  </si>
  <si>
    <t>1.NP:0,85*2,0</t>
  </si>
  <si>
    <t>2.NP:0,81*2,0</t>
  </si>
  <si>
    <t>965081223U00</t>
  </si>
  <si>
    <t xml:space="preserve">Bour dlažd keram tl 10 mm- &gt;1m2 </t>
  </si>
  <si>
    <t>1.NP:0,89*1,12+1,82*2,89</t>
  </si>
  <si>
    <t>2.NP:0,87*1,17+1,76*2,87</t>
  </si>
  <si>
    <t>965081611U00</t>
  </si>
  <si>
    <t xml:space="preserve">Odsek soklík rov </t>
  </si>
  <si>
    <t>1.NP:2*0,85+0,8</t>
  </si>
  <si>
    <t>2.NP:2*0,85+0,8</t>
  </si>
  <si>
    <t>968061125R00</t>
  </si>
  <si>
    <t xml:space="preserve">Vyvěšení dřevěných dveřních křídel pl. do 2 m2 </t>
  </si>
  <si>
    <t>968072455R00</t>
  </si>
  <si>
    <t xml:space="preserve">Vybourání kovových dveřních zárubní pl. do 2 m2 </t>
  </si>
  <si>
    <t>1.NP:0,9*2,05</t>
  </si>
  <si>
    <t>2.NP:0,9*2,05</t>
  </si>
  <si>
    <t>978059531R00</t>
  </si>
  <si>
    <t xml:space="preserve">Odsekání vnitřních obkladů stěn nad 2 m2 </t>
  </si>
  <si>
    <t>parapet:0,72*0,25</t>
  </si>
  <si>
    <t>974031133R00</t>
  </si>
  <si>
    <t xml:space="preserve">Vysekání rýh ve zdi cihelné 5 x 10 cm </t>
  </si>
  <si>
    <t>974041112R00</t>
  </si>
  <si>
    <t xml:space="preserve">Vysekání cementové zálivky ze spár průřezu 4x5 cm </t>
  </si>
  <si>
    <t>1.NP:3,05</t>
  </si>
  <si>
    <t>2.NP:3,05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</si>
  <si>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</si>
  <si>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</si>
  <si>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</si>
  <si>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</si>
  <si>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978011191RT1</t>
  </si>
  <si>
    <t>Otlučení omítek vnitřních vápenných stěn a stropů do 100%, (Otlučení pouze štukové vrstvy)</t>
  </si>
  <si>
    <t>99</t>
  </si>
  <si>
    <t>Staveništní přesun hmot</t>
  </si>
  <si>
    <t>998012021R00</t>
  </si>
  <si>
    <t xml:space="preserve">Přesun hmot pro budovy monolitické výšky do 6 m </t>
  </si>
  <si>
    <t>t</t>
  </si>
  <si>
    <t>711</t>
  </si>
  <si>
    <t>Izolace proti vodě</t>
  </si>
  <si>
    <t>711212002RT3</t>
  </si>
  <si>
    <t>Stěrka hydroizolační těsnicí hmotou Mapelastic (fa Mapei), pružná hydroizolace</t>
  </si>
  <si>
    <t>(vodorovné plochy):(0,89*1,12+1,82*2,89)</t>
  </si>
  <si>
    <t>(svislé plochy):(0,68+0,98+0,85)*2,0</t>
  </si>
  <si>
    <t>(napojení v detailu):((0,68+0,98+2*0,85+0,15+1,79+0,85)+(1,14+2,0+1,12+0,89+1,29)+(2*2,0+8*0,15))*0,15</t>
  </si>
  <si>
    <t>(vodorovné plochy):(0,87*1,17+1,76*2,87)</t>
  </si>
  <si>
    <t>(svislé plochy):(0,66+0,97+0,81)*2,0</t>
  </si>
  <si>
    <t>(napojení v detailu):((0,66+0,97+2*0,81+0,15+1,77+0,85)+(1,1+2,0+1,17+0,87+1,28)+(2*2,0+8*0,15))*0,15</t>
  </si>
  <si>
    <t>711212601RT2</t>
  </si>
  <si>
    <t>Těsnicí pás do spoje podlaha - stěna Mapeband š. 100 mm (fa Mapei)</t>
  </si>
  <si>
    <t>(vodorovné kouty):(0,68+0,98+2*0,85+0,15+1,79+0,85)+(1,14+2,0+1,12+0,89+1,29)</t>
  </si>
  <si>
    <t>(svislé kouty):2*2,0+8*0,15</t>
  </si>
  <si>
    <t>(vpusť):4*0,25</t>
  </si>
  <si>
    <t>(vodorovné kouty):(0,66+0,97+2*0,81+0,15+1,77+0,85)+(1,1+2,0+1,17+0,87+1,28)</t>
  </si>
  <si>
    <t>998711201R00</t>
  </si>
  <si>
    <t xml:space="preserve">Přesun hmot pro izolace proti vodě, výšky do 6 m </t>
  </si>
  <si>
    <t>721</t>
  </si>
  <si>
    <t>Vnitřní kanalizace</t>
  </si>
  <si>
    <t>721220801R00</t>
  </si>
  <si>
    <t xml:space="preserve">Demontáž zápachové uzávěrky DN 70 </t>
  </si>
  <si>
    <t>721174042U00</t>
  </si>
  <si>
    <t>Kanal potrubí PP připoj HT DN 40 vč. všech tvarovek</t>
  </si>
  <si>
    <t>kanalizace:2,8*1,1</t>
  </si>
  <si>
    <t>721170909R00</t>
  </si>
  <si>
    <t xml:space="preserve">Oprava potrubí PVC odpadní, vsazení odbočky DN 110 </t>
  </si>
  <si>
    <t>1.NP:2</t>
  </si>
  <si>
    <t>2.NP:2</t>
  </si>
  <si>
    <t>721174043U00</t>
  </si>
  <si>
    <t>Kanal potrubí PP připoj HT DN 50 vč. všech tvarovek</t>
  </si>
  <si>
    <t>1.NP (sprch. van.):1,0</t>
  </si>
  <si>
    <t>2.NP (sprch. van.):1,0</t>
  </si>
  <si>
    <t>721290111R00</t>
  </si>
  <si>
    <t xml:space="preserve">Zkouška těsnosti kanalizace </t>
  </si>
  <si>
    <t>998721201R00</t>
  </si>
  <si>
    <t xml:space="preserve">Přesun hmot pro vnitřní kanalizaci, výšky do 6 m </t>
  </si>
  <si>
    <t>722</t>
  </si>
  <si>
    <t>Vnitřní vodovod</t>
  </si>
  <si>
    <t>722172310R00</t>
  </si>
  <si>
    <t>Potrubí z PPR Instaplast, studená, D 16/2,2 mm vč. všech tvarovek a nástěnek</t>
  </si>
  <si>
    <t>voda:(3,05+0,8+0,5)*1,1</t>
  </si>
  <si>
    <t>722172311R00</t>
  </si>
  <si>
    <t>Potrubí z PPR Instaplast, studená, D 20/2,8 mm vč. všech tvarovek a nástěnek</t>
  </si>
  <si>
    <t>voda:(0,25+2,7+1,2+0,5)*2*1,1</t>
  </si>
  <si>
    <t>722181211RT6</t>
  </si>
  <si>
    <t>Izolace návleková MIRELON PRO tl. stěny 6 mm vnitřní průměr 18 mm</t>
  </si>
  <si>
    <t>722181211RT7</t>
  </si>
  <si>
    <t>Izolace návleková MIRELON PRO tl. stěny 6 mm vnitřní průměr 22 mm</t>
  </si>
  <si>
    <t>voda:(0,25+2,7+1,2+0,5)*1,1</t>
  </si>
  <si>
    <t>722181212RT7</t>
  </si>
  <si>
    <t>Izolace návleková  MIRELON PRO tl. stěny 9 mm vnitřní průměr 22 mm</t>
  </si>
  <si>
    <t>722280106R00</t>
  </si>
  <si>
    <t xml:space="preserve">Tlaková zkouška vodovodního potrubí DN 32 </t>
  </si>
  <si>
    <t>722290234R00</t>
  </si>
  <si>
    <t xml:space="preserve">Proplach a dezinfekce vodovod.potrubí </t>
  </si>
  <si>
    <t>998722201R00</t>
  </si>
  <si>
    <t xml:space="preserve">Přesun hmot pro vnitřní vodovod, výšky do 6 m </t>
  </si>
  <si>
    <t>725</t>
  </si>
  <si>
    <t>Zařizovací předměty</t>
  </si>
  <si>
    <t>725210821R00</t>
  </si>
  <si>
    <t xml:space="preserve">Demontáž umyvadel bez výtokových armatur </t>
  </si>
  <si>
    <t>soubor</t>
  </si>
  <si>
    <t>725240812R00</t>
  </si>
  <si>
    <t xml:space="preserve">Demontáž sprchových van bez výtokových armatur </t>
  </si>
  <si>
    <t>725820801R00</t>
  </si>
  <si>
    <t xml:space="preserve">Demontáž baterie nástěnné do G 3/4 </t>
  </si>
  <si>
    <t>725810811R00</t>
  </si>
  <si>
    <t xml:space="preserve">Demontáž ventilu výtokového nástěnného </t>
  </si>
  <si>
    <t>725840850R00</t>
  </si>
  <si>
    <t xml:space="preserve">Demontáž baterie sprchové G 3/4 </t>
  </si>
  <si>
    <t>725841411U00</t>
  </si>
  <si>
    <t xml:space="preserve">Mtž baterie sprcha stěna nastav v </t>
  </si>
  <si>
    <t>725241512U00</t>
  </si>
  <si>
    <t xml:space="preserve">Vanička sprch keram 800x800mm </t>
  </si>
  <si>
    <t>725865311U00</t>
  </si>
  <si>
    <t xml:space="preserve">Zápach uzávěr sprch vana DN 40/50 vysokoprůtokový </t>
  </si>
  <si>
    <t>725215102U00</t>
  </si>
  <si>
    <t xml:space="preserve">Mtž umyvadla na šrouby </t>
  </si>
  <si>
    <t>725211603U00</t>
  </si>
  <si>
    <t xml:space="preserve">Umyvadlo keram bez krytu 600 mm </t>
  </si>
  <si>
    <t>725861102U00</t>
  </si>
  <si>
    <t xml:space="preserve">Zápachová uzávěrka umyvadlo DN 40 </t>
  </si>
  <si>
    <t>725823111R00</t>
  </si>
  <si>
    <t xml:space="preserve">Baterie umyvadlová stoján. ruční, bez otvír.odpadu </t>
  </si>
  <si>
    <t>725822721U00</t>
  </si>
  <si>
    <t xml:space="preserve">Mtž baterie umyv stoj G 1/2 </t>
  </si>
  <si>
    <t>725866112U00</t>
  </si>
  <si>
    <t>Zápach uzávěr podlaha DN 50 pro montáž pojistné izolace dle TZ</t>
  </si>
  <si>
    <t>725860432R00</t>
  </si>
  <si>
    <t xml:space="preserve">Uzávěr zpětný pro pračku </t>
  </si>
  <si>
    <t>725819401R00</t>
  </si>
  <si>
    <t xml:space="preserve">Montáž ventilu rohového s trubičkou G 1/2 </t>
  </si>
  <si>
    <t>1.NP:4</t>
  </si>
  <si>
    <t>2.NP:4</t>
  </si>
  <si>
    <t>55113404.A</t>
  </si>
  <si>
    <t>Kohout kulový rohový k pol. č. 725819401</t>
  </si>
  <si>
    <t>725819402R00</t>
  </si>
  <si>
    <t xml:space="preserve">Montáž ventilu rohového bez trubičky G 1/2 </t>
  </si>
  <si>
    <t>55113411.A</t>
  </si>
  <si>
    <t>Kohout kulový rohový pračkový k pol.č. 725819402</t>
  </si>
  <si>
    <t>998725201R00</t>
  </si>
  <si>
    <t xml:space="preserve">Přesun hmot pro zařizovací předměty, výšky do 6 m </t>
  </si>
  <si>
    <t>735</t>
  </si>
  <si>
    <t>Otopná tělesa</t>
  </si>
  <si>
    <t>735494811R00</t>
  </si>
  <si>
    <t xml:space="preserve">Vypuštění vody z otopných těles </t>
  </si>
  <si>
    <t>1.NP:0,6*1,5</t>
  </si>
  <si>
    <t>2.NP:0,6*1,5</t>
  </si>
  <si>
    <t>735111810R00</t>
  </si>
  <si>
    <t xml:space="preserve">Demontáž těles otopných litinových článkových </t>
  </si>
  <si>
    <t>735117110R00</t>
  </si>
  <si>
    <t xml:space="preserve">Odpojení a připojení těles po nátěru </t>
  </si>
  <si>
    <t>735118110R00</t>
  </si>
  <si>
    <t xml:space="preserve">Tlaková zkouška otopných těles litinových - vodou </t>
  </si>
  <si>
    <t>998735201R00</t>
  </si>
  <si>
    <t xml:space="preserve">Přesun hmot pro otopná tělesa, výšky do 6 m </t>
  </si>
  <si>
    <t>765</t>
  </si>
  <si>
    <t>Krytiny tvrdé</t>
  </si>
  <si>
    <t>765331643R00</t>
  </si>
  <si>
    <t>související prace:</t>
  </si>
  <si>
    <t xml:space="preserve">Pro osazení tvarovky odvětrání (odvětrávací komínek) z umýváren bude provedeno rozkrytí stávající skládané krytiny (betonové tašky) v rozsahu nezbytně nutném k provedení utěsnění napojení na komínový průduch a dále vodotěsné napojení stávající pojistné folie na odvětrávací komínek. </t>
  </si>
  <si>
    <t>766</t>
  </si>
  <si>
    <t>Konstrukce truhlářské</t>
  </si>
  <si>
    <t>766661112R00</t>
  </si>
  <si>
    <t xml:space="preserve">Montáž dveří do zárubně,otevíravých 1kř.do 0,8 m </t>
  </si>
  <si>
    <t>61160188</t>
  </si>
  <si>
    <t>Dveře vnitřní hladké plné CPL 1 kříd. 80x197, vč. kování a štítků, pro pol. č. 766661112</t>
  </si>
  <si>
    <t>998766201R00</t>
  </si>
  <si>
    <t xml:space="preserve">Přesun hmot pro truhlářské konstr., výšky do 6 m </t>
  </si>
  <si>
    <t>771</t>
  </si>
  <si>
    <t>Podlahy z dlaždic a obklady</t>
  </si>
  <si>
    <t>771577114R00</t>
  </si>
  <si>
    <t xml:space="preserve">Lišta hliníková přechodová, různá výška dlaždic </t>
  </si>
  <si>
    <t>1.NP:0,8</t>
  </si>
  <si>
    <t>2.NP:0,8</t>
  </si>
  <si>
    <t>771101115R00</t>
  </si>
  <si>
    <t xml:space="preserve">Vyrovnání podkladů samonivel. hmotou tl. do 10 mm </t>
  </si>
  <si>
    <t>Položka je určena pro vyrovnání podlahy před kladením dlaždic na maltu nebo na tmel.</t>
  </si>
  <si>
    <t xml:space="preserve">Položka obsahuje : </t>
  </si>
  <si>
    <t>- zametení podkladu,</t>
  </si>
  <si>
    <t>- rozmíchání suché směsi s vodou,</t>
  </si>
  <si>
    <t>- lití na podklad, popřípadě rozetření hladkou stěrkou.</t>
  </si>
  <si>
    <t>Položka neobsahuje žádný materiál.</t>
  </si>
  <si>
    <t>58581722</t>
  </si>
  <si>
    <t>samonivelační podlahová hmota pro pol. č. 771101115</t>
  </si>
  <si>
    <t>kg</t>
  </si>
  <si>
    <t xml:space="preserve">jednosložková suchá směs </t>
  </si>
  <si>
    <t xml:space="preserve">samonivelační </t>
  </si>
  <si>
    <t xml:space="preserve">pochůznost po 4 hod. </t>
  </si>
  <si>
    <t xml:space="preserve">tloušťky vrstev 5 - 30 mm  </t>
  </si>
  <si>
    <t>pevnost v tlaku 25 MPa</t>
  </si>
  <si>
    <t>vhodný pro podlahová vytápění</t>
  </si>
  <si>
    <t>spotřeba 1,7 kg/m2/1 mm</t>
  </si>
  <si>
    <t>1.NP:(0,89*1,12+1,82*2,89)*1,7*5</t>
  </si>
  <si>
    <t>2.NP:(0,87*1,17+1,76*2,87)*1,7*5</t>
  </si>
  <si>
    <t>771101121R00</t>
  </si>
  <si>
    <t xml:space="preserve">Provedení penetrace podkladu </t>
  </si>
  <si>
    <t>Položka obsahuje provedení penetračního nátěru pro zlepšení kontaktu s lepicím tmelem.</t>
  </si>
  <si>
    <t>24592160</t>
  </si>
  <si>
    <t>Penetrace základová  Multigrund PGM pro pol. č.771101121</t>
  </si>
  <si>
    <t>Multigrund PGM - základový penetrační nátěr na stěny, stropy a podlahy. Pod nátěry, omítky, obklady a samonivelační hmoty. Vodou ředitelný, pro vnitřní i vnější použití, používá se pro sjednocení nasákavosti a jako zpevňující podkladový nátěr.</t>
  </si>
  <si>
    <t>Objemová hmotnost 1200 kg/m3</t>
  </si>
  <si>
    <t>Spotřeba 0,17 - 0,25 kg/m2</t>
  </si>
  <si>
    <t>Balení 20 kg</t>
  </si>
  <si>
    <t>1.NP:(0,89*1,12+1,82*2,89)*0,25</t>
  </si>
  <si>
    <t>2.NP:(0,87*1,17+1,76*2,87)*0,25</t>
  </si>
  <si>
    <t>771575107RT6</t>
  </si>
  <si>
    <t>Montáž podlah keram.,režné hladké, tmel, 20x20 cm Keraflex (Mapei), vč. dodávky spárovací hmoty</t>
  </si>
  <si>
    <t>- rozbalení balíků, třídění nebo rozpojení dlaždic nebo obkladaček dodávaných v blocích,</t>
  </si>
  <si>
    <t>- příprava a nanesení tmele na plochu,</t>
  </si>
  <si>
    <t>- řezání dlaždic</t>
  </si>
  <si>
    <t>- kladení dlaždic nebo obkladaček,</t>
  </si>
  <si>
    <t>- spárování, čištění, odstranění odpadu.</t>
  </si>
  <si>
    <t>597623122</t>
  </si>
  <si>
    <t>Dlaždice 19,7x19,7 Color Two  pro pol. č. 771575107</t>
  </si>
  <si>
    <t>V položce není zahrnutý prořez materiálu, zhotovitel je povinen prořez zohlednit do jednotkové ceny.</t>
  </si>
  <si>
    <t>771578011R00</t>
  </si>
  <si>
    <t>Spára podlaha - stěna, silikonem vč. dodávky tmelu</t>
  </si>
  <si>
    <t>kout s obkladem výšky 2,0m:(0,68+0,98+2*0,85+0,15+1,79+0,85)</t>
  </si>
  <si>
    <t>kout s obkladem výšky 1,5m:(1,14+2,0+1,12+0,89+1,29)</t>
  </si>
  <si>
    <t>u parapetu:2*0,24+0,72</t>
  </si>
  <si>
    <t>svislé kouty:(4*2,0+3*1,5)</t>
  </si>
  <si>
    <t>kout s obkladem výšky 2,0m:(0,66+0,97+2*0,81+0,15+1,77+0,85)</t>
  </si>
  <si>
    <t>kout s obkladem výšky 1,5m:(1,1+2,0+1,17+0,87+1,28)</t>
  </si>
  <si>
    <t>58582139</t>
  </si>
  <si>
    <t>Lepící tmel flexibilní bal. 25kg</t>
  </si>
  <si>
    <t>Balení 25 kg</t>
  </si>
  <si>
    <t>Tmel na obklady a dlažby flexibilní - jednosložkový na bázi cementu - litý i flexibilní C2TE</t>
  </si>
  <si>
    <t>orientační spozřeba 2,4 - 5 kg/m2 dle obkladů (1,4 kg/m2 při tloušťce vrstvy 1 mm)</t>
  </si>
  <si>
    <t>1.NP:(0,89*1,12+1,82*2,89)*5</t>
  </si>
  <si>
    <t>2.NP:(0,87*1,17+1,76*2,87)*5</t>
  </si>
  <si>
    <t>998771201R00</t>
  </si>
  <si>
    <t xml:space="preserve">Přesun hmot pro podlahy z dlaždic, výšky do 6 m </t>
  </si>
  <si>
    <t>781</t>
  </si>
  <si>
    <t>Obklady keramické</t>
  </si>
  <si>
    <t>781491001R00</t>
  </si>
  <si>
    <t xml:space="preserve">Montáž lišt k obkladům </t>
  </si>
  <si>
    <t>nad keram. obkladem výšky 2,0m:(0,68+0,98+2*0,85+0,15+1,79+0,85)</t>
  </si>
  <si>
    <t>nad keram. obkladem výšky 1,5m:(1,14+2,0+1,12+0,89+1,29)</t>
  </si>
  <si>
    <t>u parapetu:0,72</t>
  </si>
  <si>
    <t>rohy:(2*2,0+1*1,5)</t>
  </si>
  <si>
    <t>nad keram. obkladem výšky 2,0m:(0,66+0,97+2*0,81+0,15+1,77+0,85)</t>
  </si>
  <si>
    <t>nad keram. obkladem výšky 1,5m:(1,1+2,0+1,17+0,87+1,28)</t>
  </si>
  <si>
    <t>59760104.A</t>
  </si>
  <si>
    <t>Lišta rohová plastová pod obklad ukončovací pro pol. č. 781491001</t>
  </si>
  <si>
    <t>nad keram. obkladem výšky 2,0m:(0,68+0,98+2*0,85+0,15+1,79+0,85)*1,1</t>
  </si>
  <si>
    <t>nad keram. obkladem výšky 1,5m:(1,14+2,0+1,12+0,89+1,29)*1,1</t>
  </si>
  <si>
    <t>u parapetu:0,72*1,1</t>
  </si>
  <si>
    <t>nad keram. obkladem výšky 2,0m:(0,66+0,97+2*0,81+0,15+1,77+0,85)*1,1</t>
  </si>
  <si>
    <t>nad keram. obkladem výšky 1,5m:(1,1+2,0+1,17+0,87+1,28)*1,1</t>
  </si>
  <si>
    <t>59760112.A</t>
  </si>
  <si>
    <t>Lišta rohová plastová pod obklad pro pol. č. 781491001</t>
  </si>
  <si>
    <t>rohy:(2*2,0+1*1,5)*1,1</t>
  </si>
  <si>
    <t>781643230U00</t>
  </si>
  <si>
    <t xml:space="preserve">Mtž parapet obklad lepidlo 200x200 </t>
  </si>
  <si>
    <t>1.NP:0,72</t>
  </si>
  <si>
    <t>2.NP:0,72</t>
  </si>
  <si>
    <t>781415015RT6</t>
  </si>
  <si>
    <t>Montáž obkladů stěn, porovin.,tmel, 20x20 cm vč. dodávky spárovací hmoty Adesilex P 22 (Mapei)</t>
  </si>
  <si>
    <t>keram. obklad:</t>
  </si>
  <si>
    <t>výšky 1,5m:(1,14+2,0+1,12+0,89+1,29)*1,5</t>
  </si>
  <si>
    <t>výšky 1,5m:(1,1+2,0+1,17+0,87+1,28)*1,5</t>
  </si>
  <si>
    <t>597813602</t>
  </si>
  <si>
    <t>Obkládačka Color One 19,8x19,8  pro pol. č. 781415015 a 781643230</t>
  </si>
  <si>
    <t>parapet:0,72*0,24</t>
  </si>
  <si>
    <t>výšky 2,0m:(0,68+0,98+2*0,85+0,15+1,79+0,85)*2,0*5</t>
  </si>
  <si>
    <t>výšky 1,5m:(1,14+2,0+1,12+0,89+1,29)*1,5*5</t>
  </si>
  <si>
    <t>parapet:0,72*0,24*5</t>
  </si>
  <si>
    <t>výšky 2,0m:(0,66+0,97+2*0,81+0,15+1,77+0,85)*2,0*5</t>
  </si>
  <si>
    <t>výšky 1,5m:(1,1+2,0+1,17+0,87+1,28)*1,5*5</t>
  </si>
  <si>
    <t>998781201R00</t>
  </si>
  <si>
    <t xml:space="preserve">Přesun hmot pro obklady keramické, výšky do 6 m </t>
  </si>
  <si>
    <t>783</t>
  </si>
  <si>
    <t>Nátěry</t>
  </si>
  <si>
    <t>783201821R00</t>
  </si>
  <si>
    <t>Úprava povrchu před provedením nátěrů kovových konstrukcí</t>
  </si>
  <si>
    <t>zárubně:(0,9+2*2,05)*0,2</t>
  </si>
  <si>
    <t>radiátor:0,3*15</t>
  </si>
  <si>
    <t>783221115U00</t>
  </si>
  <si>
    <t>Nátěry syntetické KDK barva lesklý povrch 2x antikorozní, 1x základní, 2x email</t>
  </si>
  <si>
    <t>1.NP:(0,9+2*2,05)*0,2</t>
  </si>
  <si>
    <t>2.NP:(0,9+2*2,05)*0,2</t>
  </si>
  <si>
    <t>783324340R00</t>
  </si>
  <si>
    <t>Oprava nátěr syntetický litin. radiátorů Z +2x + 2x email</t>
  </si>
  <si>
    <t>1.NP:0,3*15</t>
  </si>
  <si>
    <t>2.NP:0,3*15</t>
  </si>
  <si>
    <t>784</t>
  </si>
  <si>
    <t>Malby</t>
  </si>
  <si>
    <t>784161401R00</t>
  </si>
  <si>
    <t xml:space="preserve">Penetrace podkladu nátěrem 1 x </t>
  </si>
  <si>
    <t>Univerzální sněhově bílá matná  barva k okamžitému použití do vnitřních prostor, odolná vůči otěru za sucha, vodouředitelná, vysoce paropropustná, rychleschnoucí, vhodná na sanační systém.</t>
  </si>
  <si>
    <t>784165512R00</t>
  </si>
  <si>
    <t xml:space="preserve">Malba tekutá, bílá, bez penetrace, 2 x </t>
  </si>
  <si>
    <t xml:space="preserve">Univerzální sněhově bílá matná  barva k okamžitému použití do vnitřních prostor, odolná vůči otěru za sucha, vodouředitelná, vysoce paropropustná, rychleschnoucí, vhodná na sanační systém </t>
  </si>
  <si>
    <t>799</t>
  </si>
  <si>
    <t>Ostatní</t>
  </si>
  <si>
    <t>ZK1</t>
  </si>
  <si>
    <t>Revize průchodnosti šachty před zapojením ventilátorů</t>
  </si>
  <si>
    <t>M21</t>
  </si>
  <si>
    <t>Elektromontáže</t>
  </si>
  <si>
    <t>210203</t>
  </si>
  <si>
    <t>El. revize před demontáží a po montáži el. zařízení, viz. TZ</t>
  </si>
  <si>
    <t>210290751R00</t>
  </si>
  <si>
    <t xml:space="preserve">Montáž a dodávka ventilátoru do 1,5 kW </t>
  </si>
  <si>
    <t>Stávající ventilátor bude před zahájením prací demontován a uskladněn. Případná náhrada s možností nastavení doběhu je ventilátor ve standardu provedení např. ELKTRODESIGN SILENT 100 CRZ.</t>
  </si>
  <si>
    <t>97</t>
  </si>
  <si>
    <t>Prorážení otvorů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</si>
  <si>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</si>
  <si>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</si>
  <si>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</si>
  <si>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</si>
  <si>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</si>
  <si>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</si>
  <si>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</si>
  <si>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</si>
  <si>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</si>
  <si>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</si>
  <si>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</si>
  <si>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</si>
  <si>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</si>
  <si>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</si>
  <si>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</si>
  <si>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</si>
  <si>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</si>
  <si>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</si>
  <si>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</si>
  <si>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</si>
  <si>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Oprava umýváren 1 a 2NP</t>
  </si>
  <si>
    <t>ACTIV Projekce, s.r.o.</t>
  </si>
  <si>
    <t>Město Turnov</t>
  </si>
  <si>
    <t>Je-li v technických specifikacích, projektové dokumentaci či výkazu výměr uveden odkaz na konkrétní výrobek, materiál, technologii příp. na obchodní firmu, má se za to, že se jedná o vymezení minimálních požadovaných standardů výrobku, technologie či materiálu. V tomto případě je uchazeč oprávněn v nabídce uvést i jiné, kvalitativně a technicky obdobné nebo lepší řešení, které splňuje minimálně požadované standardy a odpovídá uvedeným parametrům.</t>
  </si>
  <si>
    <t>Taška prostupová pro sanitu, skládaná krytina vč. přesunu hmot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</si>
</sst>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6" fillId="0" borderId="45" xfId="1" applyFont="1" applyBorder="1"/>
    <xf numFmtId="0" fontId="27" fillId="0" borderId="45" xfId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Oprava umýváren 1 a 2NP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76</v>
      </c>
      <c r="B7" s="24"/>
      <c r="C7" s="25" t="s">
        <v>77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4" t="s">
        <v>499</v>
      </c>
      <c r="D8" s="204"/>
      <c r="E8" s="205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4" t="s">
        <v>499</v>
      </c>
      <c r="D9" s="204"/>
      <c r="E9" s="205"/>
      <c r="F9" s="11"/>
      <c r="G9" s="33"/>
      <c r="H9" s="34"/>
    </row>
    <row r="10" spans="1:57" x14ac:dyDescent="0.2">
      <c r="A10" s="28" t="s">
        <v>15</v>
      </c>
      <c r="B10" s="11"/>
      <c r="C10" s="204" t="s">
        <v>500</v>
      </c>
      <c r="D10" s="204"/>
      <c r="E10" s="204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4"/>
      <c r="D11" s="204"/>
      <c r="E11" s="204"/>
      <c r="F11" s="38" t="s">
        <v>17</v>
      </c>
      <c r="G11" s="39" t="s">
        <v>76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06"/>
      <c r="D12" s="206"/>
      <c r="E12" s="206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 t="str">
        <f>Rekapitulace!A34</f>
        <v>Ztížené výrobní podmínky</v>
      </c>
      <c r="E15" s="57"/>
      <c r="F15" s="58"/>
      <c r="G15" s="55">
        <f>Rekapitulace!I34</f>
        <v>0</v>
      </c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 t="str">
        <f>Rekapitulace!A35</f>
        <v>Oborová přirážka</v>
      </c>
      <c r="E16" s="59"/>
      <c r="F16" s="60"/>
      <c r="G16" s="55">
        <f>Rekapitulace!I35</f>
        <v>0</v>
      </c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 t="str">
        <f>Rekapitulace!A36</f>
        <v>Přesun stavebních kapacit</v>
      </c>
      <c r="E17" s="59"/>
      <c r="F17" s="60"/>
      <c r="G17" s="55">
        <f>Rekapitulace!I36</f>
        <v>0</v>
      </c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 t="str">
        <f>Rekapitulace!A37</f>
        <v>Mimostaveništní doprava</v>
      </c>
      <c r="E18" s="59"/>
      <c r="F18" s="60"/>
      <c r="G18" s="55">
        <f>Rekapitulace!I37</f>
        <v>0</v>
      </c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 t="str">
        <f>Rekapitulace!A38</f>
        <v>Zařízení staveniště</v>
      </c>
      <c r="E19" s="59"/>
      <c r="F19" s="60"/>
      <c r="G19" s="55">
        <f>Rekapitulace!I38</f>
        <v>0</v>
      </c>
    </row>
    <row r="20" spans="1:7" ht="15.95" customHeight="1" x14ac:dyDescent="0.2">
      <c r="A20" s="63"/>
      <c r="B20" s="54"/>
      <c r="C20" s="55"/>
      <c r="D20" s="8" t="str">
        <f>Rekapitulace!A39</f>
        <v>Provoz investora</v>
      </c>
      <c r="E20" s="59"/>
      <c r="F20" s="60"/>
      <c r="G20" s="55">
        <f>Rekapitulace!I39</f>
        <v>0</v>
      </c>
    </row>
    <row r="21" spans="1:7" ht="15.95" customHeight="1" x14ac:dyDescent="0.2">
      <c r="A21" s="63" t="s">
        <v>31</v>
      </c>
      <c r="B21" s="54"/>
      <c r="C21" s="55">
        <f>HZS</f>
        <v>0</v>
      </c>
      <c r="D21" s="8" t="str">
        <f>Rekapitulace!A40</f>
        <v>Kompletační činnost (IČD)</v>
      </c>
      <c r="E21" s="59"/>
      <c r="F21" s="60"/>
      <c r="G21" s="55">
        <f>Rekapitulace!I40</f>
        <v>0</v>
      </c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34</v>
      </c>
      <c r="B23" s="208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9">
        <f>C23-F32</f>
        <v>0</v>
      </c>
      <c r="G30" s="210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9">
        <f>ROUND(PRODUCT(F30,C31/100),0)</f>
        <v>0</v>
      </c>
      <c r="G31" s="210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9">
        <v>0</v>
      </c>
      <c r="G32" s="210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9">
        <f>ROUND(PRODUCT(F32,C33/100),0)</f>
        <v>0</v>
      </c>
      <c r="G33" s="210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1">
        <f>ROUND(SUM(F30:F33),0)</f>
        <v>0</v>
      </c>
      <c r="G34" s="212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3" t="s">
        <v>501</v>
      </c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3"/>
  <sheetViews>
    <sheetView workbookViewId="0">
      <selection activeCell="E29" sqref="E29:I29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49</v>
      </c>
      <c r="B1" s="215"/>
      <c r="C1" s="201" t="str">
        <f>CONCATENATE(cislostavby," ",nazevstavby)</f>
        <v>16/03-003 Oprava sociálních zařízení objektu nemocnice</v>
      </c>
      <c r="D1" s="96"/>
      <c r="E1" s="97"/>
      <c r="F1" s="96"/>
      <c r="G1" s="98" t="s">
        <v>50</v>
      </c>
      <c r="H1" s="99">
        <v>1</v>
      </c>
      <c r="I1" s="100"/>
    </row>
    <row r="2" spans="1:9" ht="13.5" thickBot="1" x14ac:dyDescent="0.25">
      <c r="A2" s="216" t="s">
        <v>51</v>
      </c>
      <c r="B2" s="217"/>
      <c r="C2" s="101" t="str">
        <f>CONCATENATE(cisloobjektu," ",nazevobjektu)</f>
        <v>01 Oprava umýváren</v>
      </c>
      <c r="D2" s="102"/>
      <c r="E2" s="103"/>
      <c r="F2" s="102"/>
      <c r="G2" s="218" t="s">
        <v>498</v>
      </c>
      <c r="H2" s="219"/>
      <c r="I2" s="220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4" t="s">
        <v>52</v>
      </c>
      <c r="B4" s="105"/>
      <c r="C4" s="105"/>
      <c r="D4" s="105"/>
      <c r="E4" s="106"/>
      <c r="F4" s="105"/>
      <c r="G4" s="105"/>
      <c r="H4" s="105"/>
      <c r="I4" s="105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7"/>
      <c r="B6" s="108" t="s">
        <v>53</v>
      </c>
      <c r="C6" s="108"/>
      <c r="D6" s="109"/>
      <c r="E6" s="110" t="s">
        <v>54</v>
      </c>
      <c r="F6" s="111" t="s">
        <v>55</v>
      </c>
      <c r="G6" s="111" t="s">
        <v>56</v>
      </c>
      <c r="H6" s="111" t="s">
        <v>57</v>
      </c>
      <c r="I6" s="112" t="s">
        <v>31</v>
      </c>
    </row>
    <row r="7" spans="1:9" s="34" customFormat="1" x14ac:dyDescent="0.2">
      <c r="A7" s="197" t="str">
        <f>Položky!B7</f>
        <v>3</v>
      </c>
      <c r="B7" s="113" t="str">
        <f>Položky!C7</f>
        <v>Svislé a kompletní konstrukce</v>
      </c>
      <c r="C7" s="65"/>
      <c r="D7" s="114"/>
      <c r="E7" s="198">
        <f>Položky!BA11</f>
        <v>0</v>
      </c>
      <c r="F7" s="199">
        <f>Položky!BB11</f>
        <v>0</v>
      </c>
      <c r="G7" s="199">
        <f>Položky!BC11</f>
        <v>0</v>
      </c>
      <c r="H7" s="199">
        <f>Položky!BD11</f>
        <v>0</v>
      </c>
      <c r="I7" s="200">
        <f>Položky!BE11</f>
        <v>0</v>
      </c>
    </row>
    <row r="8" spans="1:9" s="34" customFormat="1" x14ac:dyDescent="0.2">
      <c r="A8" s="197" t="str">
        <f>Položky!B12</f>
        <v>61</v>
      </c>
      <c r="B8" s="113" t="str">
        <f>Položky!C12</f>
        <v>Upravy povrchů vnitřní</v>
      </c>
      <c r="C8" s="65"/>
      <c r="D8" s="114"/>
      <c r="E8" s="198">
        <f>Položky!BA65</f>
        <v>0</v>
      </c>
      <c r="F8" s="199">
        <f>Položky!BB65</f>
        <v>0</v>
      </c>
      <c r="G8" s="199">
        <f>Položky!BC65</f>
        <v>0</v>
      </c>
      <c r="H8" s="199">
        <f>Položky!BD65</f>
        <v>0</v>
      </c>
      <c r="I8" s="200">
        <f>Položky!BE65</f>
        <v>0</v>
      </c>
    </row>
    <row r="9" spans="1:9" s="34" customFormat="1" x14ac:dyDescent="0.2">
      <c r="A9" s="197" t="str">
        <f>Položky!B66</f>
        <v>63</v>
      </c>
      <c r="B9" s="113" t="str">
        <f>Položky!C66</f>
        <v>Podlahy a podlahové konstrukce</v>
      </c>
      <c r="C9" s="65"/>
      <c r="D9" s="114"/>
      <c r="E9" s="198">
        <f>Položky!BA72</f>
        <v>0</v>
      </c>
      <c r="F9" s="199">
        <f>Položky!BB72</f>
        <v>0</v>
      </c>
      <c r="G9" s="199">
        <f>Položky!BC72</f>
        <v>0</v>
      </c>
      <c r="H9" s="199">
        <f>Položky!BD72</f>
        <v>0</v>
      </c>
      <c r="I9" s="200">
        <f>Položky!BE72</f>
        <v>0</v>
      </c>
    </row>
    <row r="10" spans="1:9" s="34" customFormat="1" x14ac:dyDescent="0.2">
      <c r="A10" s="197" t="str">
        <f>Položky!B73</f>
        <v>64</v>
      </c>
      <c r="B10" s="113" t="str">
        <f>Položky!C73</f>
        <v>Výplně otvorů</v>
      </c>
      <c r="C10" s="65"/>
      <c r="D10" s="114"/>
      <c r="E10" s="198">
        <f>Položky!BA80</f>
        <v>0</v>
      </c>
      <c r="F10" s="199">
        <f>Položky!BB80</f>
        <v>0</v>
      </c>
      <c r="G10" s="199">
        <f>Položky!BC80</f>
        <v>0</v>
      </c>
      <c r="H10" s="199">
        <f>Položky!BD80</f>
        <v>0</v>
      </c>
      <c r="I10" s="200">
        <f>Položky!BE80</f>
        <v>0</v>
      </c>
    </row>
    <row r="11" spans="1:9" s="34" customFormat="1" x14ac:dyDescent="0.2">
      <c r="A11" s="197" t="str">
        <f>Položky!B81</f>
        <v>94</v>
      </c>
      <c r="B11" s="113" t="str">
        <f>Položky!C81</f>
        <v>Lešení a stavební výtahy</v>
      </c>
      <c r="C11" s="65"/>
      <c r="D11" s="114"/>
      <c r="E11" s="198">
        <f>Položky!BA84</f>
        <v>0</v>
      </c>
      <c r="F11" s="199">
        <f>Položky!BB84</f>
        <v>0</v>
      </c>
      <c r="G11" s="199">
        <f>Položky!BC84</f>
        <v>0</v>
      </c>
      <c r="H11" s="199">
        <f>Položky!BD84</f>
        <v>0</v>
      </c>
      <c r="I11" s="200">
        <f>Položky!BE84</f>
        <v>0</v>
      </c>
    </row>
    <row r="12" spans="1:9" s="34" customFormat="1" x14ac:dyDescent="0.2">
      <c r="A12" s="197" t="str">
        <f>Položky!B85</f>
        <v>95</v>
      </c>
      <c r="B12" s="113" t="str">
        <f>Položky!C85</f>
        <v>Dokončovací konstrukce na pozemních stavbách</v>
      </c>
      <c r="C12" s="65"/>
      <c r="D12" s="114"/>
      <c r="E12" s="198">
        <f>Položky!BA89</f>
        <v>0</v>
      </c>
      <c r="F12" s="199">
        <f>Položky!BB89</f>
        <v>0</v>
      </c>
      <c r="G12" s="199">
        <f>Položky!BC89</f>
        <v>0</v>
      </c>
      <c r="H12" s="199">
        <f>Položky!BD89</f>
        <v>0</v>
      </c>
      <c r="I12" s="200">
        <f>Položky!BE89</f>
        <v>0</v>
      </c>
    </row>
    <row r="13" spans="1:9" s="34" customFormat="1" x14ac:dyDescent="0.2">
      <c r="A13" s="197" t="str">
        <f>Položky!B90</f>
        <v>96</v>
      </c>
      <c r="B13" s="113" t="str">
        <f>Položky!C90</f>
        <v>Bourání konstrukcí</v>
      </c>
      <c r="C13" s="65"/>
      <c r="D13" s="114"/>
      <c r="E13" s="198">
        <f>Položky!BA165</f>
        <v>0</v>
      </c>
      <c r="F13" s="199">
        <f>Položky!BB165</f>
        <v>0</v>
      </c>
      <c r="G13" s="199">
        <f>Položky!BC165</f>
        <v>0</v>
      </c>
      <c r="H13" s="199">
        <f>Položky!BD165</f>
        <v>0</v>
      </c>
      <c r="I13" s="200">
        <f>Položky!BE165</f>
        <v>0</v>
      </c>
    </row>
    <row r="14" spans="1:9" s="34" customFormat="1" x14ac:dyDescent="0.2">
      <c r="A14" s="197" t="str">
        <f>Položky!B166</f>
        <v>99</v>
      </c>
      <c r="B14" s="113" t="str">
        <f>Položky!C166</f>
        <v>Staveništní přesun hmot</v>
      </c>
      <c r="C14" s="65"/>
      <c r="D14" s="114"/>
      <c r="E14" s="198">
        <f>Položky!BA168</f>
        <v>0</v>
      </c>
      <c r="F14" s="199">
        <f>Položky!BB168</f>
        <v>0</v>
      </c>
      <c r="G14" s="199">
        <f>Položky!BC168</f>
        <v>0</v>
      </c>
      <c r="H14" s="199">
        <f>Položky!BD168</f>
        <v>0</v>
      </c>
      <c r="I14" s="200">
        <f>Položky!BE168</f>
        <v>0</v>
      </c>
    </row>
    <row r="15" spans="1:9" s="34" customFormat="1" x14ac:dyDescent="0.2">
      <c r="A15" s="197" t="str">
        <f>Položky!B169</f>
        <v>711</v>
      </c>
      <c r="B15" s="113" t="str">
        <f>Položky!C169</f>
        <v>Izolace proti vodě</v>
      </c>
      <c r="C15" s="65"/>
      <c r="D15" s="114"/>
      <c r="E15" s="198">
        <f>Položky!BA190</f>
        <v>0</v>
      </c>
      <c r="F15" s="199">
        <f>Položky!BB190</f>
        <v>0</v>
      </c>
      <c r="G15" s="199">
        <f>Položky!BC190</f>
        <v>0</v>
      </c>
      <c r="H15" s="199">
        <f>Položky!BD190</f>
        <v>0</v>
      </c>
      <c r="I15" s="200">
        <f>Položky!BE190</f>
        <v>0</v>
      </c>
    </row>
    <row r="16" spans="1:9" s="34" customFormat="1" x14ac:dyDescent="0.2">
      <c r="A16" s="197" t="str">
        <f>Položky!B191</f>
        <v>721</v>
      </c>
      <c r="B16" s="113" t="str">
        <f>Položky!C191</f>
        <v>Vnitřní kanalizace</v>
      </c>
      <c r="C16" s="65"/>
      <c r="D16" s="114"/>
      <c r="E16" s="198">
        <f>Položky!BA208</f>
        <v>0</v>
      </c>
      <c r="F16" s="199">
        <f>Položky!BB208</f>
        <v>0</v>
      </c>
      <c r="G16" s="199">
        <f>Položky!BC208</f>
        <v>0</v>
      </c>
      <c r="H16" s="199">
        <f>Položky!BD208</f>
        <v>0</v>
      </c>
      <c r="I16" s="200">
        <f>Položky!BE208</f>
        <v>0</v>
      </c>
    </row>
    <row r="17" spans="1:57" s="34" customFormat="1" x14ac:dyDescent="0.2">
      <c r="A17" s="197" t="str">
        <f>Položky!B209</f>
        <v>722</v>
      </c>
      <c r="B17" s="113" t="str">
        <f>Položky!C209</f>
        <v>Vnitřní vodovod</v>
      </c>
      <c r="C17" s="65"/>
      <c r="D17" s="114"/>
      <c r="E17" s="198">
        <f>Položky!BA238</f>
        <v>0</v>
      </c>
      <c r="F17" s="199">
        <f>Položky!BB238</f>
        <v>0</v>
      </c>
      <c r="G17" s="199">
        <f>Položky!BC238</f>
        <v>0</v>
      </c>
      <c r="H17" s="199">
        <f>Položky!BD238</f>
        <v>0</v>
      </c>
      <c r="I17" s="200">
        <f>Položky!BE238</f>
        <v>0</v>
      </c>
    </row>
    <row r="18" spans="1:57" s="34" customFormat="1" x14ac:dyDescent="0.2">
      <c r="A18" s="197" t="str">
        <f>Položky!B239</f>
        <v>725</v>
      </c>
      <c r="B18" s="113" t="str">
        <f>Položky!C239</f>
        <v>Zařizovací předměty</v>
      </c>
      <c r="C18" s="65"/>
      <c r="D18" s="114"/>
      <c r="E18" s="198">
        <f>Položky!BA298</f>
        <v>0</v>
      </c>
      <c r="F18" s="199">
        <f>Položky!BB298</f>
        <v>0</v>
      </c>
      <c r="G18" s="199">
        <f>Položky!BC298</f>
        <v>0</v>
      </c>
      <c r="H18" s="199">
        <f>Položky!BD298</f>
        <v>0</v>
      </c>
      <c r="I18" s="200">
        <f>Položky!BE298</f>
        <v>0</v>
      </c>
    </row>
    <row r="19" spans="1:57" s="34" customFormat="1" x14ac:dyDescent="0.2">
      <c r="A19" s="197" t="str">
        <f>Položky!B299</f>
        <v>735</v>
      </c>
      <c r="B19" s="113" t="str">
        <f>Položky!C299</f>
        <v>Otopná tělesa</v>
      </c>
      <c r="C19" s="65"/>
      <c r="D19" s="114"/>
      <c r="E19" s="198">
        <f>Položky!BA313</f>
        <v>0</v>
      </c>
      <c r="F19" s="199">
        <f>Položky!BB313</f>
        <v>0</v>
      </c>
      <c r="G19" s="199">
        <f>Položky!BC313</f>
        <v>0</v>
      </c>
      <c r="H19" s="199">
        <f>Položky!BD313</f>
        <v>0</v>
      </c>
      <c r="I19" s="200">
        <f>Položky!BE313</f>
        <v>0</v>
      </c>
    </row>
    <row r="20" spans="1:57" s="34" customFormat="1" x14ac:dyDescent="0.2">
      <c r="A20" s="197" t="str">
        <f>Položky!B314</f>
        <v>765</v>
      </c>
      <c r="B20" s="113" t="str">
        <f>Položky!C314</f>
        <v>Krytiny tvrdé</v>
      </c>
      <c r="C20" s="65"/>
      <c r="D20" s="114"/>
      <c r="E20" s="198">
        <f>Položky!BA318</f>
        <v>0</v>
      </c>
      <c r="F20" s="199">
        <f>Položky!BB318</f>
        <v>0</v>
      </c>
      <c r="G20" s="199">
        <f>Položky!BC318</f>
        <v>0</v>
      </c>
      <c r="H20" s="199">
        <f>Položky!BD318</f>
        <v>0</v>
      </c>
      <c r="I20" s="200">
        <f>Položky!BE318</f>
        <v>0</v>
      </c>
    </row>
    <row r="21" spans="1:57" s="34" customFormat="1" x14ac:dyDescent="0.2">
      <c r="A21" s="197" t="str">
        <f>Položky!B319</f>
        <v>766</v>
      </c>
      <c r="B21" s="113" t="str">
        <f>Položky!C319</f>
        <v>Konstrukce truhlářské</v>
      </c>
      <c r="C21" s="65"/>
      <c r="D21" s="114"/>
      <c r="E21" s="198">
        <f>Položky!BA327</f>
        <v>0</v>
      </c>
      <c r="F21" s="199">
        <f>Položky!BB327</f>
        <v>0</v>
      </c>
      <c r="G21" s="199">
        <f>Položky!BC327</f>
        <v>0</v>
      </c>
      <c r="H21" s="199">
        <f>Položky!BD327</f>
        <v>0</v>
      </c>
      <c r="I21" s="200">
        <f>Položky!BE327</f>
        <v>0</v>
      </c>
    </row>
    <row r="22" spans="1:57" s="34" customFormat="1" x14ac:dyDescent="0.2">
      <c r="A22" s="197" t="str">
        <f>Položky!B328</f>
        <v>771</v>
      </c>
      <c r="B22" s="113" t="str">
        <f>Položky!C328</f>
        <v>Podlahy z dlaždic a obklady</v>
      </c>
      <c r="C22" s="65"/>
      <c r="D22" s="114"/>
      <c r="E22" s="198">
        <f>Položky!BA404</f>
        <v>0</v>
      </c>
      <c r="F22" s="199">
        <f>Položky!BB404</f>
        <v>0</v>
      </c>
      <c r="G22" s="199">
        <f>Položky!BC404</f>
        <v>0</v>
      </c>
      <c r="H22" s="199">
        <f>Položky!BD404</f>
        <v>0</v>
      </c>
      <c r="I22" s="200">
        <f>Položky!BE404</f>
        <v>0</v>
      </c>
    </row>
    <row r="23" spans="1:57" s="34" customFormat="1" x14ac:dyDescent="0.2">
      <c r="A23" s="197" t="str">
        <f>Položky!B405</f>
        <v>781</v>
      </c>
      <c r="B23" s="113" t="str">
        <f>Položky!C405</f>
        <v>Obklady keramické</v>
      </c>
      <c r="C23" s="65"/>
      <c r="D23" s="114"/>
      <c r="E23" s="198">
        <f>Položky!BA474</f>
        <v>0</v>
      </c>
      <c r="F23" s="199">
        <f>Položky!BB474</f>
        <v>0</v>
      </c>
      <c r="G23" s="199">
        <f>Položky!BC474</f>
        <v>0</v>
      </c>
      <c r="H23" s="199">
        <f>Položky!BD474</f>
        <v>0</v>
      </c>
      <c r="I23" s="200">
        <f>Položky!BE474</f>
        <v>0</v>
      </c>
    </row>
    <row r="24" spans="1:57" s="34" customFormat="1" x14ac:dyDescent="0.2">
      <c r="A24" s="197" t="str">
        <f>Položky!B475</f>
        <v>783</v>
      </c>
      <c r="B24" s="113" t="str">
        <f>Položky!C475</f>
        <v>Nátěry</v>
      </c>
      <c r="C24" s="65"/>
      <c r="D24" s="114"/>
      <c r="E24" s="198">
        <f>Položky!BA489</f>
        <v>0</v>
      </c>
      <c r="F24" s="199">
        <f>Položky!BB489</f>
        <v>0</v>
      </c>
      <c r="G24" s="199">
        <f>Položky!BC489</f>
        <v>0</v>
      </c>
      <c r="H24" s="199">
        <f>Položky!BD489</f>
        <v>0</v>
      </c>
      <c r="I24" s="200">
        <f>Položky!BE489</f>
        <v>0</v>
      </c>
    </row>
    <row r="25" spans="1:57" s="34" customFormat="1" x14ac:dyDescent="0.2">
      <c r="A25" s="197" t="str">
        <f>Položky!B490</f>
        <v>784</v>
      </c>
      <c r="B25" s="113" t="str">
        <f>Položky!C490</f>
        <v>Malby</v>
      </c>
      <c r="C25" s="65"/>
      <c r="D25" s="114"/>
      <c r="E25" s="198">
        <f>Položky!BA515</f>
        <v>0</v>
      </c>
      <c r="F25" s="199">
        <f>Položky!BB515</f>
        <v>0</v>
      </c>
      <c r="G25" s="199">
        <f>Položky!BC515</f>
        <v>0</v>
      </c>
      <c r="H25" s="199">
        <f>Položky!BD515</f>
        <v>0</v>
      </c>
      <c r="I25" s="200">
        <f>Položky!BE515</f>
        <v>0</v>
      </c>
    </row>
    <row r="26" spans="1:57" s="34" customFormat="1" x14ac:dyDescent="0.2">
      <c r="A26" s="197" t="str">
        <f>Položky!B516</f>
        <v>799</v>
      </c>
      <c r="B26" s="113" t="str">
        <f>Položky!C516</f>
        <v>Ostatní</v>
      </c>
      <c r="C26" s="65"/>
      <c r="D26" s="114"/>
      <c r="E26" s="198">
        <f>Položky!BA518</f>
        <v>0</v>
      </c>
      <c r="F26" s="199">
        <f>Položky!BB518</f>
        <v>0</v>
      </c>
      <c r="G26" s="199">
        <f>Položky!BC518</f>
        <v>0</v>
      </c>
      <c r="H26" s="199">
        <f>Položky!BD518</f>
        <v>0</v>
      </c>
      <c r="I26" s="200">
        <f>Položky!BE518</f>
        <v>0</v>
      </c>
    </row>
    <row r="27" spans="1:57" s="34" customFormat="1" x14ac:dyDescent="0.2">
      <c r="A27" s="197" t="str">
        <f>Položky!B519</f>
        <v>M21</v>
      </c>
      <c r="B27" s="113" t="str">
        <f>Položky!C519</f>
        <v>Elektromontáže</v>
      </c>
      <c r="C27" s="65"/>
      <c r="D27" s="114"/>
      <c r="E27" s="198">
        <f>Položky!BA525</f>
        <v>0</v>
      </c>
      <c r="F27" s="199">
        <f>Položky!BB525</f>
        <v>0</v>
      </c>
      <c r="G27" s="199">
        <f>Položky!BC525</f>
        <v>0</v>
      </c>
      <c r="H27" s="199">
        <f>Položky!BD525</f>
        <v>0</v>
      </c>
      <c r="I27" s="200">
        <f>Položky!BE525</f>
        <v>0</v>
      </c>
    </row>
    <row r="28" spans="1:57" s="34" customFormat="1" ht="13.5" thickBot="1" x14ac:dyDescent="0.25">
      <c r="A28" s="197" t="str">
        <f>Položky!B526</f>
        <v>97</v>
      </c>
      <c r="B28" s="113" t="str">
        <f>Položky!C526</f>
        <v>Prorážení otvorů</v>
      </c>
      <c r="C28" s="65"/>
      <c r="D28" s="114"/>
      <c r="E28" s="198">
        <f>Položky!BA533</f>
        <v>0</v>
      </c>
      <c r="F28" s="199">
        <f>Položky!BB533</f>
        <v>0</v>
      </c>
      <c r="G28" s="199">
        <f>Položky!BC533</f>
        <v>0</v>
      </c>
      <c r="H28" s="199">
        <f>Položky!BD533</f>
        <v>0</v>
      </c>
      <c r="I28" s="200">
        <f>Položky!BE533</f>
        <v>0</v>
      </c>
    </row>
    <row r="29" spans="1:57" s="121" customFormat="1" ht="13.5" thickBot="1" x14ac:dyDescent="0.25">
      <c r="A29" s="115"/>
      <c r="B29" s="116" t="s">
        <v>58</v>
      </c>
      <c r="C29" s="116"/>
      <c r="D29" s="117"/>
      <c r="E29" s="118">
        <f>SUM(E7:E28)</f>
        <v>0</v>
      </c>
      <c r="F29" s="119">
        <f>SUM(F7:F28)</f>
        <v>0</v>
      </c>
      <c r="G29" s="119">
        <f>SUM(G7:G28)</f>
        <v>0</v>
      </c>
      <c r="H29" s="119">
        <f>SUM(H7:H28)</f>
        <v>0</v>
      </c>
      <c r="I29" s="120">
        <f>SUM(I7:I28)</f>
        <v>0</v>
      </c>
    </row>
    <row r="30" spans="1:57" x14ac:dyDescent="0.2">
      <c r="A30" s="65"/>
      <c r="B30" s="65"/>
      <c r="C30" s="65"/>
      <c r="D30" s="65"/>
      <c r="E30" s="65"/>
      <c r="F30" s="65"/>
      <c r="G30" s="65"/>
      <c r="H30" s="65"/>
      <c r="I30" s="65"/>
    </row>
    <row r="31" spans="1:57" ht="19.5" customHeight="1" x14ac:dyDescent="0.25">
      <c r="A31" s="105" t="s">
        <v>59</v>
      </c>
      <c r="B31" s="105"/>
      <c r="C31" s="105"/>
      <c r="D31" s="105"/>
      <c r="E31" s="105"/>
      <c r="F31" s="105"/>
      <c r="G31" s="122"/>
      <c r="H31" s="105"/>
      <c r="I31" s="105"/>
      <c r="BA31" s="40"/>
      <c r="BB31" s="40"/>
      <c r="BC31" s="40"/>
      <c r="BD31" s="40"/>
      <c r="BE31" s="40"/>
    </row>
    <row r="32" spans="1:57" ht="13.5" thickBot="1" x14ac:dyDescent="0.25">
      <c r="A32" s="76"/>
      <c r="B32" s="76"/>
      <c r="C32" s="76"/>
      <c r="D32" s="76"/>
      <c r="E32" s="76"/>
      <c r="F32" s="76"/>
      <c r="G32" s="76"/>
      <c r="H32" s="76"/>
      <c r="I32" s="76"/>
    </row>
    <row r="33" spans="1:53" x14ac:dyDescent="0.2">
      <c r="A33" s="70" t="s">
        <v>60</v>
      </c>
      <c r="B33" s="71"/>
      <c r="C33" s="71"/>
      <c r="D33" s="123"/>
      <c r="E33" s="124" t="s">
        <v>61</v>
      </c>
      <c r="F33" s="125" t="s">
        <v>62</v>
      </c>
      <c r="G33" s="126" t="s">
        <v>63</v>
      </c>
      <c r="H33" s="127"/>
      <c r="I33" s="128" t="s">
        <v>61</v>
      </c>
    </row>
    <row r="34" spans="1:53" x14ac:dyDescent="0.2">
      <c r="A34" s="63" t="s">
        <v>490</v>
      </c>
      <c r="B34" s="54"/>
      <c r="C34" s="54"/>
      <c r="D34" s="129"/>
      <c r="E34" s="130">
        <v>0</v>
      </c>
      <c r="F34" s="131">
        <v>0</v>
      </c>
      <c r="G34" s="132">
        <f t="shared" ref="G34:G41" si="0">CHOOSE(BA34+1,HSV+PSV,HSV+PSV+Mont,HSV+PSV+Dodavka+Mont,HSV,PSV,Mont,Dodavka,Mont+Dodavka,0)</f>
        <v>0</v>
      </c>
      <c r="H34" s="133"/>
      <c r="I34" s="134">
        <f t="shared" ref="I34:I41" si="1">E34+F34*G34/100</f>
        <v>0</v>
      </c>
      <c r="BA34">
        <v>0</v>
      </c>
    </row>
    <row r="35" spans="1:53" x14ac:dyDescent="0.2">
      <c r="A35" s="63" t="s">
        <v>491</v>
      </c>
      <c r="B35" s="54"/>
      <c r="C35" s="54"/>
      <c r="D35" s="129"/>
      <c r="E35" s="130">
        <v>0</v>
      </c>
      <c r="F35" s="131">
        <v>0</v>
      </c>
      <c r="G35" s="132">
        <f t="shared" si="0"/>
        <v>0</v>
      </c>
      <c r="H35" s="133"/>
      <c r="I35" s="134">
        <f t="shared" si="1"/>
        <v>0</v>
      </c>
      <c r="BA35">
        <v>0</v>
      </c>
    </row>
    <row r="36" spans="1:53" x14ac:dyDescent="0.2">
      <c r="A36" s="63" t="s">
        <v>492</v>
      </c>
      <c r="B36" s="54"/>
      <c r="C36" s="54"/>
      <c r="D36" s="129"/>
      <c r="E36" s="130">
        <v>0</v>
      </c>
      <c r="F36" s="131">
        <v>0</v>
      </c>
      <c r="G36" s="132">
        <f t="shared" si="0"/>
        <v>0</v>
      </c>
      <c r="H36" s="133"/>
      <c r="I36" s="134">
        <f t="shared" si="1"/>
        <v>0</v>
      </c>
      <c r="BA36">
        <v>0</v>
      </c>
    </row>
    <row r="37" spans="1:53" x14ac:dyDescent="0.2">
      <c r="A37" s="63" t="s">
        <v>493</v>
      </c>
      <c r="B37" s="54"/>
      <c r="C37" s="54"/>
      <c r="D37" s="129"/>
      <c r="E37" s="130">
        <v>0</v>
      </c>
      <c r="F37" s="131">
        <v>0</v>
      </c>
      <c r="G37" s="132">
        <f t="shared" si="0"/>
        <v>0</v>
      </c>
      <c r="H37" s="133"/>
      <c r="I37" s="134">
        <f t="shared" si="1"/>
        <v>0</v>
      </c>
      <c r="BA37">
        <v>0</v>
      </c>
    </row>
    <row r="38" spans="1:53" x14ac:dyDescent="0.2">
      <c r="A38" s="63" t="s">
        <v>494</v>
      </c>
      <c r="B38" s="54"/>
      <c r="C38" s="54"/>
      <c r="D38" s="129"/>
      <c r="E38" s="130">
        <v>0</v>
      </c>
      <c r="F38" s="131">
        <v>0</v>
      </c>
      <c r="G38" s="132">
        <f t="shared" si="0"/>
        <v>0</v>
      </c>
      <c r="H38" s="133"/>
      <c r="I38" s="134">
        <f t="shared" si="1"/>
        <v>0</v>
      </c>
      <c r="BA38">
        <v>1</v>
      </c>
    </row>
    <row r="39" spans="1:53" x14ac:dyDescent="0.2">
      <c r="A39" s="63" t="s">
        <v>495</v>
      </c>
      <c r="B39" s="54"/>
      <c r="C39" s="54"/>
      <c r="D39" s="129"/>
      <c r="E39" s="130">
        <v>0</v>
      </c>
      <c r="F39" s="131">
        <v>0</v>
      </c>
      <c r="G39" s="132">
        <f t="shared" si="0"/>
        <v>0</v>
      </c>
      <c r="H39" s="133"/>
      <c r="I39" s="134">
        <f t="shared" si="1"/>
        <v>0</v>
      </c>
      <c r="BA39">
        <v>1</v>
      </c>
    </row>
    <row r="40" spans="1:53" x14ac:dyDescent="0.2">
      <c r="A40" s="63" t="s">
        <v>496</v>
      </c>
      <c r="B40" s="54"/>
      <c r="C40" s="54"/>
      <c r="D40" s="129"/>
      <c r="E40" s="130">
        <v>0</v>
      </c>
      <c r="F40" s="131">
        <v>0</v>
      </c>
      <c r="G40" s="132">
        <f t="shared" si="0"/>
        <v>0</v>
      </c>
      <c r="H40" s="133"/>
      <c r="I40" s="134">
        <f t="shared" si="1"/>
        <v>0</v>
      </c>
      <c r="BA40">
        <v>2</v>
      </c>
    </row>
    <row r="41" spans="1:53" x14ac:dyDescent="0.2">
      <c r="A41" s="63" t="s">
        <v>497</v>
      </c>
      <c r="B41" s="54"/>
      <c r="C41" s="54"/>
      <c r="D41" s="129"/>
      <c r="E41" s="130">
        <v>0</v>
      </c>
      <c r="F41" s="131">
        <v>0</v>
      </c>
      <c r="G41" s="132">
        <f t="shared" si="0"/>
        <v>0</v>
      </c>
      <c r="H41" s="133"/>
      <c r="I41" s="134">
        <f t="shared" si="1"/>
        <v>0</v>
      </c>
      <c r="BA41">
        <v>2</v>
      </c>
    </row>
    <row r="42" spans="1:53" ht="13.5" thickBot="1" x14ac:dyDescent="0.25">
      <c r="A42" s="135"/>
      <c r="B42" s="136" t="s">
        <v>64</v>
      </c>
      <c r="C42" s="137"/>
      <c r="D42" s="138"/>
      <c r="E42" s="139"/>
      <c r="F42" s="140"/>
      <c r="G42" s="140"/>
      <c r="H42" s="221">
        <f>SUM(I34:I41)</f>
        <v>0</v>
      </c>
      <c r="I42" s="222"/>
    </row>
    <row r="44" spans="1:53" x14ac:dyDescent="0.2">
      <c r="B44" s="121"/>
      <c r="F44" s="141"/>
      <c r="G44" s="142"/>
      <c r="H44" s="142"/>
      <c r="I44" s="143"/>
    </row>
    <row r="45" spans="1:53" x14ac:dyDescent="0.2">
      <c r="F45" s="141"/>
      <c r="G45" s="142"/>
      <c r="H45" s="142"/>
      <c r="I45" s="143"/>
    </row>
    <row r="46" spans="1:53" x14ac:dyDescent="0.2">
      <c r="F46" s="141"/>
      <c r="G46" s="142"/>
      <c r="H46" s="142"/>
      <c r="I46" s="143"/>
    </row>
    <row r="47" spans="1:53" x14ac:dyDescent="0.2">
      <c r="F47" s="141"/>
      <c r="G47" s="142"/>
      <c r="H47" s="142"/>
      <c r="I47" s="143"/>
    </row>
    <row r="48" spans="1:53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  <row r="79" spans="6:9" x14ac:dyDescent="0.2">
      <c r="F79" s="141"/>
      <c r="G79" s="142"/>
      <c r="H79" s="142"/>
      <c r="I79" s="143"/>
    </row>
    <row r="80" spans="6:9" x14ac:dyDescent="0.2">
      <c r="F80" s="141"/>
      <c r="G80" s="142"/>
      <c r="H80" s="142"/>
      <c r="I80" s="143"/>
    </row>
    <row r="81" spans="6:9" x14ac:dyDescent="0.2">
      <c r="F81" s="141"/>
      <c r="G81" s="142"/>
      <c r="H81" s="142"/>
      <c r="I81" s="143"/>
    </row>
    <row r="82" spans="6:9" x14ac:dyDescent="0.2">
      <c r="F82" s="141"/>
      <c r="G82" s="142"/>
      <c r="H82" s="142"/>
      <c r="I82" s="143"/>
    </row>
    <row r="83" spans="6:9" x14ac:dyDescent="0.2">
      <c r="F83" s="141"/>
      <c r="G83" s="142"/>
      <c r="H83" s="142"/>
      <c r="I83" s="143"/>
    </row>
    <row r="84" spans="6:9" x14ac:dyDescent="0.2">
      <c r="F84" s="141"/>
      <c r="G84" s="142"/>
      <c r="H84" s="142"/>
      <c r="I84" s="143"/>
    </row>
    <row r="85" spans="6:9" x14ac:dyDescent="0.2">
      <c r="F85" s="141"/>
      <c r="G85" s="142"/>
      <c r="H85" s="142"/>
      <c r="I85" s="143"/>
    </row>
    <row r="86" spans="6:9" x14ac:dyDescent="0.2">
      <c r="F86" s="141"/>
      <c r="G86" s="142"/>
      <c r="H86" s="142"/>
      <c r="I86" s="143"/>
    </row>
    <row r="87" spans="6:9" x14ac:dyDescent="0.2">
      <c r="F87" s="141"/>
      <c r="G87" s="142"/>
      <c r="H87" s="142"/>
      <c r="I87" s="143"/>
    </row>
    <row r="88" spans="6:9" x14ac:dyDescent="0.2">
      <c r="F88" s="141"/>
      <c r="G88" s="142"/>
      <c r="H88" s="142"/>
      <c r="I88" s="143"/>
    </row>
    <row r="89" spans="6:9" x14ac:dyDescent="0.2">
      <c r="F89" s="141"/>
      <c r="G89" s="142"/>
      <c r="H89" s="142"/>
      <c r="I89" s="143"/>
    </row>
    <row r="90" spans="6:9" x14ac:dyDescent="0.2">
      <c r="F90" s="141"/>
      <c r="G90" s="142"/>
      <c r="H90" s="142"/>
      <c r="I90" s="143"/>
    </row>
    <row r="91" spans="6:9" x14ac:dyDescent="0.2">
      <c r="F91" s="141"/>
      <c r="G91" s="142"/>
      <c r="H91" s="142"/>
      <c r="I91" s="143"/>
    </row>
    <row r="92" spans="6:9" x14ac:dyDescent="0.2">
      <c r="F92" s="141"/>
      <c r="G92" s="142"/>
      <c r="H92" s="142"/>
      <c r="I92" s="143"/>
    </row>
    <row r="93" spans="6:9" x14ac:dyDescent="0.2">
      <c r="F93" s="141"/>
      <c r="G93" s="142"/>
      <c r="H93" s="142"/>
      <c r="I93" s="143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606"/>
  <sheetViews>
    <sheetView showGridLines="0" showZeros="0" zoomScaleNormal="100" workbookViewId="0">
      <selection activeCell="B483" sqref="B483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0.42578125" style="144" customWidth="1"/>
    <col min="4" max="4" width="5.5703125" style="144" customWidth="1"/>
    <col min="5" max="5" width="8.5703125" style="191" customWidth="1"/>
    <col min="6" max="6" width="9.85546875" style="144" customWidth="1"/>
    <col min="7" max="7" width="13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223" t="s">
        <v>65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5"/>
      <c r="B2" s="146"/>
      <c r="C2" s="147"/>
      <c r="D2" s="147"/>
      <c r="E2" s="148"/>
      <c r="F2" s="147"/>
      <c r="G2" s="147"/>
    </row>
    <row r="3" spans="1:104" ht="13.5" thickTop="1" x14ac:dyDescent="0.2">
      <c r="A3" s="214" t="s">
        <v>49</v>
      </c>
      <c r="B3" s="215"/>
      <c r="C3" s="202" t="str">
        <f>CONCATENATE(cislostavby," ",nazevstavby)</f>
        <v>16/03-003 Oprava sociálních zařízení objektu nemocnice</v>
      </c>
      <c r="D3" s="96"/>
      <c r="E3" s="149" t="s">
        <v>66</v>
      </c>
      <c r="F3" s="150">
        <f>Rekapitulace!H1</f>
        <v>1</v>
      </c>
      <c r="G3" s="151"/>
    </row>
    <row r="4" spans="1:104" ht="13.5" thickBot="1" x14ac:dyDescent="0.25">
      <c r="A4" s="224" t="s">
        <v>51</v>
      </c>
      <c r="B4" s="217"/>
      <c r="C4" s="101" t="str">
        <f>CONCATENATE(cisloobjektu," ",nazevobjektu)</f>
        <v>01 Oprava umýváren</v>
      </c>
      <c r="D4" s="102"/>
      <c r="E4" s="225" t="str">
        <f>Rekapitulace!G2</f>
        <v>Oprava umýváren 1 a 2NP</v>
      </c>
      <c r="F4" s="226"/>
      <c r="G4" s="227"/>
    </row>
    <row r="5" spans="1:104" ht="13.5" thickTop="1" x14ac:dyDescent="0.2">
      <c r="A5" s="152"/>
      <c r="B5" s="145"/>
      <c r="C5" s="145"/>
      <c r="D5" s="145"/>
      <c r="E5" s="153"/>
      <c r="F5" s="145"/>
      <c r="G5" s="154"/>
    </row>
    <row r="6" spans="1:104" x14ac:dyDescent="0.2">
      <c r="A6" s="155" t="s">
        <v>67</v>
      </c>
      <c r="B6" s="156" t="s">
        <v>68</v>
      </c>
      <c r="C6" s="156" t="s">
        <v>69</v>
      </c>
      <c r="D6" s="156" t="s">
        <v>70</v>
      </c>
      <c r="E6" s="157" t="s">
        <v>71</v>
      </c>
      <c r="F6" s="156" t="s">
        <v>72</v>
      </c>
      <c r="G6" s="158" t="s">
        <v>73</v>
      </c>
    </row>
    <row r="7" spans="1:104" x14ac:dyDescent="0.2">
      <c r="A7" s="159" t="s">
        <v>74</v>
      </c>
      <c r="B7" s="160" t="s">
        <v>80</v>
      </c>
      <c r="C7" s="161" t="s">
        <v>81</v>
      </c>
      <c r="D7" s="162"/>
      <c r="E7" s="163"/>
      <c r="F7" s="163"/>
      <c r="G7" s="164"/>
      <c r="H7" s="165"/>
      <c r="I7" s="165"/>
      <c r="O7" s="166">
        <v>1</v>
      </c>
    </row>
    <row r="8" spans="1:104" x14ac:dyDescent="0.2">
      <c r="A8" s="167">
        <v>1</v>
      </c>
      <c r="B8" s="168" t="s">
        <v>82</v>
      </c>
      <c r="C8" s="169" t="s">
        <v>83</v>
      </c>
      <c r="D8" s="170" t="s">
        <v>84</v>
      </c>
      <c r="E8" s="171">
        <v>1.02</v>
      </c>
      <c r="F8" s="171">
        <v>0</v>
      </c>
      <c r="G8" s="172">
        <f>E8*F8</f>
        <v>0</v>
      </c>
      <c r="O8" s="166">
        <v>2</v>
      </c>
      <c r="AA8" s="144">
        <v>1</v>
      </c>
      <c r="AB8" s="144">
        <v>1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73">
        <v>1</v>
      </c>
      <c r="CB8" s="173">
        <v>1</v>
      </c>
      <c r="CZ8" s="144">
        <v>0.10471</v>
      </c>
    </row>
    <row r="9" spans="1:104" x14ac:dyDescent="0.2">
      <c r="A9" s="174"/>
      <c r="B9" s="177"/>
      <c r="C9" s="228" t="s">
        <v>85</v>
      </c>
      <c r="D9" s="229"/>
      <c r="E9" s="178">
        <v>0.51</v>
      </c>
      <c r="F9" s="179"/>
      <c r="G9" s="180"/>
      <c r="M9" s="176" t="s">
        <v>85</v>
      </c>
      <c r="O9" s="166"/>
    </row>
    <row r="10" spans="1:104" x14ac:dyDescent="0.2">
      <c r="A10" s="174"/>
      <c r="B10" s="177"/>
      <c r="C10" s="228" t="s">
        <v>86</v>
      </c>
      <c r="D10" s="229"/>
      <c r="E10" s="178">
        <v>0.51</v>
      </c>
      <c r="F10" s="179"/>
      <c r="G10" s="180"/>
      <c r="M10" s="176" t="s">
        <v>86</v>
      </c>
      <c r="O10" s="166"/>
    </row>
    <row r="11" spans="1:104" x14ac:dyDescent="0.2">
      <c r="A11" s="181"/>
      <c r="B11" s="182" t="s">
        <v>75</v>
      </c>
      <c r="C11" s="183" t="str">
        <f>CONCATENATE(B7," ",C7)</f>
        <v>3 Svislé a kompletní konstrukce</v>
      </c>
      <c r="D11" s="184"/>
      <c r="E11" s="185"/>
      <c r="F11" s="186"/>
      <c r="G11" s="187">
        <f>SUM(G7:G10)</f>
        <v>0</v>
      </c>
      <c r="O11" s="166">
        <v>4</v>
      </c>
      <c r="BA11" s="188">
        <f>SUM(BA7:BA10)</f>
        <v>0</v>
      </c>
      <c r="BB11" s="188">
        <f>SUM(BB7:BB10)</f>
        <v>0</v>
      </c>
      <c r="BC11" s="188">
        <f>SUM(BC7:BC10)</f>
        <v>0</v>
      </c>
      <c r="BD11" s="188">
        <f>SUM(BD7:BD10)</f>
        <v>0</v>
      </c>
      <c r="BE11" s="188">
        <f>SUM(BE7:BE10)</f>
        <v>0</v>
      </c>
    </row>
    <row r="12" spans="1:104" x14ac:dyDescent="0.2">
      <c r="A12" s="159" t="s">
        <v>74</v>
      </c>
      <c r="B12" s="160" t="s">
        <v>87</v>
      </c>
      <c r="C12" s="161" t="s">
        <v>88</v>
      </c>
      <c r="D12" s="162"/>
      <c r="E12" s="163"/>
      <c r="F12" s="163"/>
      <c r="G12" s="164"/>
      <c r="H12" s="165"/>
      <c r="I12" s="165"/>
      <c r="O12" s="166">
        <v>1</v>
      </c>
    </row>
    <row r="13" spans="1:104" ht="22.5" x14ac:dyDescent="0.2">
      <c r="A13" s="167">
        <v>2</v>
      </c>
      <c r="B13" s="168" t="s">
        <v>89</v>
      </c>
      <c r="C13" s="169" t="s">
        <v>90</v>
      </c>
      <c r="D13" s="170" t="s">
        <v>84</v>
      </c>
      <c r="E13" s="171">
        <v>4.0575999999999999</v>
      </c>
      <c r="F13" s="171">
        <v>0</v>
      </c>
      <c r="G13" s="172">
        <f>E13*F13</f>
        <v>0</v>
      </c>
      <c r="O13" s="166">
        <v>2</v>
      </c>
      <c r="AA13" s="144">
        <v>1</v>
      </c>
      <c r="AB13" s="144">
        <v>1</v>
      </c>
      <c r="AC13" s="144">
        <v>1</v>
      </c>
      <c r="AZ13" s="144">
        <v>1</v>
      </c>
      <c r="BA13" s="144">
        <f>IF(AZ13=1,G13,0)</f>
        <v>0</v>
      </c>
      <c r="BB13" s="144">
        <f>IF(AZ13=2,G13,0)</f>
        <v>0</v>
      </c>
      <c r="BC13" s="144">
        <f>IF(AZ13=3,G13,0)</f>
        <v>0</v>
      </c>
      <c r="BD13" s="144">
        <f>IF(AZ13=4,G13,0)</f>
        <v>0</v>
      </c>
      <c r="BE13" s="144">
        <f>IF(AZ13=5,G13,0)</f>
        <v>0</v>
      </c>
      <c r="CA13" s="173">
        <v>1</v>
      </c>
      <c r="CB13" s="173">
        <v>1</v>
      </c>
      <c r="CZ13" s="144">
        <v>4.0000000000000003E-5</v>
      </c>
    </row>
    <row r="14" spans="1:104" x14ac:dyDescent="0.2">
      <c r="A14" s="174"/>
      <c r="B14" s="177"/>
      <c r="C14" s="228" t="s">
        <v>91</v>
      </c>
      <c r="D14" s="229"/>
      <c r="E14" s="178">
        <v>2.0287999999999999</v>
      </c>
      <c r="F14" s="179"/>
      <c r="G14" s="180"/>
      <c r="M14" s="176" t="s">
        <v>91</v>
      </c>
      <c r="O14" s="166"/>
    </row>
    <row r="15" spans="1:104" x14ac:dyDescent="0.2">
      <c r="A15" s="174"/>
      <c r="B15" s="177"/>
      <c r="C15" s="228" t="s">
        <v>92</v>
      </c>
      <c r="D15" s="229"/>
      <c r="E15" s="178">
        <v>2.0287999999999999</v>
      </c>
      <c r="F15" s="179"/>
      <c r="G15" s="180"/>
      <c r="M15" s="176" t="s">
        <v>92</v>
      </c>
      <c r="O15" s="166"/>
    </row>
    <row r="16" spans="1:104" x14ac:dyDescent="0.2">
      <c r="A16" s="167">
        <v>3</v>
      </c>
      <c r="B16" s="168" t="s">
        <v>93</v>
      </c>
      <c r="C16" s="169" t="s">
        <v>94</v>
      </c>
      <c r="D16" s="170" t="s">
        <v>95</v>
      </c>
      <c r="E16" s="171">
        <v>17.100000000000001</v>
      </c>
      <c r="F16" s="171">
        <v>0</v>
      </c>
      <c r="G16" s="172">
        <f>E16*F16</f>
        <v>0</v>
      </c>
      <c r="O16" s="166">
        <v>2</v>
      </c>
      <c r="AA16" s="144">
        <v>1</v>
      </c>
      <c r="AB16" s="144">
        <v>1</v>
      </c>
      <c r="AC16" s="144">
        <v>1</v>
      </c>
      <c r="AZ16" s="144">
        <v>1</v>
      </c>
      <c r="BA16" s="144">
        <f>IF(AZ16=1,G16,0)</f>
        <v>0</v>
      </c>
      <c r="BB16" s="144">
        <f>IF(AZ16=2,G16,0)</f>
        <v>0</v>
      </c>
      <c r="BC16" s="144">
        <f>IF(AZ16=3,G16,0)</f>
        <v>0</v>
      </c>
      <c r="BD16" s="144">
        <f>IF(AZ16=4,G16,0)</f>
        <v>0</v>
      </c>
      <c r="BE16" s="144">
        <f>IF(AZ16=5,G16,0)</f>
        <v>0</v>
      </c>
      <c r="CA16" s="173">
        <v>1</v>
      </c>
      <c r="CB16" s="173">
        <v>1</v>
      </c>
      <c r="CZ16" s="144">
        <v>1.56E-3</v>
      </c>
    </row>
    <row r="17" spans="1:104" x14ac:dyDescent="0.2">
      <c r="A17" s="174"/>
      <c r="B17" s="177"/>
      <c r="C17" s="228" t="s">
        <v>96</v>
      </c>
      <c r="D17" s="229"/>
      <c r="E17" s="178">
        <v>0</v>
      </c>
      <c r="F17" s="179"/>
      <c r="G17" s="180"/>
      <c r="M17" s="176" t="s">
        <v>96</v>
      </c>
      <c r="O17" s="166"/>
    </row>
    <row r="18" spans="1:104" x14ac:dyDescent="0.2">
      <c r="A18" s="174"/>
      <c r="B18" s="177"/>
      <c r="C18" s="228" t="s">
        <v>97</v>
      </c>
      <c r="D18" s="229"/>
      <c r="E18" s="178">
        <v>5.75</v>
      </c>
      <c r="F18" s="179"/>
      <c r="G18" s="180"/>
      <c r="M18" s="176" t="s">
        <v>97</v>
      </c>
      <c r="O18" s="166"/>
    </row>
    <row r="19" spans="1:104" x14ac:dyDescent="0.2">
      <c r="A19" s="174"/>
      <c r="B19" s="177"/>
      <c r="C19" s="228" t="s">
        <v>98</v>
      </c>
      <c r="D19" s="229"/>
      <c r="E19" s="178">
        <v>2.8</v>
      </c>
      <c r="F19" s="179"/>
      <c r="G19" s="180"/>
      <c r="M19" s="176" t="s">
        <v>98</v>
      </c>
      <c r="O19" s="166"/>
    </row>
    <row r="20" spans="1:104" x14ac:dyDescent="0.2">
      <c r="A20" s="174"/>
      <c r="B20" s="177"/>
      <c r="C20" s="228" t="s">
        <v>99</v>
      </c>
      <c r="D20" s="229"/>
      <c r="E20" s="178">
        <v>0</v>
      </c>
      <c r="F20" s="179"/>
      <c r="G20" s="180"/>
      <c r="M20" s="176" t="s">
        <v>99</v>
      </c>
      <c r="O20" s="166"/>
    </row>
    <row r="21" spans="1:104" x14ac:dyDescent="0.2">
      <c r="A21" s="174"/>
      <c r="B21" s="177"/>
      <c r="C21" s="228" t="s">
        <v>97</v>
      </c>
      <c r="D21" s="229"/>
      <c r="E21" s="178">
        <v>5.75</v>
      </c>
      <c r="F21" s="179"/>
      <c r="G21" s="180"/>
      <c r="M21" s="176" t="s">
        <v>97</v>
      </c>
      <c r="O21" s="166"/>
    </row>
    <row r="22" spans="1:104" x14ac:dyDescent="0.2">
      <c r="A22" s="174"/>
      <c r="B22" s="177"/>
      <c r="C22" s="228" t="s">
        <v>98</v>
      </c>
      <c r="D22" s="229"/>
      <c r="E22" s="178">
        <v>2.8</v>
      </c>
      <c r="F22" s="179"/>
      <c r="G22" s="180"/>
      <c r="M22" s="176" t="s">
        <v>98</v>
      </c>
      <c r="O22" s="166"/>
    </row>
    <row r="23" spans="1:104" ht="22.5" x14ac:dyDescent="0.2">
      <c r="A23" s="167">
        <v>4</v>
      </c>
      <c r="B23" s="168" t="s">
        <v>100</v>
      </c>
      <c r="C23" s="169" t="s">
        <v>101</v>
      </c>
      <c r="D23" s="170" t="s">
        <v>102</v>
      </c>
      <c r="E23" s="171">
        <v>16</v>
      </c>
      <c r="F23" s="171">
        <v>0</v>
      </c>
      <c r="G23" s="172">
        <f>E23*F23</f>
        <v>0</v>
      </c>
      <c r="O23" s="166">
        <v>2</v>
      </c>
      <c r="AA23" s="144">
        <v>12</v>
      </c>
      <c r="AB23" s="144">
        <v>0</v>
      </c>
      <c r="AC23" s="144">
        <v>3</v>
      </c>
      <c r="AZ23" s="144">
        <v>1</v>
      </c>
      <c r="BA23" s="144">
        <f>IF(AZ23=1,G23,0)</f>
        <v>0</v>
      </c>
      <c r="BB23" s="144">
        <f>IF(AZ23=2,G23,0)</f>
        <v>0</v>
      </c>
      <c r="BC23" s="144">
        <f>IF(AZ23=3,G23,0)</f>
        <v>0</v>
      </c>
      <c r="BD23" s="144">
        <f>IF(AZ23=4,G23,0)</f>
        <v>0</v>
      </c>
      <c r="BE23" s="144">
        <f>IF(AZ23=5,G23,0)</f>
        <v>0</v>
      </c>
      <c r="CA23" s="173">
        <v>12</v>
      </c>
      <c r="CB23" s="173">
        <v>0</v>
      </c>
      <c r="CZ23" s="144">
        <v>1.187E-2</v>
      </c>
    </row>
    <row r="24" spans="1:104" x14ac:dyDescent="0.2">
      <c r="A24" s="174"/>
      <c r="B24" s="177"/>
      <c r="C24" s="228" t="s">
        <v>103</v>
      </c>
      <c r="D24" s="229"/>
      <c r="E24" s="178">
        <v>8</v>
      </c>
      <c r="F24" s="179"/>
      <c r="G24" s="180"/>
      <c r="M24" s="176" t="s">
        <v>103</v>
      </c>
      <c r="O24" s="166"/>
    </row>
    <row r="25" spans="1:104" x14ac:dyDescent="0.2">
      <c r="A25" s="174"/>
      <c r="B25" s="177"/>
      <c r="C25" s="228" t="s">
        <v>104</v>
      </c>
      <c r="D25" s="229"/>
      <c r="E25" s="178">
        <v>8</v>
      </c>
      <c r="F25" s="179"/>
      <c r="G25" s="180"/>
      <c r="M25" s="176" t="s">
        <v>104</v>
      </c>
      <c r="O25" s="166"/>
    </row>
    <row r="26" spans="1:104" x14ac:dyDescent="0.2">
      <c r="A26" s="167">
        <v>5</v>
      </c>
      <c r="B26" s="168" t="s">
        <v>105</v>
      </c>
      <c r="C26" s="169" t="s">
        <v>106</v>
      </c>
      <c r="D26" s="170" t="s">
        <v>95</v>
      </c>
      <c r="E26" s="171">
        <v>14.2</v>
      </c>
      <c r="F26" s="171">
        <v>0</v>
      </c>
      <c r="G26" s="172">
        <f>E26*F26</f>
        <v>0</v>
      </c>
      <c r="O26" s="166">
        <v>2</v>
      </c>
      <c r="AA26" s="144">
        <v>1</v>
      </c>
      <c r="AB26" s="144">
        <v>1</v>
      </c>
      <c r="AC26" s="144">
        <v>1</v>
      </c>
      <c r="AZ26" s="144">
        <v>1</v>
      </c>
      <c r="BA26" s="144">
        <f>IF(AZ26=1,G26,0)</f>
        <v>0</v>
      </c>
      <c r="BB26" s="144">
        <f>IF(AZ26=2,G26,0)</f>
        <v>0</v>
      </c>
      <c r="BC26" s="144">
        <f>IF(AZ26=3,G26,0)</f>
        <v>0</v>
      </c>
      <c r="BD26" s="144">
        <f>IF(AZ26=4,G26,0)</f>
        <v>0</v>
      </c>
      <c r="BE26" s="144">
        <f>IF(AZ26=5,G26,0)</f>
        <v>0</v>
      </c>
      <c r="CA26" s="173">
        <v>1</v>
      </c>
      <c r="CB26" s="173">
        <v>1</v>
      </c>
      <c r="CZ26" s="144">
        <v>4.3099999999999996E-3</v>
      </c>
    </row>
    <row r="27" spans="1:104" x14ac:dyDescent="0.2">
      <c r="A27" s="174"/>
      <c r="B27" s="175"/>
      <c r="C27" s="230" t="s">
        <v>107</v>
      </c>
      <c r="D27" s="231"/>
      <c r="E27" s="231"/>
      <c r="F27" s="231"/>
      <c r="G27" s="232"/>
      <c r="L27" s="176" t="s">
        <v>107</v>
      </c>
      <c r="O27" s="166">
        <v>3</v>
      </c>
    </row>
    <row r="28" spans="1:104" x14ac:dyDescent="0.2">
      <c r="A28" s="174"/>
      <c r="B28" s="177"/>
      <c r="C28" s="228" t="s">
        <v>108</v>
      </c>
      <c r="D28" s="229"/>
      <c r="E28" s="178">
        <v>7.1</v>
      </c>
      <c r="F28" s="179"/>
      <c r="G28" s="180"/>
      <c r="M28" s="176" t="s">
        <v>108</v>
      </c>
      <c r="O28" s="166"/>
    </row>
    <row r="29" spans="1:104" x14ac:dyDescent="0.2">
      <c r="A29" s="174"/>
      <c r="B29" s="177"/>
      <c r="C29" s="228" t="s">
        <v>109</v>
      </c>
      <c r="D29" s="229"/>
      <c r="E29" s="178">
        <v>7.1</v>
      </c>
      <c r="F29" s="179"/>
      <c r="G29" s="180"/>
      <c r="M29" s="176" t="s">
        <v>109</v>
      </c>
      <c r="O29" s="166"/>
    </row>
    <row r="30" spans="1:104" x14ac:dyDescent="0.2">
      <c r="A30" s="167">
        <v>6</v>
      </c>
      <c r="B30" s="168" t="s">
        <v>110</v>
      </c>
      <c r="C30" s="169" t="s">
        <v>111</v>
      </c>
      <c r="D30" s="170" t="s">
        <v>95</v>
      </c>
      <c r="E30" s="171">
        <v>3.6</v>
      </c>
      <c r="F30" s="171">
        <v>0</v>
      </c>
      <c r="G30" s="172">
        <f>E30*F30</f>
        <v>0</v>
      </c>
      <c r="O30" s="166">
        <v>2</v>
      </c>
      <c r="AA30" s="144">
        <v>3</v>
      </c>
      <c r="AB30" s="144">
        <v>1</v>
      </c>
      <c r="AC30" s="144">
        <v>28350127</v>
      </c>
      <c r="AZ30" s="144">
        <v>1</v>
      </c>
      <c r="BA30" s="144">
        <f>IF(AZ30=1,G30,0)</f>
        <v>0</v>
      </c>
      <c r="BB30" s="144">
        <f>IF(AZ30=2,G30,0)</f>
        <v>0</v>
      </c>
      <c r="BC30" s="144">
        <f>IF(AZ30=3,G30,0)</f>
        <v>0</v>
      </c>
      <c r="BD30" s="144">
        <f>IF(AZ30=4,G30,0)</f>
        <v>0</v>
      </c>
      <c r="BE30" s="144">
        <f>IF(AZ30=5,G30,0)</f>
        <v>0</v>
      </c>
      <c r="CA30" s="173">
        <v>3</v>
      </c>
      <c r="CB30" s="173">
        <v>1</v>
      </c>
      <c r="CZ30" s="144">
        <v>1E-4</v>
      </c>
    </row>
    <row r="31" spans="1:104" x14ac:dyDescent="0.2">
      <c r="A31" s="174"/>
      <c r="B31" s="177"/>
      <c r="C31" s="228" t="s">
        <v>112</v>
      </c>
      <c r="D31" s="229"/>
      <c r="E31" s="178">
        <v>0</v>
      </c>
      <c r="F31" s="179"/>
      <c r="G31" s="180"/>
      <c r="M31" s="176" t="s">
        <v>112</v>
      </c>
      <c r="O31" s="166"/>
    </row>
    <row r="32" spans="1:104" x14ac:dyDescent="0.2">
      <c r="A32" s="174"/>
      <c r="B32" s="177"/>
      <c r="C32" s="228" t="s">
        <v>113</v>
      </c>
      <c r="D32" s="229"/>
      <c r="E32" s="178">
        <v>1.8</v>
      </c>
      <c r="F32" s="179"/>
      <c r="G32" s="180"/>
      <c r="M32" s="176" t="s">
        <v>113</v>
      </c>
      <c r="O32" s="166"/>
    </row>
    <row r="33" spans="1:104" x14ac:dyDescent="0.2">
      <c r="A33" s="174"/>
      <c r="B33" s="177"/>
      <c r="C33" s="228" t="s">
        <v>114</v>
      </c>
      <c r="D33" s="229"/>
      <c r="E33" s="178">
        <v>1.8</v>
      </c>
      <c r="F33" s="179"/>
      <c r="G33" s="180"/>
      <c r="M33" s="176" t="s">
        <v>114</v>
      </c>
      <c r="O33" s="166"/>
    </row>
    <row r="34" spans="1:104" ht="22.5" x14ac:dyDescent="0.2">
      <c r="A34" s="167">
        <v>7</v>
      </c>
      <c r="B34" s="168" t="s">
        <v>115</v>
      </c>
      <c r="C34" s="169" t="s">
        <v>116</v>
      </c>
      <c r="D34" s="170" t="s">
        <v>84</v>
      </c>
      <c r="E34" s="171">
        <v>33.030700000000003</v>
      </c>
      <c r="F34" s="171">
        <v>0</v>
      </c>
      <c r="G34" s="172">
        <f>E34*F34</f>
        <v>0</v>
      </c>
      <c r="O34" s="166">
        <v>2</v>
      </c>
      <c r="AA34" s="144">
        <v>12</v>
      </c>
      <c r="AB34" s="144">
        <v>0</v>
      </c>
      <c r="AC34" s="144">
        <v>5</v>
      </c>
      <c r="AZ34" s="144">
        <v>1</v>
      </c>
      <c r="BA34" s="144">
        <f>IF(AZ34=1,G34,0)</f>
        <v>0</v>
      </c>
      <c r="BB34" s="144">
        <f>IF(AZ34=2,G34,0)</f>
        <v>0</v>
      </c>
      <c r="BC34" s="144">
        <f>IF(AZ34=3,G34,0)</f>
        <v>0</v>
      </c>
      <c r="BD34" s="144">
        <f>IF(AZ34=4,G34,0)</f>
        <v>0</v>
      </c>
      <c r="BE34" s="144">
        <f>IF(AZ34=5,G34,0)</f>
        <v>0</v>
      </c>
      <c r="CA34" s="173">
        <v>12</v>
      </c>
      <c r="CB34" s="173">
        <v>0</v>
      </c>
      <c r="CZ34" s="144">
        <v>6.0019999999999997E-2</v>
      </c>
    </row>
    <row r="35" spans="1:104" x14ac:dyDescent="0.2">
      <c r="A35" s="174"/>
      <c r="B35" s="177"/>
      <c r="C35" s="228" t="s">
        <v>117</v>
      </c>
      <c r="D35" s="229"/>
      <c r="E35" s="178">
        <v>0</v>
      </c>
      <c r="F35" s="179"/>
      <c r="G35" s="180"/>
      <c r="M35" s="176" t="s">
        <v>117</v>
      </c>
      <c r="O35" s="166"/>
    </row>
    <row r="36" spans="1:104" x14ac:dyDescent="0.2">
      <c r="A36" s="174"/>
      <c r="B36" s="177"/>
      <c r="C36" s="228" t="s">
        <v>96</v>
      </c>
      <c r="D36" s="229"/>
      <c r="E36" s="178">
        <v>0</v>
      </c>
      <c r="F36" s="179"/>
      <c r="G36" s="180"/>
      <c r="M36" s="176" t="s">
        <v>96</v>
      </c>
      <c r="O36" s="166"/>
    </row>
    <row r="37" spans="1:104" x14ac:dyDescent="0.2">
      <c r="A37" s="174"/>
      <c r="B37" s="177"/>
      <c r="C37" s="228" t="s">
        <v>118</v>
      </c>
      <c r="D37" s="229"/>
      <c r="E37" s="178">
        <v>3.4750000000000001</v>
      </c>
      <c r="F37" s="179"/>
      <c r="G37" s="180"/>
      <c r="M37" s="176" t="s">
        <v>118</v>
      </c>
      <c r="O37" s="166"/>
    </row>
    <row r="38" spans="1:104" x14ac:dyDescent="0.2">
      <c r="A38" s="174"/>
      <c r="B38" s="177"/>
      <c r="C38" s="228" t="s">
        <v>119</v>
      </c>
      <c r="D38" s="229"/>
      <c r="E38" s="178">
        <v>6.92</v>
      </c>
      <c r="F38" s="179"/>
      <c r="G38" s="180"/>
      <c r="M38" s="176" t="s">
        <v>119</v>
      </c>
      <c r="O38" s="166"/>
    </row>
    <row r="39" spans="1:104" x14ac:dyDescent="0.2">
      <c r="A39" s="174"/>
      <c r="B39" s="177"/>
      <c r="C39" s="228" t="s">
        <v>99</v>
      </c>
      <c r="D39" s="229"/>
      <c r="E39" s="178">
        <v>0</v>
      </c>
      <c r="F39" s="179"/>
      <c r="G39" s="180"/>
      <c r="M39" s="176" t="s">
        <v>99</v>
      </c>
      <c r="O39" s="166"/>
    </row>
    <row r="40" spans="1:104" x14ac:dyDescent="0.2">
      <c r="A40" s="174"/>
      <c r="B40" s="177"/>
      <c r="C40" s="228" t="s">
        <v>120</v>
      </c>
      <c r="D40" s="229"/>
      <c r="E40" s="178">
        <v>3.41</v>
      </c>
      <c r="F40" s="179"/>
      <c r="G40" s="180"/>
      <c r="M40" s="176" t="s">
        <v>120</v>
      </c>
      <c r="O40" s="166"/>
    </row>
    <row r="41" spans="1:104" x14ac:dyDescent="0.2">
      <c r="A41" s="174"/>
      <c r="B41" s="177"/>
      <c r="C41" s="228" t="s">
        <v>121</v>
      </c>
      <c r="D41" s="229"/>
      <c r="E41" s="178">
        <v>6.9</v>
      </c>
      <c r="F41" s="179"/>
      <c r="G41" s="180"/>
      <c r="M41" s="176" t="s">
        <v>121</v>
      </c>
      <c r="O41" s="166"/>
    </row>
    <row r="42" spans="1:104" x14ac:dyDescent="0.2">
      <c r="A42" s="174"/>
      <c r="B42" s="177"/>
      <c r="C42" s="228" t="s">
        <v>122</v>
      </c>
      <c r="D42" s="229"/>
      <c r="E42" s="178">
        <v>0</v>
      </c>
      <c r="F42" s="179"/>
      <c r="G42" s="180"/>
      <c r="M42" s="176" t="s">
        <v>122</v>
      </c>
      <c r="O42" s="166"/>
    </row>
    <row r="43" spans="1:104" x14ac:dyDescent="0.2">
      <c r="A43" s="174"/>
      <c r="B43" s="177"/>
      <c r="C43" s="228" t="s">
        <v>123</v>
      </c>
      <c r="D43" s="229"/>
      <c r="E43" s="178">
        <v>6.2565999999999997</v>
      </c>
      <c r="F43" s="179"/>
      <c r="G43" s="180"/>
      <c r="M43" s="176" t="s">
        <v>123</v>
      </c>
      <c r="O43" s="166"/>
    </row>
    <row r="44" spans="1:104" x14ac:dyDescent="0.2">
      <c r="A44" s="174"/>
      <c r="B44" s="177"/>
      <c r="C44" s="228" t="s">
        <v>124</v>
      </c>
      <c r="D44" s="229"/>
      <c r="E44" s="178">
        <v>6.0690999999999997</v>
      </c>
      <c r="F44" s="179"/>
      <c r="G44" s="180"/>
      <c r="M44" s="176" t="s">
        <v>124</v>
      </c>
      <c r="O44" s="166"/>
    </row>
    <row r="45" spans="1:104" ht="22.5" x14ac:dyDescent="0.2">
      <c r="A45" s="167">
        <v>8</v>
      </c>
      <c r="B45" s="168" t="s">
        <v>125</v>
      </c>
      <c r="C45" s="169" t="s">
        <v>126</v>
      </c>
      <c r="D45" s="170" t="s">
        <v>84</v>
      </c>
      <c r="E45" s="171">
        <v>45.07</v>
      </c>
      <c r="F45" s="171">
        <v>0</v>
      </c>
      <c r="G45" s="172">
        <f>E45*F45</f>
        <v>0</v>
      </c>
      <c r="O45" s="166">
        <v>2</v>
      </c>
      <c r="AA45" s="144">
        <v>1</v>
      </c>
      <c r="AB45" s="144">
        <v>1</v>
      </c>
      <c r="AC45" s="144">
        <v>1</v>
      </c>
      <c r="AZ45" s="144">
        <v>1</v>
      </c>
      <c r="BA45" s="144">
        <f>IF(AZ45=1,G45,0)</f>
        <v>0</v>
      </c>
      <c r="BB45" s="144">
        <f>IF(AZ45=2,G45,0)</f>
        <v>0</v>
      </c>
      <c r="BC45" s="144">
        <f>IF(AZ45=3,G45,0)</f>
        <v>0</v>
      </c>
      <c r="BD45" s="144">
        <f>IF(AZ45=4,G45,0)</f>
        <v>0</v>
      </c>
      <c r="BE45" s="144">
        <f>IF(AZ45=5,G45,0)</f>
        <v>0</v>
      </c>
      <c r="CA45" s="173">
        <v>1</v>
      </c>
      <c r="CB45" s="173">
        <v>1</v>
      </c>
      <c r="CZ45" s="144">
        <v>4.4139999999999999E-2</v>
      </c>
    </row>
    <row r="46" spans="1:104" x14ac:dyDescent="0.2">
      <c r="A46" s="174"/>
      <c r="B46" s="177"/>
      <c r="C46" s="228" t="s">
        <v>127</v>
      </c>
      <c r="D46" s="229"/>
      <c r="E46" s="178">
        <v>0</v>
      </c>
      <c r="F46" s="179"/>
      <c r="G46" s="180"/>
      <c r="M46" s="176" t="s">
        <v>127</v>
      </c>
      <c r="O46" s="166"/>
    </row>
    <row r="47" spans="1:104" x14ac:dyDescent="0.2">
      <c r="A47" s="174"/>
      <c r="B47" s="177"/>
      <c r="C47" s="228" t="s">
        <v>96</v>
      </c>
      <c r="D47" s="229"/>
      <c r="E47" s="178">
        <v>0</v>
      </c>
      <c r="F47" s="179"/>
      <c r="G47" s="180"/>
      <c r="M47" s="176" t="s">
        <v>96</v>
      </c>
      <c r="O47" s="166"/>
    </row>
    <row r="48" spans="1:104" x14ac:dyDescent="0.2">
      <c r="A48" s="174"/>
      <c r="B48" s="177"/>
      <c r="C48" s="228" t="s">
        <v>128</v>
      </c>
      <c r="D48" s="229"/>
      <c r="E48" s="178">
        <v>12.3</v>
      </c>
      <c r="F48" s="179"/>
      <c r="G48" s="180"/>
      <c r="M48" s="176" t="s">
        <v>128</v>
      </c>
      <c r="O48" s="166"/>
    </row>
    <row r="49" spans="1:104" x14ac:dyDescent="0.2">
      <c r="A49" s="174"/>
      <c r="B49" s="177"/>
      <c r="C49" s="228" t="s">
        <v>129</v>
      </c>
      <c r="D49" s="229"/>
      <c r="E49" s="178">
        <v>10.38</v>
      </c>
      <c r="F49" s="179"/>
      <c r="G49" s="180"/>
      <c r="M49" s="176" t="s">
        <v>129</v>
      </c>
      <c r="O49" s="166"/>
    </row>
    <row r="50" spans="1:104" x14ac:dyDescent="0.2">
      <c r="A50" s="174"/>
      <c r="B50" s="177"/>
      <c r="C50" s="228" t="s">
        <v>99</v>
      </c>
      <c r="D50" s="229"/>
      <c r="E50" s="178">
        <v>0</v>
      </c>
      <c r="F50" s="179"/>
      <c r="G50" s="180"/>
      <c r="M50" s="176" t="s">
        <v>99</v>
      </c>
      <c r="O50" s="166"/>
    </row>
    <row r="51" spans="1:104" x14ac:dyDescent="0.2">
      <c r="A51" s="174"/>
      <c r="B51" s="177"/>
      <c r="C51" s="228" t="s">
        <v>130</v>
      </c>
      <c r="D51" s="229"/>
      <c r="E51" s="178">
        <v>12.04</v>
      </c>
      <c r="F51" s="179"/>
      <c r="G51" s="180"/>
      <c r="M51" s="176" t="s">
        <v>130</v>
      </c>
      <c r="O51" s="166"/>
    </row>
    <row r="52" spans="1:104" x14ac:dyDescent="0.2">
      <c r="A52" s="174"/>
      <c r="B52" s="177"/>
      <c r="C52" s="228" t="s">
        <v>131</v>
      </c>
      <c r="D52" s="229"/>
      <c r="E52" s="178">
        <v>10.35</v>
      </c>
      <c r="F52" s="179"/>
      <c r="G52" s="180"/>
      <c r="M52" s="176" t="s">
        <v>131</v>
      </c>
      <c r="O52" s="166"/>
    </row>
    <row r="53" spans="1:104" ht="22.5" x14ac:dyDescent="0.2">
      <c r="A53" s="167">
        <v>9</v>
      </c>
      <c r="B53" s="168" t="s">
        <v>132</v>
      </c>
      <c r="C53" s="169" t="s">
        <v>133</v>
      </c>
      <c r="D53" s="170" t="s">
        <v>84</v>
      </c>
      <c r="E53" s="171">
        <v>57.395699999999998</v>
      </c>
      <c r="F53" s="171">
        <v>0</v>
      </c>
      <c r="G53" s="172">
        <f>E53*F53</f>
        <v>0</v>
      </c>
      <c r="O53" s="166">
        <v>2</v>
      </c>
      <c r="AA53" s="144">
        <v>1</v>
      </c>
      <c r="AB53" s="144">
        <v>1</v>
      </c>
      <c r="AC53" s="144">
        <v>1</v>
      </c>
      <c r="AZ53" s="144">
        <v>1</v>
      </c>
      <c r="BA53" s="144">
        <f>IF(AZ53=1,G53,0)</f>
        <v>0</v>
      </c>
      <c r="BB53" s="144">
        <f>IF(AZ53=2,G53,0)</f>
        <v>0</v>
      </c>
      <c r="BC53" s="144">
        <f>IF(AZ53=3,G53,0)</f>
        <v>0</v>
      </c>
      <c r="BD53" s="144">
        <f>IF(AZ53=4,G53,0)</f>
        <v>0</v>
      </c>
      <c r="BE53" s="144">
        <f>IF(AZ53=5,G53,0)</f>
        <v>0</v>
      </c>
      <c r="CA53" s="173">
        <v>1</v>
      </c>
      <c r="CB53" s="173">
        <v>1</v>
      </c>
      <c r="CZ53" s="144">
        <v>8.0000000000000002E-3</v>
      </c>
    </row>
    <row r="54" spans="1:104" x14ac:dyDescent="0.2">
      <c r="A54" s="174"/>
      <c r="B54" s="177"/>
      <c r="C54" s="228" t="s">
        <v>134</v>
      </c>
      <c r="D54" s="229"/>
      <c r="E54" s="178">
        <v>0</v>
      </c>
      <c r="F54" s="179"/>
      <c r="G54" s="180"/>
      <c r="M54" s="176" t="s">
        <v>134</v>
      </c>
      <c r="O54" s="166"/>
    </row>
    <row r="55" spans="1:104" x14ac:dyDescent="0.2">
      <c r="A55" s="174"/>
      <c r="B55" s="177"/>
      <c r="C55" s="228" t="s">
        <v>127</v>
      </c>
      <c r="D55" s="229"/>
      <c r="E55" s="178">
        <v>0</v>
      </c>
      <c r="F55" s="179"/>
      <c r="G55" s="180"/>
      <c r="M55" s="176" t="s">
        <v>127</v>
      </c>
      <c r="O55" s="166"/>
    </row>
    <row r="56" spans="1:104" x14ac:dyDescent="0.2">
      <c r="A56" s="174"/>
      <c r="B56" s="177"/>
      <c r="C56" s="228" t="s">
        <v>96</v>
      </c>
      <c r="D56" s="229"/>
      <c r="E56" s="178">
        <v>0</v>
      </c>
      <c r="F56" s="179"/>
      <c r="G56" s="180"/>
      <c r="M56" s="176" t="s">
        <v>96</v>
      </c>
      <c r="O56" s="166"/>
    </row>
    <row r="57" spans="1:104" x14ac:dyDescent="0.2">
      <c r="A57" s="174"/>
      <c r="B57" s="177"/>
      <c r="C57" s="228" t="s">
        <v>128</v>
      </c>
      <c r="D57" s="229"/>
      <c r="E57" s="178">
        <v>12.3</v>
      </c>
      <c r="F57" s="179"/>
      <c r="G57" s="180"/>
      <c r="M57" s="176" t="s">
        <v>128</v>
      </c>
      <c r="O57" s="166"/>
    </row>
    <row r="58" spans="1:104" x14ac:dyDescent="0.2">
      <c r="A58" s="174"/>
      <c r="B58" s="177"/>
      <c r="C58" s="228" t="s">
        <v>129</v>
      </c>
      <c r="D58" s="229"/>
      <c r="E58" s="178">
        <v>10.38</v>
      </c>
      <c r="F58" s="179"/>
      <c r="G58" s="180"/>
      <c r="M58" s="176" t="s">
        <v>129</v>
      </c>
      <c r="O58" s="166"/>
    </row>
    <row r="59" spans="1:104" x14ac:dyDescent="0.2">
      <c r="A59" s="174"/>
      <c r="B59" s="177"/>
      <c r="C59" s="228" t="s">
        <v>99</v>
      </c>
      <c r="D59" s="229"/>
      <c r="E59" s="178">
        <v>0</v>
      </c>
      <c r="F59" s="179"/>
      <c r="G59" s="180"/>
      <c r="M59" s="176" t="s">
        <v>99</v>
      </c>
      <c r="O59" s="166"/>
    </row>
    <row r="60" spans="1:104" x14ac:dyDescent="0.2">
      <c r="A60" s="174"/>
      <c r="B60" s="177"/>
      <c r="C60" s="228" t="s">
        <v>130</v>
      </c>
      <c r="D60" s="229"/>
      <c r="E60" s="178">
        <v>12.04</v>
      </c>
      <c r="F60" s="179"/>
      <c r="G60" s="180"/>
      <c r="M60" s="176" t="s">
        <v>130</v>
      </c>
      <c r="O60" s="166"/>
    </row>
    <row r="61" spans="1:104" x14ac:dyDescent="0.2">
      <c r="A61" s="174"/>
      <c r="B61" s="177"/>
      <c r="C61" s="228" t="s">
        <v>131</v>
      </c>
      <c r="D61" s="229"/>
      <c r="E61" s="178">
        <v>10.35</v>
      </c>
      <c r="F61" s="179"/>
      <c r="G61" s="180"/>
      <c r="M61" s="176" t="s">
        <v>131</v>
      </c>
      <c r="O61" s="166"/>
    </row>
    <row r="62" spans="1:104" x14ac:dyDescent="0.2">
      <c r="A62" s="174"/>
      <c r="B62" s="177"/>
      <c r="C62" s="228" t="s">
        <v>135</v>
      </c>
      <c r="D62" s="229"/>
      <c r="E62" s="178">
        <v>0</v>
      </c>
      <c r="F62" s="179"/>
      <c r="G62" s="180"/>
      <c r="M62" s="176" t="s">
        <v>135</v>
      </c>
      <c r="O62" s="166"/>
    </row>
    <row r="63" spans="1:104" x14ac:dyDescent="0.2">
      <c r="A63" s="174"/>
      <c r="B63" s="177"/>
      <c r="C63" s="228" t="s">
        <v>123</v>
      </c>
      <c r="D63" s="229"/>
      <c r="E63" s="178">
        <v>6.2565999999999997</v>
      </c>
      <c r="F63" s="179"/>
      <c r="G63" s="180"/>
      <c r="M63" s="176" t="s">
        <v>123</v>
      </c>
      <c r="O63" s="166"/>
    </row>
    <row r="64" spans="1:104" x14ac:dyDescent="0.2">
      <c r="A64" s="174"/>
      <c r="B64" s="177"/>
      <c r="C64" s="228" t="s">
        <v>124</v>
      </c>
      <c r="D64" s="229"/>
      <c r="E64" s="178">
        <v>6.0690999999999997</v>
      </c>
      <c r="F64" s="179"/>
      <c r="G64" s="180"/>
      <c r="M64" s="176" t="s">
        <v>124</v>
      </c>
      <c r="O64" s="166"/>
    </row>
    <row r="65" spans="1:104" x14ac:dyDescent="0.2">
      <c r="A65" s="181"/>
      <c r="B65" s="182" t="s">
        <v>75</v>
      </c>
      <c r="C65" s="183" t="str">
        <f>CONCATENATE(B12," ",C12)</f>
        <v>61 Upravy povrchů vnitřní</v>
      </c>
      <c r="D65" s="184"/>
      <c r="E65" s="185"/>
      <c r="F65" s="186"/>
      <c r="G65" s="187">
        <f>SUM(G12:G64)</f>
        <v>0</v>
      </c>
      <c r="O65" s="166">
        <v>4</v>
      </c>
      <c r="BA65" s="188">
        <f>SUM(BA12:BA64)</f>
        <v>0</v>
      </c>
      <c r="BB65" s="188">
        <f>SUM(BB12:BB64)</f>
        <v>0</v>
      </c>
      <c r="BC65" s="188">
        <f>SUM(BC12:BC64)</f>
        <v>0</v>
      </c>
      <c r="BD65" s="188">
        <f>SUM(BD12:BD64)</f>
        <v>0</v>
      </c>
      <c r="BE65" s="188">
        <f>SUM(BE12:BE64)</f>
        <v>0</v>
      </c>
    </row>
    <row r="66" spans="1:104" x14ac:dyDescent="0.2">
      <c r="A66" s="159" t="s">
        <v>74</v>
      </c>
      <c r="B66" s="160" t="s">
        <v>136</v>
      </c>
      <c r="C66" s="161" t="s">
        <v>137</v>
      </c>
      <c r="D66" s="162"/>
      <c r="E66" s="163"/>
      <c r="F66" s="163"/>
      <c r="G66" s="164"/>
      <c r="H66" s="165"/>
      <c r="I66" s="165"/>
      <c r="O66" s="166">
        <v>1</v>
      </c>
    </row>
    <row r="67" spans="1:104" x14ac:dyDescent="0.2">
      <c r="A67" s="167">
        <v>10</v>
      </c>
      <c r="B67" s="168" t="s">
        <v>138</v>
      </c>
      <c r="C67" s="169" t="s">
        <v>139</v>
      </c>
      <c r="D67" s="170" t="s">
        <v>84</v>
      </c>
      <c r="E67" s="171">
        <v>12.325699999999999</v>
      </c>
      <c r="F67" s="171">
        <v>0</v>
      </c>
      <c r="G67" s="172">
        <f>E67*F67</f>
        <v>0</v>
      </c>
      <c r="O67" s="166">
        <v>2</v>
      </c>
      <c r="AA67" s="144">
        <v>1</v>
      </c>
      <c r="AB67" s="144">
        <v>0</v>
      </c>
      <c r="AC67" s="144">
        <v>0</v>
      </c>
      <c r="AZ67" s="144">
        <v>1</v>
      </c>
      <c r="BA67" s="144">
        <f>IF(AZ67=1,G67,0)</f>
        <v>0</v>
      </c>
      <c r="BB67" s="144">
        <f>IF(AZ67=2,G67,0)</f>
        <v>0</v>
      </c>
      <c r="BC67" s="144">
        <f>IF(AZ67=3,G67,0)</f>
        <v>0</v>
      </c>
      <c r="BD67" s="144">
        <f>IF(AZ67=4,G67,0)</f>
        <v>0</v>
      </c>
      <c r="BE67" s="144">
        <f>IF(AZ67=5,G67,0)</f>
        <v>0</v>
      </c>
      <c r="CA67" s="173">
        <v>1</v>
      </c>
      <c r="CB67" s="173">
        <v>0</v>
      </c>
      <c r="CZ67" s="144">
        <v>0.11515</v>
      </c>
    </row>
    <row r="68" spans="1:104" ht="22.5" x14ac:dyDescent="0.2">
      <c r="A68" s="174"/>
      <c r="B68" s="175"/>
      <c r="C68" s="230" t="s">
        <v>140</v>
      </c>
      <c r="D68" s="231"/>
      <c r="E68" s="231"/>
      <c r="F68" s="231"/>
      <c r="G68" s="232"/>
      <c r="L68" s="176" t="s">
        <v>140</v>
      </c>
      <c r="O68" s="166">
        <v>3</v>
      </c>
    </row>
    <row r="69" spans="1:104" ht="45" x14ac:dyDescent="0.2">
      <c r="A69" s="174"/>
      <c r="B69" s="175"/>
      <c r="C69" s="230" t="s">
        <v>141</v>
      </c>
      <c r="D69" s="231"/>
      <c r="E69" s="231"/>
      <c r="F69" s="231"/>
      <c r="G69" s="232"/>
      <c r="L69" s="176" t="s">
        <v>141</v>
      </c>
      <c r="O69" s="166">
        <v>3</v>
      </c>
    </row>
    <row r="70" spans="1:104" x14ac:dyDescent="0.2">
      <c r="A70" s="174"/>
      <c r="B70" s="177"/>
      <c r="C70" s="228" t="s">
        <v>123</v>
      </c>
      <c r="D70" s="229"/>
      <c r="E70" s="178">
        <v>6.2565999999999997</v>
      </c>
      <c r="F70" s="179"/>
      <c r="G70" s="180"/>
      <c r="M70" s="176" t="s">
        <v>123</v>
      </c>
      <c r="O70" s="166"/>
    </row>
    <row r="71" spans="1:104" x14ac:dyDescent="0.2">
      <c r="A71" s="174"/>
      <c r="B71" s="177"/>
      <c r="C71" s="228" t="s">
        <v>124</v>
      </c>
      <c r="D71" s="229"/>
      <c r="E71" s="178">
        <v>6.0690999999999997</v>
      </c>
      <c r="F71" s="179"/>
      <c r="G71" s="180"/>
      <c r="M71" s="176" t="s">
        <v>124</v>
      </c>
      <c r="O71" s="166"/>
    </row>
    <row r="72" spans="1:104" x14ac:dyDescent="0.2">
      <c r="A72" s="181"/>
      <c r="B72" s="182" t="s">
        <v>75</v>
      </c>
      <c r="C72" s="183" t="str">
        <f>CONCATENATE(B66," ",C66)</f>
        <v>63 Podlahy a podlahové konstrukce</v>
      </c>
      <c r="D72" s="184"/>
      <c r="E72" s="185"/>
      <c r="F72" s="186"/>
      <c r="G72" s="187">
        <f>SUM(G66:G71)</f>
        <v>0</v>
      </c>
      <c r="O72" s="166">
        <v>4</v>
      </c>
      <c r="BA72" s="188">
        <f>SUM(BA66:BA71)</f>
        <v>0</v>
      </c>
      <c r="BB72" s="188">
        <f>SUM(BB66:BB71)</f>
        <v>0</v>
      </c>
      <c r="BC72" s="188">
        <f>SUM(BC66:BC71)</f>
        <v>0</v>
      </c>
      <c r="BD72" s="188">
        <f>SUM(BD66:BD71)</f>
        <v>0</v>
      </c>
      <c r="BE72" s="188">
        <f>SUM(BE66:BE71)</f>
        <v>0</v>
      </c>
    </row>
    <row r="73" spans="1:104" x14ac:dyDescent="0.2">
      <c r="A73" s="159" t="s">
        <v>74</v>
      </c>
      <c r="B73" s="160" t="s">
        <v>142</v>
      </c>
      <c r="C73" s="161" t="s">
        <v>143</v>
      </c>
      <c r="D73" s="162"/>
      <c r="E73" s="163"/>
      <c r="F73" s="163"/>
      <c r="G73" s="164"/>
      <c r="H73" s="165"/>
      <c r="I73" s="165"/>
      <c r="O73" s="166">
        <v>1</v>
      </c>
    </row>
    <row r="74" spans="1:104" x14ac:dyDescent="0.2">
      <c r="A74" s="167">
        <v>11</v>
      </c>
      <c r="B74" s="168" t="s">
        <v>144</v>
      </c>
      <c r="C74" s="169" t="s">
        <v>145</v>
      </c>
      <c r="D74" s="170" t="s">
        <v>102</v>
      </c>
      <c r="E74" s="171">
        <v>2</v>
      </c>
      <c r="F74" s="171">
        <v>0</v>
      </c>
      <c r="G74" s="172">
        <f>E74*F74</f>
        <v>0</v>
      </c>
      <c r="O74" s="166">
        <v>2</v>
      </c>
      <c r="AA74" s="144">
        <v>1</v>
      </c>
      <c r="AB74" s="144">
        <v>1</v>
      </c>
      <c r="AC74" s="144">
        <v>1</v>
      </c>
      <c r="AZ74" s="144">
        <v>1</v>
      </c>
      <c r="BA74" s="144">
        <f>IF(AZ74=1,G74,0)</f>
        <v>0</v>
      </c>
      <c r="BB74" s="144">
        <f>IF(AZ74=2,G74,0)</f>
        <v>0</v>
      </c>
      <c r="BC74" s="144">
        <f>IF(AZ74=3,G74,0)</f>
        <v>0</v>
      </c>
      <c r="BD74" s="144">
        <f>IF(AZ74=4,G74,0)</f>
        <v>0</v>
      </c>
      <c r="BE74" s="144">
        <f>IF(AZ74=5,G74,0)</f>
        <v>0</v>
      </c>
      <c r="CA74" s="173">
        <v>1</v>
      </c>
      <c r="CB74" s="173">
        <v>1</v>
      </c>
      <c r="CZ74" s="144">
        <v>5.2560000000000003E-2</v>
      </c>
    </row>
    <row r="75" spans="1:104" x14ac:dyDescent="0.2">
      <c r="A75" s="174"/>
      <c r="B75" s="177"/>
      <c r="C75" s="228" t="s">
        <v>146</v>
      </c>
      <c r="D75" s="229"/>
      <c r="E75" s="178">
        <v>1</v>
      </c>
      <c r="F75" s="179"/>
      <c r="G75" s="180"/>
      <c r="M75" s="176" t="s">
        <v>146</v>
      </c>
      <c r="O75" s="166"/>
    </row>
    <row r="76" spans="1:104" x14ac:dyDescent="0.2">
      <c r="A76" s="174"/>
      <c r="B76" s="177"/>
      <c r="C76" s="228" t="s">
        <v>147</v>
      </c>
      <c r="D76" s="229"/>
      <c r="E76" s="178">
        <v>1</v>
      </c>
      <c r="F76" s="179"/>
      <c r="G76" s="180"/>
      <c r="M76" s="176" t="s">
        <v>147</v>
      </c>
      <c r="O76" s="166"/>
    </row>
    <row r="77" spans="1:104" ht="22.5" x14ac:dyDescent="0.2">
      <c r="A77" s="167">
        <v>12</v>
      </c>
      <c r="B77" s="168" t="s">
        <v>148</v>
      </c>
      <c r="C77" s="169" t="s">
        <v>149</v>
      </c>
      <c r="D77" s="170" t="s">
        <v>102</v>
      </c>
      <c r="E77" s="171">
        <v>2</v>
      </c>
      <c r="F77" s="171">
        <v>0</v>
      </c>
      <c r="G77" s="172">
        <f>E77*F77</f>
        <v>0</v>
      </c>
      <c r="O77" s="166">
        <v>2</v>
      </c>
      <c r="AA77" s="144">
        <v>3</v>
      </c>
      <c r="AB77" s="144">
        <v>1</v>
      </c>
      <c r="AC77" s="144">
        <v>55330319</v>
      </c>
      <c r="AZ77" s="144">
        <v>1</v>
      </c>
      <c r="BA77" s="144">
        <f>IF(AZ77=1,G77,0)</f>
        <v>0</v>
      </c>
      <c r="BB77" s="144">
        <f>IF(AZ77=2,G77,0)</f>
        <v>0</v>
      </c>
      <c r="BC77" s="144">
        <f>IF(AZ77=3,G77,0)</f>
        <v>0</v>
      </c>
      <c r="BD77" s="144">
        <f>IF(AZ77=4,G77,0)</f>
        <v>0</v>
      </c>
      <c r="BE77" s="144">
        <f>IF(AZ77=5,G77,0)</f>
        <v>0</v>
      </c>
      <c r="CA77" s="173">
        <v>3</v>
      </c>
      <c r="CB77" s="173">
        <v>1</v>
      </c>
      <c r="CZ77" s="144">
        <v>1.1860000000000001E-2</v>
      </c>
    </row>
    <row r="78" spans="1:104" x14ac:dyDescent="0.2">
      <c r="A78" s="174"/>
      <c r="B78" s="177"/>
      <c r="C78" s="228" t="s">
        <v>146</v>
      </c>
      <c r="D78" s="229"/>
      <c r="E78" s="178">
        <v>1</v>
      </c>
      <c r="F78" s="179"/>
      <c r="G78" s="180"/>
      <c r="M78" s="176" t="s">
        <v>146</v>
      </c>
      <c r="O78" s="166"/>
    </row>
    <row r="79" spans="1:104" x14ac:dyDescent="0.2">
      <c r="A79" s="174"/>
      <c r="B79" s="177"/>
      <c r="C79" s="228" t="s">
        <v>147</v>
      </c>
      <c r="D79" s="229"/>
      <c r="E79" s="178">
        <v>1</v>
      </c>
      <c r="F79" s="179"/>
      <c r="G79" s="180"/>
      <c r="M79" s="176" t="s">
        <v>147</v>
      </c>
      <c r="O79" s="166"/>
    </row>
    <row r="80" spans="1:104" x14ac:dyDescent="0.2">
      <c r="A80" s="181"/>
      <c r="B80" s="182" t="s">
        <v>75</v>
      </c>
      <c r="C80" s="183" t="str">
        <f>CONCATENATE(B73," ",C73)</f>
        <v>64 Výplně otvorů</v>
      </c>
      <c r="D80" s="184"/>
      <c r="E80" s="185"/>
      <c r="F80" s="186"/>
      <c r="G80" s="187">
        <f>SUM(G73:G79)</f>
        <v>0</v>
      </c>
      <c r="O80" s="166">
        <v>4</v>
      </c>
      <c r="BA80" s="188">
        <f>SUM(BA73:BA79)</f>
        <v>0</v>
      </c>
      <c r="BB80" s="188">
        <f>SUM(BB73:BB79)</f>
        <v>0</v>
      </c>
      <c r="BC80" s="188">
        <f>SUM(BC73:BC79)</f>
        <v>0</v>
      </c>
      <c r="BD80" s="188">
        <f>SUM(BD73:BD79)</f>
        <v>0</v>
      </c>
      <c r="BE80" s="188">
        <f>SUM(BE73:BE79)</f>
        <v>0</v>
      </c>
    </row>
    <row r="81" spans="1:104" x14ac:dyDescent="0.2">
      <c r="A81" s="159" t="s">
        <v>74</v>
      </c>
      <c r="B81" s="160" t="s">
        <v>150</v>
      </c>
      <c r="C81" s="161" t="s">
        <v>151</v>
      </c>
      <c r="D81" s="162"/>
      <c r="E81" s="163"/>
      <c r="F81" s="163"/>
      <c r="G81" s="164"/>
      <c r="H81" s="165"/>
      <c r="I81" s="165"/>
      <c r="O81" s="166">
        <v>1</v>
      </c>
    </row>
    <row r="82" spans="1:104" ht="22.5" x14ac:dyDescent="0.2">
      <c r="A82" s="167">
        <v>13</v>
      </c>
      <c r="B82" s="168" t="s">
        <v>152</v>
      </c>
      <c r="C82" s="169" t="s">
        <v>153</v>
      </c>
      <c r="D82" s="170" t="s">
        <v>154</v>
      </c>
      <c r="E82" s="171">
        <v>1</v>
      </c>
      <c r="F82" s="171">
        <v>0</v>
      </c>
      <c r="G82" s="172">
        <f>E82*F82</f>
        <v>0</v>
      </c>
      <c r="O82" s="166">
        <v>2</v>
      </c>
      <c r="AA82" s="144">
        <v>1</v>
      </c>
      <c r="AB82" s="144">
        <v>1</v>
      </c>
      <c r="AC82" s="144">
        <v>1</v>
      </c>
      <c r="AZ82" s="144">
        <v>1</v>
      </c>
      <c r="BA82" s="144">
        <f>IF(AZ82=1,G82,0)</f>
        <v>0</v>
      </c>
      <c r="BB82" s="144">
        <f>IF(AZ82=2,G82,0)</f>
        <v>0</v>
      </c>
      <c r="BC82" s="144">
        <f>IF(AZ82=3,G82,0)</f>
        <v>0</v>
      </c>
      <c r="BD82" s="144">
        <f>IF(AZ82=4,G82,0)</f>
        <v>0</v>
      </c>
      <c r="BE82" s="144">
        <f>IF(AZ82=5,G82,0)</f>
        <v>0</v>
      </c>
      <c r="CA82" s="173">
        <v>1</v>
      </c>
      <c r="CB82" s="173">
        <v>1</v>
      </c>
      <c r="CZ82" s="144">
        <v>1.8380000000000001E-2</v>
      </c>
    </row>
    <row r="83" spans="1:104" x14ac:dyDescent="0.2">
      <c r="A83" s="174"/>
      <c r="B83" s="175"/>
      <c r="C83" s="230" t="s">
        <v>153</v>
      </c>
      <c r="D83" s="231"/>
      <c r="E83" s="231"/>
      <c r="F83" s="231"/>
      <c r="G83" s="232"/>
      <c r="L83" s="176" t="s">
        <v>153</v>
      </c>
      <c r="O83" s="166">
        <v>3</v>
      </c>
    </row>
    <row r="84" spans="1:104" x14ac:dyDescent="0.2">
      <c r="A84" s="181"/>
      <c r="B84" s="182" t="s">
        <v>75</v>
      </c>
      <c r="C84" s="183" t="str">
        <f>CONCATENATE(B81," ",C81)</f>
        <v>94 Lešení a stavební výtahy</v>
      </c>
      <c r="D84" s="184"/>
      <c r="E84" s="185"/>
      <c r="F84" s="186"/>
      <c r="G84" s="187">
        <f>SUM(G81:G83)</f>
        <v>0</v>
      </c>
      <c r="O84" s="166">
        <v>4</v>
      </c>
      <c r="BA84" s="188">
        <f>SUM(BA81:BA83)</f>
        <v>0</v>
      </c>
      <c r="BB84" s="188">
        <f>SUM(BB81:BB83)</f>
        <v>0</v>
      </c>
      <c r="BC84" s="188">
        <f>SUM(BC81:BC83)</f>
        <v>0</v>
      </c>
      <c r="BD84" s="188">
        <f>SUM(BD81:BD83)</f>
        <v>0</v>
      </c>
      <c r="BE84" s="188">
        <f>SUM(BE81:BE83)</f>
        <v>0</v>
      </c>
    </row>
    <row r="85" spans="1:104" x14ac:dyDescent="0.2">
      <c r="A85" s="159" t="s">
        <v>74</v>
      </c>
      <c r="B85" s="160" t="s">
        <v>155</v>
      </c>
      <c r="C85" s="161" t="s">
        <v>156</v>
      </c>
      <c r="D85" s="162"/>
      <c r="E85" s="163"/>
      <c r="F85" s="163"/>
      <c r="G85" s="164"/>
      <c r="H85" s="165"/>
      <c r="I85" s="165"/>
      <c r="O85" s="166">
        <v>1</v>
      </c>
    </row>
    <row r="86" spans="1:104" x14ac:dyDescent="0.2">
      <c r="A86" s="167">
        <v>14</v>
      </c>
      <c r="B86" s="168" t="s">
        <v>157</v>
      </c>
      <c r="C86" s="169" t="s">
        <v>158</v>
      </c>
      <c r="D86" s="170" t="s">
        <v>84</v>
      </c>
      <c r="E86" s="171">
        <v>12.325699999999999</v>
      </c>
      <c r="F86" s="171">
        <v>0</v>
      </c>
      <c r="G86" s="172">
        <f>E86*F86</f>
        <v>0</v>
      </c>
      <c r="O86" s="166">
        <v>2</v>
      </c>
      <c r="AA86" s="144">
        <v>1</v>
      </c>
      <c r="AB86" s="144">
        <v>1</v>
      </c>
      <c r="AC86" s="144">
        <v>1</v>
      </c>
      <c r="AZ86" s="144">
        <v>1</v>
      </c>
      <c r="BA86" s="144">
        <f>IF(AZ86=1,G86,0)</f>
        <v>0</v>
      </c>
      <c r="BB86" s="144">
        <f>IF(AZ86=2,G86,0)</f>
        <v>0</v>
      </c>
      <c r="BC86" s="144">
        <f>IF(AZ86=3,G86,0)</f>
        <v>0</v>
      </c>
      <c r="BD86" s="144">
        <f>IF(AZ86=4,G86,0)</f>
        <v>0</v>
      </c>
      <c r="BE86" s="144">
        <f>IF(AZ86=5,G86,0)</f>
        <v>0</v>
      </c>
      <c r="CA86" s="173">
        <v>1</v>
      </c>
      <c r="CB86" s="173">
        <v>1</v>
      </c>
      <c r="CZ86" s="144">
        <v>4.0000000000000003E-5</v>
      </c>
    </row>
    <row r="87" spans="1:104" x14ac:dyDescent="0.2">
      <c r="A87" s="174"/>
      <c r="B87" s="177"/>
      <c r="C87" s="228" t="s">
        <v>123</v>
      </c>
      <c r="D87" s="229"/>
      <c r="E87" s="178">
        <v>6.2565999999999997</v>
      </c>
      <c r="F87" s="179"/>
      <c r="G87" s="180"/>
      <c r="M87" s="176" t="s">
        <v>123</v>
      </c>
      <c r="O87" s="166"/>
    </row>
    <row r="88" spans="1:104" x14ac:dyDescent="0.2">
      <c r="A88" s="174"/>
      <c r="B88" s="177"/>
      <c r="C88" s="228" t="s">
        <v>124</v>
      </c>
      <c r="D88" s="229"/>
      <c r="E88" s="178">
        <v>6.0690999999999997</v>
      </c>
      <c r="F88" s="179"/>
      <c r="G88" s="180"/>
      <c r="M88" s="176" t="s">
        <v>124</v>
      </c>
      <c r="O88" s="166"/>
    </row>
    <row r="89" spans="1:104" x14ac:dyDescent="0.2">
      <c r="A89" s="181"/>
      <c r="B89" s="182" t="s">
        <v>75</v>
      </c>
      <c r="C89" s="183" t="str">
        <f>CONCATENATE(B85," ",C85)</f>
        <v>95 Dokončovací konstrukce na pozemních stavbách</v>
      </c>
      <c r="D89" s="184"/>
      <c r="E89" s="185"/>
      <c r="F89" s="186"/>
      <c r="G89" s="187">
        <f>SUM(G85:G88)</f>
        <v>0</v>
      </c>
      <c r="O89" s="166">
        <v>4</v>
      </c>
      <c r="BA89" s="188">
        <f>SUM(BA85:BA88)</f>
        <v>0</v>
      </c>
      <c r="BB89" s="188">
        <f>SUM(BB85:BB88)</f>
        <v>0</v>
      </c>
      <c r="BC89" s="188">
        <f>SUM(BC85:BC88)</f>
        <v>0</v>
      </c>
      <c r="BD89" s="188">
        <f>SUM(BD85:BD88)</f>
        <v>0</v>
      </c>
      <c r="BE89" s="188">
        <f>SUM(BE85:BE88)</f>
        <v>0</v>
      </c>
    </row>
    <row r="90" spans="1:104" x14ac:dyDescent="0.2">
      <c r="A90" s="159" t="s">
        <v>74</v>
      </c>
      <c r="B90" s="160" t="s">
        <v>159</v>
      </c>
      <c r="C90" s="161" t="s">
        <v>160</v>
      </c>
      <c r="D90" s="162"/>
      <c r="E90" s="163"/>
      <c r="F90" s="163"/>
      <c r="G90" s="164"/>
      <c r="H90" s="165"/>
      <c r="I90" s="165"/>
      <c r="O90" s="166">
        <v>1</v>
      </c>
    </row>
    <row r="91" spans="1:104" x14ac:dyDescent="0.2">
      <c r="A91" s="167">
        <v>15</v>
      </c>
      <c r="B91" s="168" t="s">
        <v>161</v>
      </c>
      <c r="C91" s="169" t="s">
        <v>162</v>
      </c>
      <c r="D91" s="170" t="s">
        <v>84</v>
      </c>
      <c r="E91" s="171">
        <v>52.11</v>
      </c>
      <c r="F91" s="171">
        <v>0</v>
      </c>
      <c r="G91" s="172">
        <f>E91*F91</f>
        <v>0</v>
      </c>
      <c r="O91" s="166">
        <v>2</v>
      </c>
      <c r="AA91" s="144">
        <v>1</v>
      </c>
      <c r="AB91" s="144">
        <v>0</v>
      </c>
      <c r="AC91" s="144">
        <v>0</v>
      </c>
      <c r="AZ91" s="144">
        <v>1</v>
      </c>
      <c r="BA91" s="144">
        <f>IF(AZ91=1,G91,0)</f>
        <v>0</v>
      </c>
      <c r="BB91" s="144">
        <f>IF(AZ91=2,G91,0)</f>
        <v>0</v>
      </c>
      <c r="BC91" s="144">
        <f>IF(AZ91=3,G91,0)</f>
        <v>0</v>
      </c>
      <c r="BD91" s="144">
        <f>IF(AZ91=4,G91,0)</f>
        <v>0</v>
      </c>
      <c r="BE91" s="144">
        <f>IF(AZ91=5,G91,0)</f>
        <v>0</v>
      </c>
      <c r="CA91" s="173">
        <v>1</v>
      </c>
      <c r="CB91" s="173">
        <v>0</v>
      </c>
      <c r="CZ91" s="144">
        <v>0</v>
      </c>
    </row>
    <row r="92" spans="1:104" x14ac:dyDescent="0.2">
      <c r="A92" s="174"/>
      <c r="B92" s="177"/>
      <c r="C92" s="228" t="s">
        <v>127</v>
      </c>
      <c r="D92" s="229"/>
      <c r="E92" s="178">
        <v>0</v>
      </c>
      <c r="F92" s="179"/>
      <c r="G92" s="180"/>
      <c r="M92" s="176" t="s">
        <v>127</v>
      </c>
      <c r="O92" s="166"/>
    </row>
    <row r="93" spans="1:104" x14ac:dyDescent="0.2">
      <c r="A93" s="174"/>
      <c r="B93" s="177"/>
      <c r="C93" s="228" t="s">
        <v>96</v>
      </c>
      <c r="D93" s="229"/>
      <c r="E93" s="178">
        <v>0</v>
      </c>
      <c r="F93" s="179"/>
      <c r="G93" s="180"/>
      <c r="M93" s="176" t="s">
        <v>96</v>
      </c>
      <c r="O93" s="166"/>
    </row>
    <row r="94" spans="1:104" x14ac:dyDescent="0.2">
      <c r="A94" s="174"/>
      <c r="B94" s="177"/>
      <c r="C94" s="228" t="s">
        <v>128</v>
      </c>
      <c r="D94" s="229"/>
      <c r="E94" s="178">
        <v>12.3</v>
      </c>
      <c r="F94" s="179"/>
      <c r="G94" s="180"/>
      <c r="M94" s="176" t="s">
        <v>128</v>
      </c>
      <c r="O94" s="166"/>
    </row>
    <row r="95" spans="1:104" x14ac:dyDescent="0.2">
      <c r="A95" s="174"/>
      <c r="B95" s="177"/>
      <c r="C95" s="228" t="s">
        <v>163</v>
      </c>
      <c r="D95" s="229"/>
      <c r="E95" s="178">
        <v>3.5</v>
      </c>
      <c r="F95" s="179"/>
      <c r="G95" s="180"/>
      <c r="M95" s="176" t="s">
        <v>163</v>
      </c>
      <c r="O95" s="166"/>
    </row>
    <row r="96" spans="1:104" x14ac:dyDescent="0.2">
      <c r="A96" s="174"/>
      <c r="B96" s="177"/>
      <c r="C96" s="228" t="s">
        <v>129</v>
      </c>
      <c r="D96" s="229"/>
      <c r="E96" s="178">
        <v>10.38</v>
      </c>
      <c r="F96" s="179"/>
      <c r="G96" s="180"/>
      <c r="M96" s="176" t="s">
        <v>129</v>
      </c>
      <c r="O96" s="166"/>
    </row>
    <row r="97" spans="1:104" x14ac:dyDescent="0.2">
      <c r="A97" s="174"/>
      <c r="B97" s="177"/>
      <c r="C97" s="228" t="s">
        <v>99</v>
      </c>
      <c r="D97" s="229"/>
      <c r="E97" s="178">
        <v>0</v>
      </c>
      <c r="F97" s="179"/>
      <c r="G97" s="180"/>
      <c r="M97" s="176" t="s">
        <v>99</v>
      </c>
      <c r="O97" s="166"/>
    </row>
    <row r="98" spans="1:104" x14ac:dyDescent="0.2">
      <c r="A98" s="174"/>
      <c r="B98" s="177"/>
      <c r="C98" s="228" t="s">
        <v>130</v>
      </c>
      <c r="D98" s="229"/>
      <c r="E98" s="178">
        <v>12.04</v>
      </c>
      <c r="F98" s="179"/>
      <c r="G98" s="180"/>
      <c r="M98" s="176" t="s">
        <v>130</v>
      </c>
      <c r="O98" s="166"/>
    </row>
    <row r="99" spans="1:104" x14ac:dyDescent="0.2">
      <c r="A99" s="174"/>
      <c r="B99" s="177"/>
      <c r="C99" s="228" t="s">
        <v>164</v>
      </c>
      <c r="D99" s="229"/>
      <c r="E99" s="178">
        <v>3.54</v>
      </c>
      <c r="F99" s="179"/>
      <c r="G99" s="180"/>
      <c r="M99" s="176" t="s">
        <v>164</v>
      </c>
      <c r="O99" s="166"/>
    </row>
    <row r="100" spans="1:104" x14ac:dyDescent="0.2">
      <c r="A100" s="174"/>
      <c r="B100" s="177"/>
      <c r="C100" s="228" t="s">
        <v>131</v>
      </c>
      <c r="D100" s="229"/>
      <c r="E100" s="178">
        <v>10.35</v>
      </c>
      <c r="F100" s="179"/>
      <c r="G100" s="180"/>
      <c r="M100" s="176" t="s">
        <v>131</v>
      </c>
      <c r="O100" s="166"/>
    </row>
    <row r="101" spans="1:104" x14ac:dyDescent="0.2">
      <c r="A101" s="167">
        <v>16</v>
      </c>
      <c r="B101" s="168" t="s">
        <v>165</v>
      </c>
      <c r="C101" s="169" t="s">
        <v>166</v>
      </c>
      <c r="D101" s="170" t="s">
        <v>167</v>
      </c>
      <c r="E101" s="171">
        <v>0.61629999999999996</v>
      </c>
      <c r="F101" s="171">
        <v>0</v>
      </c>
      <c r="G101" s="172">
        <f>E101*F101</f>
        <v>0</v>
      </c>
      <c r="O101" s="166">
        <v>2</v>
      </c>
      <c r="AA101" s="144">
        <v>1</v>
      </c>
      <c r="AB101" s="144">
        <v>0</v>
      </c>
      <c r="AC101" s="144">
        <v>0</v>
      </c>
      <c r="AZ101" s="144">
        <v>1</v>
      </c>
      <c r="BA101" s="144">
        <f>IF(AZ101=1,G101,0)</f>
        <v>0</v>
      </c>
      <c r="BB101" s="144">
        <f>IF(AZ101=2,G101,0)</f>
        <v>0</v>
      </c>
      <c r="BC101" s="144">
        <f>IF(AZ101=3,G101,0)</f>
        <v>0</v>
      </c>
      <c r="BD101" s="144">
        <f>IF(AZ101=4,G101,0)</f>
        <v>0</v>
      </c>
      <c r="BE101" s="144">
        <f>IF(AZ101=5,G101,0)</f>
        <v>0</v>
      </c>
      <c r="CA101" s="173">
        <v>1</v>
      </c>
      <c r="CB101" s="173">
        <v>0</v>
      </c>
      <c r="CZ101" s="144">
        <v>0</v>
      </c>
    </row>
    <row r="102" spans="1:104" x14ac:dyDescent="0.2">
      <c r="A102" s="174"/>
      <c r="B102" s="177"/>
      <c r="C102" s="228" t="s">
        <v>168</v>
      </c>
      <c r="D102" s="229"/>
      <c r="E102" s="178">
        <v>0.31280000000000002</v>
      </c>
      <c r="F102" s="179"/>
      <c r="G102" s="180"/>
      <c r="M102" s="176" t="s">
        <v>168</v>
      </c>
      <c r="O102" s="166"/>
    </row>
    <row r="103" spans="1:104" x14ac:dyDescent="0.2">
      <c r="A103" s="174"/>
      <c r="B103" s="177"/>
      <c r="C103" s="228" t="s">
        <v>169</v>
      </c>
      <c r="D103" s="229"/>
      <c r="E103" s="178">
        <v>0.30349999999999999</v>
      </c>
      <c r="F103" s="179"/>
      <c r="G103" s="180"/>
      <c r="M103" s="176" t="s">
        <v>169</v>
      </c>
      <c r="O103" s="166"/>
    </row>
    <row r="104" spans="1:104" x14ac:dyDescent="0.2">
      <c r="A104" s="167">
        <v>17</v>
      </c>
      <c r="B104" s="168" t="s">
        <v>170</v>
      </c>
      <c r="C104" s="169" t="s">
        <v>171</v>
      </c>
      <c r="D104" s="170" t="s">
        <v>167</v>
      </c>
      <c r="E104" s="171">
        <v>0.61629999999999996</v>
      </c>
      <c r="F104" s="171">
        <v>0</v>
      </c>
      <c r="G104" s="172">
        <f>E104*F104</f>
        <v>0</v>
      </c>
      <c r="O104" s="166">
        <v>2</v>
      </c>
      <c r="AA104" s="144">
        <v>1</v>
      </c>
      <c r="AB104" s="144">
        <v>1</v>
      </c>
      <c r="AC104" s="144">
        <v>1</v>
      </c>
      <c r="AZ104" s="144">
        <v>1</v>
      </c>
      <c r="BA104" s="144">
        <f>IF(AZ104=1,G104,0)</f>
        <v>0</v>
      </c>
      <c r="BB104" s="144">
        <f>IF(AZ104=2,G104,0)</f>
        <v>0</v>
      </c>
      <c r="BC104" s="144">
        <f>IF(AZ104=3,G104,0)</f>
        <v>0</v>
      </c>
      <c r="BD104" s="144">
        <f>IF(AZ104=4,G104,0)</f>
        <v>0</v>
      </c>
      <c r="BE104" s="144">
        <f>IF(AZ104=5,G104,0)</f>
        <v>0</v>
      </c>
      <c r="CA104" s="173">
        <v>1</v>
      </c>
      <c r="CB104" s="173">
        <v>1</v>
      </c>
      <c r="CZ104" s="144">
        <v>0</v>
      </c>
    </row>
    <row r="105" spans="1:104" x14ac:dyDescent="0.2">
      <c r="A105" s="174"/>
      <c r="B105" s="177"/>
      <c r="C105" s="228" t="s">
        <v>168</v>
      </c>
      <c r="D105" s="229"/>
      <c r="E105" s="178">
        <v>0.31280000000000002</v>
      </c>
      <c r="F105" s="179"/>
      <c r="G105" s="180"/>
      <c r="M105" s="176" t="s">
        <v>168</v>
      </c>
      <c r="O105" s="166"/>
    </row>
    <row r="106" spans="1:104" x14ac:dyDescent="0.2">
      <c r="A106" s="174"/>
      <c r="B106" s="177"/>
      <c r="C106" s="228" t="s">
        <v>169</v>
      </c>
      <c r="D106" s="229"/>
      <c r="E106" s="178">
        <v>0.30349999999999999</v>
      </c>
      <c r="F106" s="179"/>
      <c r="G106" s="180"/>
      <c r="M106" s="176" t="s">
        <v>169</v>
      </c>
      <c r="O106" s="166"/>
    </row>
    <row r="107" spans="1:104" x14ac:dyDescent="0.2">
      <c r="A107" s="167">
        <v>18</v>
      </c>
      <c r="B107" s="168" t="s">
        <v>172</v>
      </c>
      <c r="C107" s="169" t="s">
        <v>173</v>
      </c>
      <c r="D107" s="170" t="s">
        <v>84</v>
      </c>
      <c r="E107" s="171">
        <v>3.32</v>
      </c>
      <c r="F107" s="171">
        <v>0</v>
      </c>
      <c r="G107" s="172">
        <f>E107*F107</f>
        <v>0</v>
      </c>
      <c r="O107" s="166">
        <v>2</v>
      </c>
      <c r="AA107" s="144">
        <v>1</v>
      </c>
      <c r="AB107" s="144">
        <v>1</v>
      </c>
      <c r="AC107" s="144">
        <v>1</v>
      </c>
      <c r="AZ107" s="144">
        <v>1</v>
      </c>
      <c r="BA107" s="144">
        <f>IF(AZ107=1,G107,0)</f>
        <v>0</v>
      </c>
      <c r="BB107" s="144">
        <f>IF(AZ107=2,G107,0)</f>
        <v>0</v>
      </c>
      <c r="BC107" s="144">
        <f>IF(AZ107=3,G107,0)</f>
        <v>0</v>
      </c>
      <c r="BD107" s="144">
        <f>IF(AZ107=4,G107,0)</f>
        <v>0</v>
      </c>
      <c r="BE107" s="144">
        <f>IF(AZ107=5,G107,0)</f>
        <v>0</v>
      </c>
      <c r="CA107" s="173">
        <v>1</v>
      </c>
      <c r="CB107" s="173">
        <v>1</v>
      </c>
      <c r="CZ107" s="144">
        <v>6.7000000000000002E-4</v>
      </c>
    </row>
    <row r="108" spans="1:104" x14ac:dyDescent="0.2">
      <c r="A108" s="174"/>
      <c r="B108" s="177"/>
      <c r="C108" s="228" t="s">
        <v>174</v>
      </c>
      <c r="D108" s="229"/>
      <c r="E108" s="178">
        <v>1.7</v>
      </c>
      <c r="F108" s="179"/>
      <c r="G108" s="180"/>
      <c r="M108" s="176" t="s">
        <v>174</v>
      </c>
      <c r="O108" s="166"/>
    </row>
    <row r="109" spans="1:104" x14ac:dyDescent="0.2">
      <c r="A109" s="174"/>
      <c r="B109" s="177"/>
      <c r="C109" s="228" t="s">
        <v>175</v>
      </c>
      <c r="D109" s="229"/>
      <c r="E109" s="178">
        <v>1.62</v>
      </c>
      <c r="F109" s="179"/>
      <c r="G109" s="180"/>
      <c r="M109" s="176" t="s">
        <v>175</v>
      </c>
      <c r="O109" s="166"/>
    </row>
    <row r="110" spans="1:104" x14ac:dyDescent="0.2">
      <c r="A110" s="167">
        <v>19</v>
      </c>
      <c r="B110" s="168" t="s">
        <v>176</v>
      </c>
      <c r="C110" s="169" t="s">
        <v>177</v>
      </c>
      <c r="D110" s="170" t="s">
        <v>84</v>
      </c>
      <c r="E110" s="171">
        <v>12.325699999999999</v>
      </c>
      <c r="F110" s="171">
        <v>0</v>
      </c>
      <c r="G110" s="172">
        <f>E110*F110</f>
        <v>0</v>
      </c>
      <c r="O110" s="166">
        <v>2</v>
      </c>
      <c r="AA110" s="144">
        <v>1</v>
      </c>
      <c r="AB110" s="144">
        <v>1</v>
      </c>
      <c r="AC110" s="144">
        <v>1</v>
      </c>
      <c r="AZ110" s="144">
        <v>1</v>
      </c>
      <c r="BA110" s="144">
        <f>IF(AZ110=1,G110,0)</f>
        <v>0</v>
      </c>
      <c r="BB110" s="144">
        <f>IF(AZ110=2,G110,0)</f>
        <v>0</v>
      </c>
      <c r="BC110" s="144">
        <f>IF(AZ110=3,G110,0)</f>
        <v>0</v>
      </c>
      <c r="BD110" s="144">
        <f>IF(AZ110=4,G110,0)</f>
        <v>0</v>
      </c>
      <c r="BE110" s="144">
        <f>IF(AZ110=5,G110,0)</f>
        <v>0</v>
      </c>
      <c r="CA110" s="173">
        <v>1</v>
      </c>
      <c r="CB110" s="173">
        <v>1</v>
      </c>
      <c r="CZ110" s="144">
        <v>0</v>
      </c>
    </row>
    <row r="111" spans="1:104" x14ac:dyDescent="0.2">
      <c r="A111" s="174"/>
      <c r="B111" s="177"/>
      <c r="C111" s="228" t="s">
        <v>178</v>
      </c>
      <c r="D111" s="229"/>
      <c r="E111" s="178">
        <v>6.2565999999999997</v>
      </c>
      <c r="F111" s="179"/>
      <c r="G111" s="180"/>
      <c r="M111" s="176" t="s">
        <v>178</v>
      </c>
      <c r="O111" s="166"/>
    </row>
    <row r="112" spans="1:104" x14ac:dyDescent="0.2">
      <c r="A112" s="174"/>
      <c r="B112" s="177"/>
      <c r="C112" s="228" t="s">
        <v>179</v>
      </c>
      <c r="D112" s="229"/>
      <c r="E112" s="178">
        <v>6.0690999999999997</v>
      </c>
      <c r="F112" s="179"/>
      <c r="G112" s="180"/>
      <c r="M112" s="176" t="s">
        <v>179</v>
      </c>
      <c r="O112" s="166"/>
    </row>
    <row r="113" spans="1:104" x14ac:dyDescent="0.2">
      <c r="A113" s="167">
        <v>20</v>
      </c>
      <c r="B113" s="168" t="s">
        <v>180</v>
      </c>
      <c r="C113" s="169" t="s">
        <v>181</v>
      </c>
      <c r="D113" s="170" t="s">
        <v>95</v>
      </c>
      <c r="E113" s="171">
        <v>5</v>
      </c>
      <c r="F113" s="171">
        <v>0</v>
      </c>
      <c r="G113" s="172">
        <f>E113*F113</f>
        <v>0</v>
      </c>
      <c r="O113" s="166">
        <v>2</v>
      </c>
      <c r="AA113" s="144">
        <v>1</v>
      </c>
      <c r="AB113" s="144">
        <v>1</v>
      </c>
      <c r="AC113" s="144">
        <v>1</v>
      </c>
      <c r="AZ113" s="144">
        <v>1</v>
      </c>
      <c r="BA113" s="144">
        <f>IF(AZ113=1,G113,0)</f>
        <v>0</v>
      </c>
      <c r="BB113" s="144">
        <f>IF(AZ113=2,G113,0)</f>
        <v>0</v>
      </c>
      <c r="BC113" s="144">
        <f>IF(AZ113=3,G113,0)</f>
        <v>0</v>
      </c>
      <c r="BD113" s="144">
        <f>IF(AZ113=4,G113,0)</f>
        <v>0</v>
      </c>
      <c r="BE113" s="144">
        <f>IF(AZ113=5,G113,0)</f>
        <v>0</v>
      </c>
      <c r="CA113" s="173">
        <v>1</v>
      </c>
      <c r="CB113" s="173">
        <v>1</v>
      </c>
      <c r="CZ113" s="144">
        <v>0</v>
      </c>
    </row>
    <row r="114" spans="1:104" x14ac:dyDescent="0.2">
      <c r="A114" s="174"/>
      <c r="B114" s="177"/>
      <c r="C114" s="228" t="s">
        <v>182</v>
      </c>
      <c r="D114" s="229"/>
      <c r="E114" s="178">
        <v>2.5</v>
      </c>
      <c r="F114" s="179"/>
      <c r="G114" s="180"/>
      <c r="M114" s="176" t="s">
        <v>182</v>
      </c>
      <c r="O114" s="166"/>
    </row>
    <row r="115" spans="1:104" x14ac:dyDescent="0.2">
      <c r="A115" s="174"/>
      <c r="B115" s="177"/>
      <c r="C115" s="228" t="s">
        <v>183</v>
      </c>
      <c r="D115" s="229"/>
      <c r="E115" s="178">
        <v>2.5</v>
      </c>
      <c r="F115" s="179"/>
      <c r="G115" s="180"/>
      <c r="M115" s="176" t="s">
        <v>183</v>
      </c>
      <c r="O115" s="166"/>
    </row>
    <row r="116" spans="1:104" x14ac:dyDescent="0.2">
      <c r="A116" s="167">
        <v>21</v>
      </c>
      <c r="B116" s="168" t="s">
        <v>184</v>
      </c>
      <c r="C116" s="169" t="s">
        <v>185</v>
      </c>
      <c r="D116" s="170" t="s">
        <v>102</v>
      </c>
      <c r="E116" s="171">
        <v>2</v>
      </c>
      <c r="F116" s="171">
        <v>0</v>
      </c>
      <c r="G116" s="172">
        <f>E116*F116</f>
        <v>0</v>
      </c>
      <c r="O116" s="166">
        <v>2</v>
      </c>
      <c r="AA116" s="144">
        <v>1</v>
      </c>
      <c r="AB116" s="144">
        <v>1</v>
      </c>
      <c r="AC116" s="144">
        <v>1</v>
      </c>
      <c r="AZ116" s="144">
        <v>1</v>
      </c>
      <c r="BA116" s="144">
        <f>IF(AZ116=1,G116,0)</f>
        <v>0</v>
      </c>
      <c r="BB116" s="144">
        <f>IF(AZ116=2,G116,0)</f>
        <v>0</v>
      </c>
      <c r="BC116" s="144">
        <f>IF(AZ116=3,G116,0)</f>
        <v>0</v>
      </c>
      <c r="BD116" s="144">
        <f>IF(AZ116=4,G116,0)</f>
        <v>0</v>
      </c>
      <c r="BE116" s="144">
        <f>IF(AZ116=5,G116,0)</f>
        <v>0</v>
      </c>
      <c r="CA116" s="173">
        <v>1</v>
      </c>
      <c r="CB116" s="173">
        <v>1</v>
      </c>
      <c r="CZ116" s="144">
        <v>0</v>
      </c>
    </row>
    <row r="117" spans="1:104" x14ac:dyDescent="0.2">
      <c r="A117" s="174"/>
      <c r="B117" s="177"/>
      <c r="C117" s="228" t="s">
        <v>146</v>
      </c>
      <c r="D117" s="229"/>
      <c r="E117" s="178">
        <v>1</v>
      </c>
      <c r="F117" s="179"/>
      <c r="G117" s="180"/>
      <c r="M117" s="176" t="s">
        <v>146</v>
      </c>
      <c r="O117" s="166"/>
    </row>
    <row r="118" spans="1:104" x14ac:dyDescent="0.2">
      <c r="A118" s="174"/>
      <c r="B118" s="177"/>
      <c r="C118" s="228" t="s">
        <v>147</v>
      </c>
      <c r="D118" s="229"/>
      <c r="E118" s="178">
        <v>1</v>
      </c>
      <c r="F118" s="179"/>
      <c r="G118" s="180"/>
      <c r="M118" s="176" t="s">
        <v>147</v>
      </c>
      <c r="O118" s="166"/>
    </row>
    <row r="119" spans="1:104" x14ac:dyDescent="0.2">
      <c r="A119" s="167">
        <v>22</v>
      </c>
      <c r="B119" s="168" t="s">
        <v>186</v>
      </c>
      <c r="C119" s="169" t="s">
        <v>187</v>
      </c>
      <c r="D119" s="170" t="s">
        <v>84</v>
      </c>
      <c r="E119" s="171">
        <v>3.69</v>
      </c>
      <c r="F119" s="171">
        <v>0</v>
      </c>
      <c r="G119" s="172">
        <f>E119*F119</f>
        <v>0</v>
      </c>
      <c r="O119" s="166">
        <v>2</v>
      </c>
      <c r="AA119" s="144">
        <v>1</v>
      </c>
      <c r="AB119" s="144">
        <v>1</v>
      </c>
      <c r="AC119" s="144">
        <v>1</v>
      </c>
      <c r="AZ119" s="144">
        <v>1</v>
      </c>
      <c r="BA119" s="144">
        <f>IF(AZ119=1,G119,0)</f>
        <v>0</v>
      </c>
      <c r="BB119" s="144">
        <f>IF(AZ119=2,G119,0)</f>
        <v>0</v>
      </c>
      <c r="BC119" s="144">
        <f>IF(AZ119=3,G119,0)</f>
        <v>0</v>
      </c>
      <c r="BD119" s="144">
        <f>IF(AZ119=4,G119,0)</f>
        <v>0</v>
      </c>
      <c r="BE119" s="144">
        <f>IF(AZ119=5,G119,0)</f>
        <v>0</v>
      </c>
      <c r="CA119" s="173">
        <v>1</v>
      </c>
      <c r="CB119" s="173">
        <v>1</v>
      </c>
      <c r="CZ119" s="144">
        <v>1.17E-3</v>
      </c>
    </row>
    <row r="120" spans="1:104" x14ac:dyDescent="0.2">
      <c r="A120" s="174"/>
      <c r="B120" s="177"/>
      <c r="C120" s="228" t="s">
        <v>188</v>
      </c>
      <c r="D120" s="229"/>
      <c r="E120" s="178">
        <v>1.845</v>
      </c>
      <c r="F120" s="179"/>
      <c r="G120" s="180"/>
      <c r="M120" s="176" t="s">
        <v>188</v>
      </c>
      <c r="O120" s="166"/>
    </row>
    <row r="121" spans="1:104" x14ac:dyDescent="0.2">
      <c r="A121" s="174"/>
      <c r="B121" s="177"/>
      <c r="C121" s="228" t="s">
        <v>189</v>
      </c>
      <c r="D121" s="229"/>
      <c r="E121" s="178">
        <v>1.845</v>
      </c>
      <c r="F121" s="179"/>
      <c r="G121" s="180"/>
      <c r="M121" s="176" t="s">
        <v>189</v>
      </c>
      <c r="O121" s="166"/>
    </row>
    <row r="122" spans="1:104" x14ac:dyDescent="0.2">
      <c r="A122" s="167">
        <v>23</v>
      </c>
      <c r="B122" s="168" t="s">
        <v>190</v>
      </c>
      <c r="C122" s="169" t="s">
        <v>191</v>
      </c>
      <c r="D122" s="170" t="s">
        <v>84</v>
      </c>
      <c r="E122" s="171">
        <v>52.47</v>
      </c>
      <c r="F122" s="171">
        <v>0</v>
      </c>
      <c r="G122" s="172">
        <f>E122*F122</f>
        <v>0</v>
      </c>
      <c r="O122" s="166">
        <v>2</v>
      </c>
      <c r="AA122" s="144">
        <v>1</v>
      </c>
      <c r="AB122" s="144">
        <v>1</v>
      </c>
      <c r="AC122" s="144">
        <v>1</v>
      </c>
      <c r="AZ122" s="144">
        <v>1</v>
      </c>
      <c r="BA122" s="144">
        <f>IF(AZ122=1,G122,0)</f>
        <v>0</v>
      </c>
      <c r="BB122" s="144">
        <f>IF(AZ122=2,G122,0)</f>
        <v>0</v>
      </c>
      <c r="BC122" s="144">
        <f>IF(AZ122=3,G122,0)</f>
        <v>0</v>
      </c>
      <c r="BD122" s="144">
        <f>IF(AZ122=4,G122,0)</f>
        <v>0</v>
      </c>
      <c r="BE122" s="144">
        <f>IF(AZ122=5,G122,0)</f>
        <v>0</v>
      </c>
      <c r="CA122" s="173">
        <v>1</v>
      </c>
      <c r="CB122" s="173">
        <v>1</v>
      </c>
      <c r="CZ122" s="144">
        <v>0</v>
      </c>
    </row>
    <row r="123" spans="1:104" x14ac:dyDescent="0.2">
      <c r="A123" s="174"/>
      <c r="B123" s="177"/>
      <c r="C123" s="228" t="s">
        <v>96</v>
      </c>
      <c r="D123" s="229"/>
      <c r="E123" s="178">
        <v>0</v>
      </c>
      <c r="F123" s="179"/>
      <c r="G123" s="180"/>
      <c r="M123" s="176" t="s">
        <v>96</v>
      </c>
      <c r="O123" s="166"/>
    </row>
    <row r="124" spans="1:104" x14ac:dyDescent="0.2">
      <c r="A124" s="174"/>
      <c r="B124" s="177"/>
      <c r="C124" s="228" t="s">
        <v>128</v>
      </c>
      <c r="D124" s="229"/>
      <c r="E124" s="178">
        <v>12.3</v>
      </c>
      <c r="F124" s="179"/>
      <c r="G124" s="180"/>
      <c r="M124" s="176" t="s">
        <v>128</v>
      </c>
      <c r="O124" s="166"/>
    </row>
    <row r="125" spans="1:104" x14ac:dyDescent="0.2">
      <c r="A125" s="174"/>
      <c r="B125" s="177"/>
      <c r="C125" s="228" t="s">
        <v>163</v>
      </c>
      <c r="D125" s="229"/>
      <c r="E125" s="178">
        <v>3.5</v>
      </c>
      <c r="F125" s="179"/>
      <c r="G125" s="180"/>
      <c r="M125" s="176" t="s">
        <v>163</v>
      </c>
      <c r="O125" s="166"/>
    </row>
    <row r="126" spans="1:104" x14ac:dyDescent="0.2">
      <c r="A126" s="174"/>
      <c r="B126" s="177"/>
      <c r="C126" s="228" t="s">
        <v>129</v>
      </c>
      <c r="D126" s="229"/>
      <c r="E126" s="178">
        <v>10.38</v>
      </c>
      <c r="F126" s="179"/>
      <c r="G126" s="180"/>
      <c r="M126" s="176" t="s">
        <v>129</v>
      </c>
      <c r="O126" s="166"/>
    </row>
    <row r="127" spans="1:104" x14ac:dyDescent="0.2">
      <c r="A127" s="174"/>
      <c r="B127" s="177"/>
      <c r="C127" s="228" t="s">
        <v>192</v>
      </c>
      <c r="D127" s="229"/>
      <c r="E127" s="178">
        <v>0.18</v>
      </c>
      <c r="F127" s="179"/>
      <c r="G127" s="180"/>
      <c r="M127" s="176" t="s">
        <v>192</v>
      </c>
      <c r="O127" s="166"/>
    </row>
    <row r="128" spans="1:104" x14ac:dyDescent="0.2">
      <c r="A128" s="174"/>
      <c r="B128" s="177"/>
      <c r="C128" s="228" t="s">
        <v>99</v>
      </c>
      <c r="D128" s="229"/>
      <c r="E128" s="178">
        <v>0</v>
      </c>
      <c r="F128" s="179"/>
      <c r="G128" s="180"/>
      <c r="M128" s="176" t="s">
        <v>99</v>
      </c>
      <c r="O128" s="166"/>
    </row>
    <row r="129" spans="1:104" x14ac:dyDescent="0.2">
      <c r="A129" s="174"/>
      <c r="B129" s="177"/>
      <c r="C129" s="228" t="s">
        <v>130</v>
      </c>
      <c r="D129" s="229"/>
      <c r="E129" s="178">
        <v>12.04</v>
      </c>
      <c r="F129" s="179"/>
      <c r="G129" s="180"/>
      <c r="M129" s="176" t="s">
        <v>130</v>
      </c>
      <c r="O129" s="166"/>
    </row>
    <row r="130" spans="1:104" x14ac:dyDescent="0.2">
      <c r="A130" s="174"/>
      <c r="B130" s="177"/>
      <c r="C130" s="228" t="s">
        <v>164</v>
      </c>
      <c r="D130" s="229"/>
      <c r="E130" s="178">
        <v>3.54</v>
      </c>
      <c r="F130" s="179"/>
      <c r="G130" s="180"/>
      <c r="M130" s="176" t="s">
        <v>164</v>
      </c>
      <c r="O130" s="166"/>
    </row>
    <row r="131" spans="1:104" x14ac:dyDescent="0.2">
      <c r="A131" s="174"/>
      <c r="B131" s="177"/>
      <c r="C131" s="228" t="s">
        <v>131</v>
      </c>
      <c r="D131" s="229"/>
      <c r="E131" s="178">
        <v>10.35</v>
      </c>
      <c r="F131" s="179"/>
      <c r="G131" s="180"/>
      <c r="M131" s="176" t="s">
        <v>131</v>
      </c>
      <c r="O131" s="166"/>
    </row>
    <row r="132" spans="1:104" x14ac:dyDescent="0.2">
      <c r="A132" s="174"/>
      <c r="B132" s="177"/>
      <c r="C132" s="228" t="s">
        <v>192</v>
      </c>
      <c r="D132" s="229"/>
      <c r="E132" s="178">
        <v>0.18</v>
      </c>
      <c r="F132" s="179"/>
      <c r="G132" s="180"/>
      <c r="M132" s="176" t="s">
        <v>192</v>
      </c>
      <c r="O132" s="166"/>
    </row>
    <row r="133" spans="1:104" x14ac:dyDescent="0.2">
      <c r="A133" s="167">
        <v>24</v>
      </c>
      <c r="B133" s="168" t="s">
        <v>193</v>
      </c>
      <c r="C133" s="169" t="s">
        <v>194</v>
      </c>
      <c r="D133" s="170" t="s">
        <v>95</v>
      </c>
      <c r="E133" s="171">
        <v>17.100000000000001</v>
      </c>
      <c r="F133" s="171">
        <v>0</v>
      </c>
      <c r="G133" s="172">
        <f>E133*F133</f>
        <v>0</v>
      </c>
      <c r="O133" s="166">
        <v>2</v>
      </c>
      <c r="AA133" s="144">
        <v>1</v>
      </c>
      <c r="AB133" s="144">
        <v>1</v>
      </c>
      <c r="AC133" s="144">
        <v>1</v>
      </c>
      <c r="AZ133" s="144">
        <v>1</v>
      </c>
      <c r="BA133" s="144">
        <f>IF(AZ133=1,G133,0)</f>
        <v>0</v>
      </c>
      <c r="BB133" s="144">
        <f>IF(AZ133=2,G133,0)</f>
        <v>0</v>
      </c>
      <c r="BC133" s="144">
        <f>IF(AZ133=3,G133,0)</f>
        <v>0</v>
      </c>
      <c r="BD133" s="144">
        <f>IF(AZ133=4,G133,0)</f>
        <v>0</v>
      </c>
      <c r="BE133" s="144">
        <f>IF(AZ133=5,G133,0)</f>
        <v>0</v>
      </c>
      <c r="CA133" s="173">
        <v>1</v>
      </c>
      <c r="CB133" s="173">
        <v>1</v>
      </c>
      <c r="CZ133" s="144">
        <v>4.8999999999999998E-4</v>
      </c>
    </row>
    <row r="134" spans="1:104" x14ac:dyDescent="0.2">
      <c r="A134" s="174"/>
      <c r="B134" s="177"/>
      <c r="C134" s="228" t="s">
        <v>96</v>
      </c>
      <c r="D134" s="229"/>
      <c r="E134" s="178">
        <v>0</v>
      </c>
      <c r="F134" s="179"/>
      <c r="G134" s="180"/>
      <c r="M134" s="176" t="s">
        <v>96</v>
      </c>
      <c r="O134" s="166"/>
    </row>
    <row r="135" spans="1:104" x14ac:dyDescent="0.2">
      <c r="A135" s="174"/>
      <c r="B135" s="177"/>
      <c r="C135" s="228" t="s">
        <v>97</v>
      </c>
      <c r="D135" s="229"/>
      <c r="E135" s="178">
        <v>5.75</v>
      </c>
      <c r="F135" s="179"/>
      <c r="G135" s="180"/>
      <c r="M135" s="176" t="s">
        <v>97</v>
      </c>
      <c r="O135" s="166"/>
    </row>
    <row r="136" spans="1:104" x14ac:dyDescent="0.2">
      <c r="A136" s="174"/>
      <c r="B136" s="177"/>
      <c r="C136" s="228" t="s">
        <v>98</v>
      </c>
      <c r="D136" s="229"/>
      <c r="E136" s="178">
        <v>2.8</v>
      </c>
      <c r="F136" s="179"/>
      <c r="G136" s="180"/>
      <c r="M136" s="176" t="s">
        <v>98</v>
      </c>
      <c r="O136" s="166"/>
    </row>
    <row r="137" spans="1:104" x14ac:dyDescent="0.2">
      <c r="A137" s="174"/>
      <c r="B137" s="177"/>
      <c r="C137" s="228" t="s">
        <v>99</v>
      </c>
      <c r="D137" s="229"/>
      <c r="E137" s="178">
        <v>0</v>
      </c>
      <c r="F137" s="179"/>
      <c r="G137" s="180"/>
      <c r="M137" s="176" t="s">
        <v>99</v>
      </c>
      <c r="O137" s="166"/>
    </row>
    <row r="138" spans="1:104" x14ac:dyDescent="0.2">
      <c r="A138" s="174"/>
      <c r="B138" s="177"/>
      <c r="C138" s="228" t="s">
        <v>97</v>
      </c>
      <c r="D138" s="229"/>
      <c r="E138" s="178">
        <v>5.75</v>
      </c>
      <c r="F138" s="179"/>
      <c r="G138" s="180"/>
      <c r="M138" s="176" t="s">
        <v>97</v>
      </c>
      <c r="O138" s="166"/>
    </row>
    <row r="139" spans="1:104" x14ac:dyDescent="0.2">
      <c r="A139" s="174"/>
      <c r="B139" s="177"/>
      <c r="C139" s="228" t="s">
        <v>98</v>
      </c>
      <c r="D139" s="229"/>
      <c r="E139" s="178">
        <v>2.8</v>
      </c>
      <c r="F139" s="179"/>
      <c r="G139" s="180"/>
      <c r="M139" s="176" t="s">
        <v>98</v>
      </c>
      <c r="O139" s="166"/>
    </row>
    <row r="140" spans="1:104" x14ac:dyDescent="0.2">
      <c r="A140" s="167">
        <v>25</v>
      </c>
      <c r="B140" s="168" t="s">
        <v>195</v>
      </c>
      <c r="C140" s="169" t="s">
        <v>196</v>
      </c>
      <c r="D140" s="170" t="s">
        <v>95</v>
      </c>
      <c r="E140" s="171">
        <v>6.1</v>
      </c>
      <c r="F140" s="171">
        <v>0</v>
      </c>
      <c r="G140" s="172">
        <f>E140*F140</f>
        <v>0</v>
      </c>
      <c r="O140" s="166">
        <v>2</v>
      </c>
      <c r="AA140" s="144">
        <v>1</v>
      </c>
      <c r="AB140" s="144">
        <v>1</v>
      </c>
      <c r="AC140" s="144">
        <v>1</v>
      </c>
      <c r="AZ140" s="144">
        <v>1</v>
      </c>
      <c r="BA140" s="144">
        <f>IF(AZ140=1,G140,0)</f>
        <v>0</v>
      </c>
      <c r="BB140" s="144">
        <f>IF(AZ140=2,G140,0)</f>
        <v>0</v>
      </c>
      <c r="BC140" s="144">
        <f>IF(AZ140=3,G140,0)</f>
        <v>0</v>
      </c>
      <c r="BD140" s="144">
        <f>IF(AZ140=4,G140,0)</f>
        <v>0</v>
      </c>
      <c r="BE140" s="144">
        <f>IF(AZ140=5,G140,0)</f>
        <v>0</v>
      </c>
      <c r="CA140" s="173">
        <v>1</v>
      </c>
      <c r="CB140" s="173">
        <v>1</v>
      </c>
      <c r="CZ140" s="144">
        <v>0</v>
      </c>
    </row>
    <row r="141" spans="1:104" x14ac:dyDescent="0.2">
      <c r="A141" s="174"/>
      <c r="B141" s="177"/>
      <c r="C141" s="228" t="s">
        <v>197</v>
      </c>
      <c r="D141" s="229"/>
      <c r="E141" s="178">
        <v>3.05</v>
      </c>
      <c r="F141" s="179"/>
      <c r="G141" s="180"/>
      <c r="M141" s="176" t="s">
        <v>197</v>
      </c>
      <c r="O141" s="166"/>
    </row>
    <row r="142" spans="1:104" x14ac:dyDescent="0.2">
      <c r="A142" s="174"/>
      <c r="B142" s="177"/>
      <c r="C142" s="228" t="s">
        <v>198</v>
      </c>
      <c r="D142" s="229"/>
      <c r="E142" s="178">
        <v>3.05</v>
      </c>
      <c r="F142" s="179"/>
      <c r="G142" s="180"/>
      <c r="M142" s="176" t="s">
        <v>198</v>
      </c>
      <c r="O142" s="166"/>
    </row>
    <row r="143" spans="1:104" x14ac:dyDescent="0.2">
      <c r="A143" s="167">
        <v>26</v>
      </c>
      <c r="B143" s="168" t="s">
        <v>199</v>
      </c>
      <c r="C143" s="169" t="s">
        <v>200</v>
      </c>
      <c r="D143" s="170" t="s">
        <v>84</v>
      </c>
      <c r="E143" s="171">
        <v>12.325699999999999</v>
      </c>
      <c r="F143" s="171">
        <v>0</v>
      </c>
      <c r="G143" s="172">
        <f>E143*F143</f>
        <v>0</v>
      </c>
      <c r="O143" s="166">
        <v>2</v>
      </c>
      <c r="AA143" s="144">
        <v>1</v>
      </c>
      <c r="AB143" s="144">
        <v>1</v>
      </c>
      <c r="AC143" s="144">
        <v>1</v>
      </c>
      <c r="AZ143" s="144">
        <v>1</v>
      </c>
      <c r="BA143" s="144">
        <f>IF(AZ143=1,G143,0)</f>
        <v>0</v>
      </c>
      <c r="BB143" s="144">
        <f>IF(AZ143=2,G143,0)</f>
        <v>0</v>
      </c>
      <c r="BC143" s="144">
        <f>IF(AZ143=3,G143,0)</f>
        <v>0</v>
      </c>
      <c r="BD143" s="144">
        <f>IF(AZ143=4,G143,0)</f>
        <v>0</v>
      </c>
      <c r="BE143" s="144">
        <f>IF(AZ143=5,G143,0)</f>
        <v>0</v>
      </c>
      <c r="CA143" s="173">
        <v>1</v>
      </c>
      <c r="CB143" s="173">
        <v>1</v>
      </c>
      <c r="CZ143" s="144">
        <v>0</v>
      </c>
    </row>
    <row r="144" spans="1:104" x14ac:dyDescent="0.2">
      <c r="A144" s="174"/>
      <c r="B144" s="177"/>
      <c r="C144" s="228" t="s">
        <v>123</v>
      </c>
      <c r="D144" s="229"/>
      <c r="E144" s="178">
        <v>6.2565999999999997</v>
      </c>
      <c r="F144" s="179"/>
      <c r="G144" s="180"/>
      <c r="M144" s="176" t="s">
        <v>123</v>
      </c>
      <c r="O144" s="166"/>
    </row>
    <row r="145" spans="1:104" x14ac:dyDescent="0.2">
      <c r="A145" s="174"/>
      <c r="B145" s="177"/>
      <c r="C145" s="228" t="s">
        <v>124</v>
      </c>
      <c r="D145" s="229"/>
      <c r="E145" s="178">
        <v>6.0690999999999997</v>
      </c>
      <c r="F145" s="179"/>
      <c r="G145" s="180"/>
      <c r="M145" s="176" t="s">
        <v>124</v>
      </c>
      <c r="O145" s="166"/>
    </row>
    <row r="146" spans="1:104" x14ac:dyDescent="0.2">
      <c r="A146" s="167">
        <v>27</v>
      </c>
      <c r="B146" s="168" t="s">
        <v>201</v>
      </c>
      <c r="C146" s="169" t="s">
        <v>202</v>
      </c>
      <c r="D146" s="170" t="s">
        <v>84</v>
      </c>
      <c r="E146" s="171">
        <v>20.704999999999998</v>
      </c>
      <c r="F146" s="171">
        <v>0</v>
      </c>
      <c r="G146" s="172">
        <f>E146*F146</f>
        <v>0</v>
      </c>
      <c r="O146" s="166">
        <v>2</v>
      </c>
      <c r="AA146" s="144">
        <v>1</v>
      </c>
      <c r="AB146" s="144">
        <v>1</v>
      </c>
      <c r="AC146" s="144">
        <v>1</v>
      </c>
      <c r="AZ146" s="144">
        <v>1</v>
      </c>
      <c r="BA146" s="144">
        <f>IF(AZ146=1,G146,0)</f>
        <v>0</v>
      </c>
      <c r="BB146" s="144">
        <f>IF(AZ146=2,G146,0)</f>
        <v>0</v>
      </c>
      <c r="BC146" s="144">
        <f>IF(AZ146=3,G146,0)</f>
        <v>0</v>
      </c>
      <c r="BD146" s="144">
        <f>IF(AZ146=4,G146,0)</f>
        <v>0</v>
      </c>
      <c r="BE146" s="144">
        <f>IF(AZ146=5,G146,0)</f>
        <v>0</v>
      </c>
      <c r="CA146" s="173">
        <v>1</v>
      </c>
      <c r="CB146" s="173">
        <v>1</v>
      </c>
      <c r="CZ146" s="144">
        <v>0</v>
      </c>
    </row>
    <row r="147" spans="1:104" x14ac:dyDescent="0.2">
      <c r="A147" s="174"/>
      <c r="B147" s="177"/>
      <c r="C147" s="228" t="s">
        <v>117</v>
      </c>
      <c r="D147" s="229"/>
      <c r="E147" s="178">
        <v>0</v>
      </c>
      <c r="F147" s="179"/>
      <c r="G147" s="180"/>
      <c r="M147" s="176" t="s">
        <v>117</v>
      </c>
      <c r="O147" s="166"/>
    </row>
    <row r="148" spans="1:104" x14ac:dyDescent="0.2">
      <c r="A148" s="174"/>
      <c r="B148" s="177"/>
      <c r="C148" s="228" t="s">
        <v>96</v>
      </c>
      <c r="D148" s="229"/>
      <c r="E148" s="178">
        <v>0</v>
      </c>
      <c r="F148" s="179"/>
      <c r="G148" s="180"/>
      <c r="M148" s="176" t="s">
        <v>96</v>
      </c>
      <c r="O148" s="166"/>
    </row>
    <row r="149" spans="1:104" x14ac:dyDescent="0.2">
      <c r="A149" s="174"/>
      <c r="B149" s="177"/>
      <c r="C149" s="228" t="s">
        <v>118</v>
      </c>
      <c r="D149" s="229"/>
      <c r="E149" s="178">
        <v>3.4750000000000001</v>
      </c>
      <c r="F149" s="179"/>
      <c r="G149" s="180"/>
      <c r="M149" s="176" t="s">
        <v>118</v>
      </c>
      <c r="O149" s="166"/>
    </row>
    <row r="150" spans="1:104" x14ac:dyDescent="0.2">
      <c r="A150" s="174"/>
      <c r="B150" s="177"/>
      <c r="C150" s="228" t="s">
        <v>119</v>
      </c>
      <c r="D150" s="229"/>
      <c r="E150" s="178">
        <v>6.92</v>
      </c>
      <c r="F150" s="179"/>
      <c r="G150" s="180"/>
      <c r="M150" s="176" t="s">
        <v>119</v>
      </c>
      <c r="O150" s="166"/>
    </row>
    <row r="151" spans="1:104" x14ac:dyDescent="0.2">
      <c r="A151" s="174"/>
      <c r="B151" s="177"/>
      <c r="C151" s="228" t="s">
        <v>99</v>
      </c>
      <c r="D151" s="229"/>
      <c r="E151" s="178">
        <v>0</v>
      </c>
      <c r="F151" s="179"/>
      <c r="G151" s="180"/>
      <c r="M151" s="176" t="s">
        <v>99</v>
      </c>
      <c r="O151" s="166"/>
    </row>
    <row r="152" spans="1:104" x14ac:dyDescent="0.2">
      <c r="A152" s="174"/>
      <c r="B152" s="177"/>
      <c r="C152" s="228" t="s">
        <v>120</v>
      </c>
      <c r="D152" s="229"/>
      <c r="E152" s="178">
        <v>3.41</v>
      </c>
      <c r="F152" s="179"/>
      <c r="G152" s="180"/>
      <c r="M152" s="176" t="s">
        <v>120</v>
      </c>
      <c r="O152" s="166"/>
    </row>
    <row r="153" spans="1:104" x14ac:dyDescent="0.2">
      <c r="A153" s="174"/>
      <c r="B153" s="177"/>
      <c r="C153" s="228" t="s">
        <v>121</v>
      </c>
      <c r="D153" s="229"/>
      <c r="E153" s="178">
        <v>6.9</v>
      </c>
      <c r="F153" s="179"/>
      <c r="G153" s="180"/>
      <c r="M153" s="176" t="s">
        <v>121</v>
      </c>
      <c r="O153" s="166"/>
    </row>
    <row r="154" spans="1:104" ht="22.5" x14ac:dyDescent="0.2">
      <c r="A154" s="167">
        <v>28</v>
      </c>
      <c r="B154" s="168" t="s">
        <v>203</v>
      </c>
      <c r="C154" s="169" t="s">
        <v>204</v>
      </c>
      <c r="D154" s="170" t="s">
        <v>84</v>
      </c>
      <c r="E154" s="171">
        <v>33.030700000000003</v>
      </c>
      <c r="F154" s="171">
        <v>0</v>
      </c>
      <c r="G154" s="172">
        <f>E154*F154</f>
        <v>0</v>
      </c>
      <c r="O154" s="166">
        <v>2</v>
      </c>
      <c r="AA154" s="144">
        <v>1</v>
      </c>
      <c r="AB154" s="144">
        <v>1</v>
      </c>
      <c r="AC154" s="144">
        <v>1</v>
      </c>
      <c r="AZ154" s="144">
        <v>1</v>
      </c>
      <c r="BA154" s="144">
        <f>IF(AZ154=1,G154,0)</f>
        <v>0</v>
      </c>
      <c r="BB154" s="144">
        <f>IF(AZ154=2,G154,0)</f>
        <v>0</v>
      </c>
      <c r="BC154" s="144">
        <f>IF(AZ154=3,G154,0)</f>
        <v>0</v>
      </c>
      <c r="BD154" s="144">
        <f>IF(AZ154=4,G154,0)</f>
        <v>0</v>
      </c>
      <c r="BE154" s="144">
        <f>IF(AZ154=5,G154,0)</f>
        <v>0</v>
      </c>
      <c r="CA154" s="173">
        <v>1</v>
      </c>
      <c r="CB154" s="173">
        <v>1</v>
      </c>
      <c r="CZ154" s="144">
        <v>0</v>
      </c>
    </row>
    <row r="155" spans="1:104" x14ac:dyDescent="0.2">
      <c r="A155" s="174"/>
      <c r="B155" s="177"/>
      <c r="C155" s="228" t="s">
        <v>117</v>
      </c>
      <c r="D155" s="229"/>
      <c r="E155" s="178">
        <v>0</v>
      </c>
      <c r="F155" s="179"/>
      <c r="G155" s="180"/>
      <c r="M155" s="176" t="s">
        <v>117</v>
      </c>
      <c r="O155" s="166"/>
    </row>
    <row r="156" spans="1:104" x14ac:dyDescent="0.2">
      <c r="A156" s="174"/>
      <c r="B156" s="177"/>
      <c r="C156" s="228" t="s">
        <v>96</v>
      </c>
      <c r="D156" s="229"/>
      <c r="E156" s="178">
        <v>0</v>
      </c>
      <c r="F156" s="179"/>
      <c r="G156" s="180"/>
      <c r="M156" s="176" t="s">
        <v>96</v>
      </c>
      <c r="O156" s="166"/>
    </row>
    <row r="157" spans="1:104" x14ac:dyDescent="0.2">
      <c r="A157" s="174"/>
      <c r="B157" s="177"/>
      <c r="C157" s="228" t="s">
        <v>118</v>
      </c>
      <c r="D157" s="229"/>
      <c r="E157" s="178">
        <v>3.4750000000000001</v>
      </c>
      <c r="F157" s="179"/>
      <c r="G157" s="180"/>
      <c r="M157" s="176" t="s">
        <v>118</v>
      </c>
      <c r="O157" s="166"/>
    </row>
    <row r="158" spans="1:104" x14ac:dyDescent="0.2">
      <c r="A158" s="174"/>
      <c r="B158" s="177"/>
      <c r="C158" s="228" t="s">
        <v>119</v>
      </c>
      <c r="D158" s="229"/>
      <c r="E158" s="178">
        <v>6.92</v>
      </c>
      <c r="F158" s="179"/>
      <c r="G158" s="180"/>
      <c r="M158" s="176" t="s">
        <v>119</v>
      </c>
      <c r="O158" s="166"/>
    </row>
    <row r="159" spans="1:104" x14ac:dyDescent="0.2">
      <c r="A159" s="174"/>
      <c r="B159" s="177"/>
      <c r="C159" s="228" t="s">
        <v>99</v>
      </c>
      <c r="D159" s="229"/>
      <c r="E159" s="178">
        <v>0</v>
      </c>
      <c r="F159" s="179"/>
      <c r="G159" s="180"/>
      <c r="M159" s="176" t="s">
        <v>99</v>
      </c>
      <c r="O159" s="166"/>
    </row>
    <row r="160" spans="1:104" x14ac:dyDescent="0.2">
      <c r="A160" s="174"/>
      <c r="B160" s="177"/>
      <c r="C160" s="228" t="s">
        <v>120</v>
      </c>
      <c r="D160" s="229"/>
      <c r="E160" s="178">
        <v>3.41</v>
      </c>
      <c r="F160" s="179"/>
      <c r="G160" s="180"/>
      <c r="M160" s="176" t="s">
        <v>120</v>
      </c>
      <c r="O160" s="166"/>
    </row>
    <row r="161" spans="1:104" x14ac:dyDescent="0.2">
      <c r="A161" s="174"/>
      <c r="B161" s="177"/>
      <c r="C161" s="228" t="s">
        <v>121</v>
      </c>
      <c r="D161" s="229"/>
      <c r="E161" s="178">
        <v>6.9</v>
      </c>
      <c r="F161" s="179"/>
      <c r="G161" s="180"/>
      <c r="M161" s="176" t="s">
        <v>121</v>
      </c>
      <c r="O161" s="166"/>
    </row>
    <row r="162" spans="1:104" x14ac:dyDescent="0.2">
      <c r="A162" s="174"/>
      <c r="B162" s="177"/>
      <c r="C162" s="228" t="s">
        <v>122</v>
      </c>
      <c r="D162" s="229"/>
      <c r="E162" s="178">
        <v>0</v>
      </c>
      <c r="F162" s="179"/>
      <c r="G162" s="180"/>
      <c r="M162" s="176" t="s">
        <v>122</v>
      </c>
      <c r="O162" s="166"/>
    </row>
    <row r="163" spans="1:104" x14ac:dyDescent="0.2">
      <c r="A163" s="174"/>
      <c r="B163" s="177"/>
      <c r="C163" s="228" t="s">
        <v>123</v>
      </c>
      <c r="D163" s="229"/>
      <c r="E163" s="178">
        <v>6.2565999999999997</v>
      </c>
      <c r="F163" s="179"/>
      <c r="G163" s="180"/>
      <c r="M163" s="176" t="s">
        <v>123</v>
      </c>
      <c r="O163" s="166"/>
    </row>
    <row r="164" spans="1:104" x14ac:dyDescent="0.2">
      <c r="A164" s="174"/>
      <c r="B164" s="177"/>
      <c r="C164" s="228" t="s">
        <v>124</v>
      </c>
      <c r="D164" s="229"/>
      <c r="E164" s="178">
        <v>6.0690999999999997</v>
      </c>
      <c r="F164" s="179"/>
      <c r="G164" s="180"/>
      <c r="M164" s="176" t="s">
        <v>124</v>
      </c>
      <c r="O164" s="166"/>
    </row>
    <row r="165" spans="1:104" x14ac:dyDescent="0.2">
      <c r="A165" s="181"/>
      <c r="B165" s="182" t="s">
        <v>75</v>
      </c>
      <c r="C165" s="183" t="str">
        <f>CONCATENATE(B90," ",C90)</f>
        <v>96 Bourání konstrukcí</v>
      </c>
      <c r="D165" s="184"/>
      <c r="E165" s="185"/>
      <c r="F165" s="186"/>
      <c r="G165" s="187">
        <f>SUM(G90:G164)</f>
        <v>0</v>
      </c>
      <c r="O165" s="166">
        <v>4</v>
      </c>
      <c r="BA165" s="188">
        <f>SUM(BA90:BA164)</f>
        <v>0</v>
      </c>
      <c r="BB165" s="188">
        <f>SUM(BB90:BB164)</f>
        <v>0</v>
      </c>
      <c r="BC165" s="188">
        <f>SUM(BC90:BC164)</f>
        <v>0</v>
      </c>
      <c r="BD165" s="188">
        <f>SUM(BD90:BD164)</f>
        <v>0</v>
      </c>
      <c r="BE165" s="188">
        <f>SUM(BE90:BE164)</f>
        <v>0</v>
      </c>
    </row>
    <row r="166" spans="1:104" x14ac:dyDescent="0.2">
      <c r="A166" s="159" t="s">
        <v>74</v>
      </c>
      <c r="B166" s="160" t="s">
        <v>205</v>
      </c>
      <c r="C166" s="161" t="s">
        <v>206</v>
      </c>
      <c r="D166" s="162"/>
      <c r="E166" s="163"/>
      <c r="F166" s="163"/>
      <c r="G166" s="164"/>
      <c r="H166" s="165"/>
      <c r="I166" s="165"/>
      <c r="O166" s="166">
        <v>1</v>
      </c>
    </row>
    <row r="167" spans="1:104" x14ac:dyDescent="0.2">
      <c r="A167" s="167">
        <v>29</v>
      </c>
      <c r="B167" s="168" t="s">
        <v>207</v>
      </c>
      <c r="C167" s="169" t="s">
        <v>208</v>
      </c>
      <c r="D167" s="170" t="s">
        <v>209</v>
      </c>
      <c r="E167" s="171">
        <v>6.3981206009999996</v>
      </c>
      <c r="F167" s="171">
        <v>0</v>
      </c>
      <c r="G167" s="172">
        <f>E167*F167</f>
        <v>0</v>
      </c>
      <c r="O167" s="166">
        <v>2</v>
      </c>
      <c r="AA167" s="144">
        <v>7</v>
      </c>
      <c r="AB167" s="144">
        <v>1</v>
      </c>
      <c r="AC167" s="144">
        <v>2</v>
      </c>
      <c r="AZ167" s="144">
        <v>1</v>
      </c>
      <c r="BA167" s="144">
        <f>IF(AZ167=1,G167,0)</f>
        <v>0</v>
      </c>
      <c r="BB167" s="144">
        <f>IF(AZ167=2,G167,0)</f>
        <v>0</v>
      </c>
      <c r="BC167" s="144">
        <f>IF(AZ167=3,G167,0)</f>
        <v>0</v>
      </c>
      <c r="BD167" s="144">
        <f>IF(AZ167=4,G167,0)</f>
        <v>0</v>
      </c>
      <c r="BE167" s="144">
        <f>IF(AZ167=5,G167,0)</f>
        <v>0</v>
      </c>
      <c r="CA167" s="173">
        <v>7</v>
      </c>
      <c r="CB167" s="173">
        <v>1</v>
      </c>
      <c r="CZ167" s="144">
        <v>0</v>
      </c>
    </row>
    <row r="168" spans="1:104" x14ac:dyDescent="0.2">
      <c r="A168" s="181"/>
      <c r="B168" s="182" t="s">
        <v>75</v>
      </c>
      <c r="C168" s="183" t="str">
        <f>CONCATENATE(B166," ",C166)</f>
        <v>99 Staveništní přesun hmot</v>
      </c>
      <c r="D168" s="184"/>
      <c r="E168" s="185"/>
      <c r="F168" s="186"/>
      <c r="G168" s="187">
        <f>SUM(G166:G167)</f>
        <v>0</v>
      </c>
      <c r="O168" s="166">
        <v>4</v>
      </c>
      <c r="BA168" s="188">
        <f>SUM(BA166:BA167)</f>
        <v>0</v>
      </c>
      <c r="BB168" s="188">
        <f>SUM(BB166:BB167)</f>
        <v>0</v>
      </c>
      <c r="BC168" s="188">
        <f>SUM(BC166:BC167)</f>
        <v>0</v>
      </c>
      <c r="BD168" s="188">
        <f>SUM(BD166:BD167)</f>
        <v>0</v>
      </c>
      <c r="BE168" s="188">
        <f>SUM(BE166:BE167)</f>
        <v>0</v>
      </c>
    </row>
    <row r="169" spans="1:104" x14ac:dyDescent="0.2">
      <c r="A169" s="159" t="s">
        <v>74</v>
      </c>
      <c r="B169" s="160" t="s">
        <v>210</v>
      </c>
      <c r="C169" s="161" t="s">
        <v>211</v>
      </c>
      <c r="D169" s="162"/>
      <c r="E169" s="163"/>
      <c r="F169" s="163"/>
      <c r="G169" s="164"/>
      <c r="H169" s="165"/>
      <c r="I169" s="165"/>
      <c r="O169" s="166">
        <v>1</v>
      </c>
    </row>
    <row r="170" spans="1:104" ht="22.5" x14ac:dyDescent="0.2">
      <c r="A170" s="167">
        <v>30</v>
      </c>
      <c r="B170" s="168" t="s">
        <v>212</v>
      </c>
      <c r="C170" s="169" t="s">
        <v>213</v>
      </c>
      <c r="D170" s="170" t="s">
        <v>84</v>
      </c>
      <c r="E170" s="171">
        <v>27.540199999999999</v>
      </c>
      <c r="F170" s="171">
        <v>0</v>
      </c>
      <c r="G170" s="172">
        <f>E170*F170</f>
        <v>0</v>
      </c>
      <c r="O170" s="166">
        <v>2</v>
      </c>
      <c r="AA170" s="144">
        <v>1</v>
      </c>
      <c r="AB170" s="144">
        <v>7</v>
      </c>
      <c r="AC170" s="144">
        <v>7</v>
      </c>
      <c r="AZ170" s="144">
        <v>2</v>
      </c>
      <c r="BA170" s="144">
        <f>IF(AZ170=1,G170,0)</f>
        <v>0</v>
      </c>
      <c r="BB170" s="144">
        <f>IF(AZ170=2,G170,0)</f>
        <v>0</v>
      </c>
      <c r="BC170" s="144">
        <f>IF(AZ170=3,G170,0)</f>
        <v>0</v>
      </c>
      <c r="BD170" s="144">
        <f>IF(AZ170=4,G170,0)</f>
        <v>0</v>
      </c>
      <c r="BE170" s="144">
        <f>IF(AZ170=5,G170,0)</f>
        <v>0</v>
      </c>
      <c r="CA170" s="173">
        <v>1</v>
      </c>
      <c r="CB170" s="173">
        <v>7</v>
      </c>
      <c r="CZ170" s="144">
        <v>3.2000000000000002E-3</v>
      </c>
    </row>
    <row r="171" spans="1:104" x14ac:dyDescent="0.2">
      <c r="A171" s="174"/>
      <c r="B171" s="177"/>
      <c r="C171" s="228" t="s">
        <v>96</v>
      </c>
      <c r="D171" s="229"/>
      <c r="E171" s="178">
        <v>0</v>
      </c>
      <c r="F171" s="179"/>
      <c r="G171" s="180"/>
      <c r="M171" s="176" t="s">
        <v>96</v>
      </c>
      <c r="O171" s="166"/>
    </row>
    <row r="172" spans="1:104" x14ac:dyDescent="0.2">
      <c r="A172" s="174"/>
      <c r="B172" s="177"/>
      <c r="C172" s="228" t="s">
        <v>214</v>
      </c>
      <c r="D172" s="229"/>
      <c r="E172" s="178">
        <v>6.2565999999999997</v>
      </c>
      <c r="F172" s="179"/>
      <c r="G172" s="180"/>
      <c r="M172" s="176" t="s">
        <v>214</v>
      </c>
      <c r="O172" s="166"/>
    </row>
    <row r="173" spans="1:104" x14ac:dyDescent="0.2">
      <c r="A173" s="174"/>
      <c r="B173" s="177"/>
      <c r="C173" s="228" t="s">
        <v>215</v>
      </c>
      <c r="D173" s="229"/>
      <c r="E173" s="178">
        <v>5.0199999999999996</v>
      </c>
      <c r="F173" s="179"/>
      <c r="G173" s="180"/>
      <c r="M173" s="176" t="s">
        <v>215</v>
      </c>
      <c r="O173" s="166"/>
    </row>
    <row r="174" spans="1:104" ht="33.75" x14ac:dyDescent="0.2">
      <c r="A174" s="174"/>
      <c r="B174" s="177"/>
      <c r="C174" s="228" t="s">
        <v>216</v>
      </c>
      <c r="D174" s="229"/>
      <c r="E174" s="178">
        <v>2.6684999999999999</v>
      </c>
      <c r="F174" s="179"/>
      <c r="G174" s="180"/>
      <c r="M174" s="176" t="s">
        <v>216</v>
      </c>
      <c r="O174" s="166"/>
    </row>
    <row r="175" spans="1:104" x14ac:dyDescent="0.2">
      <c r="A175" s="174"/>
      <c r="B175" s="177"/>
      <c r="C175" s="228" t="s">
        <v>99</v>
      </c>
      <c r="D175" s="229"/>
      <c r="E175" s="178">
        <v>0</v>
      </c>
      <c r="F175" s="179"/>
      <c r="G175" s="180"/>
      <c r="M175" s="176" t="s">
        <v>99</v>
      </c>
      <c r="O175" s="166"/>
    </row>
    <row r="176" spans="1:104" x14ac:dyDescent="0.2">
      <c r="A176" s="174"/>
      <c r="B176" s="177"/>
      <c r="C176" s="228" t="s">
        <v>217</v>
      </c>
      <c r="D176" s="229"/>
      <c r="E176" s="178">
        <v>6.0690999999999997</v>
      </c>
      <c r="F176" s="179"/>
      <c r="G176" s="180"/>
      <c r="M176" s="176" t="s">
        <v>217</v>
      </c>
      <c r="O176" s="166"/>
    </row>
    <row r="177" spans="1:104" x14ac:dyDescent="0.2">
      <c r="A177" s="174"/>
      <c r="B177" s="177"/>
      <c r="C177" s="228" t="s">
        <v>218</v>
      </c>
      <c r="D177" s="229"/>
      <c r="E177" s="178">
        <v>4.88</v>
      </c>
      <c r="F177" s="179"/>
      <c r="G177" s="180"/>
      <c r="M177" s="176" t="s">
        <v>218</v>
      </c>
      <c r="O177" s="166"/>
    </row>
    <row r="178" spans="1:104" ht="33.75" x14ac:dyDescent="0.2">
      <c r="A178" s="174"/>
      <c r="B178" s="177"/>
      <c r="C178" s="228" t="s">
        <v>219</v>
      </c>
      <c r="D178" s="229"/>
      <c r="E178" s="178">
        <v>2.6459999999999999</v>
      </c>
      <c r="F178" s="179"/>
      <c r="G178" s="180"/>
      <c r="M178" s="176" t="s">
        <v>219</v>
      </c>
      <c r="O178" s="166"/>
    </row>
    <row r="179" spans="1:104" ht="22.5" x14ac:dyDescent="0.2">
      <c r="A179" s="167">
        <v>31</v>
      </c>
      <c r="B179" s="168" t="s">
        <v>220</v>
      </c>
      <c r="C179" s="169" t="s">
        <v>221</v>
      </c>
      <c r="D179" s="170" t="s">
        <v>95</v>
      </c>
      <c r="E179" s="171">
        <v>40.43</v>
      </c>
      <c r="F179" s="171">
        <v>0</v>
      </c>
      <c r="G179" s="172">
        <f>E179*F179</f>
        <v>0</v>
      </c>
      <c r="O179" s="166">
        <v>2</v>
      </c>
      <c r="AA179" s="144">
        <v>1</v>
      </c>
      <c r="AB179" s="144">
        <v>7</v>
      </c>
      <c r="AC179" s="144">
        <v>7</v>
      </c>
      <c r="AZ179" s="144">
        <v>2</v>
      </c>
      <c r="BA179" s="144">
        <f>IF(AZ179=1,G179,0)</f>
        <v>0</v>
      </c>
      <c r="BB179" s="144">
        <f>IF(AZ179=2,G179,0)</f>
        <v>0</v>
      </c>
      <c r="BC179" s="144">
        <f>IF(AZ179=3,G179,0)</f>
        <v>0</v>
      </c>
      <c r="BD179" s="144">
        <f>IF(AZ179=4,G179,0)</f>
        <v>0</v>
      </c>
      <c r="BE179" s="144">
        <f>IF(AZ179=5,G179,0)</f>
        <v>0</v>
      </c>
      <c r="CA179" s="173">
        <v>1</v>
      </c>
      <c r="CB179" s="173">
        <v>7</v>
      </c>
      <c r="CZ179" s="144">
        <v>2.0000000000000002E-5</v>
      </c>
    </row>
    <row r="180" spans="1:104" x14ac:dyDescent="0.2">
      <c r="A180" s="174"/>
      <c r="B180" s="177"/>
      <c r="C180" s="228" t="s">
        <v>96</v>
      </c>
      <c r="D180" s="229"/>
      <c r="E180" s="178">
        <v>0</v>
      </c>
      <c r="F180" s="179"/>
      <c r="G180" s="180"/>
      <c r="M180" s="176" t="s">
        <v>96</v>
      </c>
      <c r="O180" s="166"/>
    </row>
    <row r="181" spans="1:104" ht="33.75" x14ac:dyDescent="0.2">
      <c r="A181" s="174"/>
      <c r="B181" s="177"/>
      <c r="C181" s="228" t="s">
        <v>222</v>
      </c>
      <c r="D181" s="229"/>
      <c r="E181" s="178">
        <v>12.59</v>
      </c>
      <c r="F181" s="179"/>
      <c r="G181" s="180"/>
      <c r="M181" s="176" t="s">
        <v>222</v>
      </c>
      <c r="O181" s="166"/>
    </row>
    <row r="182" spans="1:104" x14ac:dyDescent="0.2">
      <c r="A182" s="174"/>
      <c r="B182" s="177"/>
      <c r="C182" s="228" t="s">
        <v>223</v>
      </c>
      <c r="D182" s="229"/>
      <c r="E182" s="178">
        <v>5.2</v>
      </c>
      <c r="F182" s="179"/>
      <c r="G182" s="180"/>
      <c r="M182" s="176" t="s">
        <v>223</v>
      </c>
      <c r="O182" s="166"/>
    </row>
    <row r="183" spans="1:104" x14ac:dyDescent="0.2">
      <c r="A183" s="174"/>
      <c r="B183" s="177"/>
      <c r="C183" s="228" t="s">
        <v>224</v>
      </c>
      <c r="D183" s="229"/>
      <c r="E183" s="178">
        <v>1</v>
      </c>
      <c r="F183" s="179"/>
      <c r="G183" s="180"/>
      <c r="M183" s="176" t="s">
        <v>224</v>
      </c>
      <c r="O183" s="166"/>
    </row>
    <row r="184" spans="1:104" x14ac:dyDescent="0.2">
      <c r="A184" s="174"/>
      <c r="B184" s="177"/>
      <c r="C184" s="228" t="s">
        <v>99</v>
      </c>
      <c r="D184" s="229"/>
      <c r="E184" s="178">
        <v>0</v>
      </c>
      <c r="F184" s="179"/>
      <c r="G184" s="180"/>
      <c r="M184" s="176" t="s">
        <v>99</v>
      </c>
      <c r="O184" s="166"/>
    </row>
    <row r="185" spans="1:104" ht="33.75" x14ac:dyDescent="0.2">
      <c r="A185" s="174"/>
      <c r="B185" s="177"/>
      <c r="C185" s="228" t="s">
        <v>225</v>
      </c>
      <c r="D185" s="229"/>
      <c r="E185" s="178">
        <v>12.44</v>
      </c>
      <c r="F185" s="179"/>
      <c r="G185" s="180"/>
      <c r="M185" s="176" t="s">
        <v>225</v>
      </c>
      <c r="O185" s="166"/>
    </row>
    <row r="186" spans="1:104" x14ac:dyDescent="0.2">
      <c r="A186" s="174"/>
      <c r="B186" s="177"/>
      <c r="C186" s="228" t="s">
        <v>223</v>
      </c>
      <c r="D186" s="229"/>
      <c r="E186" s="178">
        <v>5.2</v>
      </c>
      <c r="F186" s="179"/>
      <c r="G186" s="180"/>
      <c r="M186" s="176" t="s">
        <v>223</v>
      </c>
      <c r="O186" s="166"/>
    </row>
    <row r="187" spans="1:104" x14ac:dyDescent="0.2">
      <c r="A187" s="174"/>
      <c r="B187" s="177"/>
      <c r="C187" s="228" t="s">
        <v>224</v>
      </c>
      <c r="D187" s="229"/>
      <c r="E187" s="178">
        <v>1</v>
      </c>
      <c r="F187" s="179"/>
      <c r="G187" s="180"/>
      <c r="M187" s="176" t="s">
        <v>224</v>
      </c>
      <c r="O187" s="166"/>
    </row>
    <row r="188" spans="1:104" x14ac:dyDescent="0.2">
      <c r="A188" s="174"/>
      <c r="B188" s="177"/>
      <c r="C188" s="228" t="s">
        <v>80</v>
      </c>
      <c r="D188" s="229"/>
      <c r="E188" s="178">
        <v>3</v>
      </c>
      <c r="F188" s="179"/>
      <c r="G188" s="180"/>
      <c r="M188" s="176">
        <v>3</v>
      </c>
      <c r="O188" s="166"/>
    </row>
    <row r="189" spans="1:104" x14ac:dyDescent="0.2">
      <c r="A189" s="167">
        <v>32</v>
      </c>
      <c r="B189" s="168" t="s">
        <v>226</v>
      </c>
      <c r="C189" s="169" t="s">
        <v>227</v>
      </c>
      <c r="D189" s="170" t="s">
        <v>62</v>
      </c>
      <c r="E189" s="171">
        <f>SUM(G170:G188)/100</f>
        <v>0</v>
      </c>
      <c r="F189" s="171">
        <v>4.45</v>
      </c>
      <c r="G189" s="172">
        <f>E189*F189</f>
        <v>0</v>
      </c>
      <c r="O189" s="166">
        <v>2</v>
      </c>
      <c r="AA189" s="144">
        <v>7</v>
      </c>
      <c r="AB189" s="144">
        <v>1002</v>
      </c>
      <c r="AC189" s="144">
        <v>5</v>
      </c>
      <c r="AZ189" s="144">
        <v>2</v>
      </c>
      <c r="BA189" s="144">
        <f>IF(AZ189=1,G189,0)</f>
        <v>0</v>
      </c>
      <c r="BB189" s="144">
        <f>IF(AZ189=2,G189,0)</f>
        <v>0</v>
      </c>
      <c r="BC189" s="144">
        <f>IF(AZ189=3,G189,0)</f>
        <v>0</v>
      </c>
      <c r="BD189" s="144">
        <f>IF(AZ189=4,G189,0)</f>
        <v>0</v>
      </c>
      <c r="BE189" s="144">
        <f>IF(AZ189=5,G189,0)</f>
        <v>0</v>
      </c>
      <c r="CA189" s="173">
        <v>7</v>
      </c>
      <c r="CB189" s="173">
        <v>1002</v>
      </c>
      <c r="CZ189" s="144">
        <v>0</v>
      </c>
    </row>
    <row r="190" spans="1:104" x14ac:dyDescent="0.2">
      <c r="A190" s="181"/>
      <c r="B190" s="182" t="s">
        <v>75</v>
      </c>
      <c r="C190" s="183" t="str">
        <f>CONCATENATE(B169," ",C169)</f>
        <v>711 Izolace proti vodě</v>
      </c>
      <c r="D190" s="184"/>
      <c r="E190" s="185"/>
      <c r="F190" s="186"/>
      <c r="G190" s="187">
        <f>SUM(G169:G189)</f>
        <v>0</v>
      </c>
      <c r="O190" s="166">
        <v>4</v>
      </c>
      <c r="BA190" s="188">
        <f>SUM(BA169:BA189)</f>
        <v>0</v>
      </c>
      <c r="BB190" s="188">
        <f>SUM(BB169:BB189)</f>
        <v>0</v>
      </c>
      <c r="BC190" s="188">
        <f>SUM(BC169:BC189)</f>
        <v>0</v>
      </c>
      <c r="BD190" s="188">
        <f>SUM(BD169:BD189)</f>
        <v>0</v>
      </c>
      <c r="BE190" s="188">
        <f>SUM(BE169:BE189)</f>
        <v>0</v>
      </c>
    </row>
    <row r="191" spans="1:104" x14ac:dyDescent="0.2">
      <c r="A191" s="159" t="s">
        <v>74</v>
      </c>
      <c r="B191" s="160" t="s">
        <v>228</v>
      </c>
      <c r="C191" s="161" t="s">
        <v>229</v>
      </c>
      <c r="D191" s="162"/>
      <c r="E191" s="163"/>
      <c r="F191" s="163"/>
      <c r="G191" s="164"/>
      <c r="H191" s="165"/>
      <c r="I191" s="165"/>
      <c r="O191" s="166">
        <v>1</v>
      </c>
    </row>
    <row r="192" spans="1:104" x14ac:dyDescent="0.2">
      <c r="A192" s="167">
        <v>33</v>
      </c>
      <c r="B192" s="168" t="s">
        <v>230</v>
      </c>
      <c r="C192" s="169" t="s">
        <v>231</v>
      </c>
      <c r="D192" s="170" t="s">
        <v>102</v>
      </c>
      <c r="E192" s="171">
        <v>2</v>
      </c>
      <c r="F192" s="171">
        <v>0</v>
      </c>
      <c r="G192" s="172">
        <f>E192*F192</f>
        <v>0</v>
      </c>
      <c r="O192" s="166">
        <v>2</v>
      </c>
      <c r="AA192" s="144">
        <v>1</v>
      </c>
      <c r="AB192" s="144">
        <v>7</v>
      </c>
      <c r="AC192" s="144">
        <v>7</v>
      </c>
      <c r="AZ192" s="144">
        <v>2</v>
      </c>
      <c r="BA192" s="144">
        <f>IF(AZ192=1,G192,0)</f>
        <v>0</v>
      </c>
      <c r="BB192" s="144">
        <f>IF(AZ192=2,G192,0)</f>
        <v>0</v>
      </c>
      <c r="BC192" s="144">
        <f>IF(AZ192=3,G192,0)</f>
        <v>0</v>
      </c>
      <c r="BD192" s="144">
        <f>IF(AZ192=4,G192,0)</f>
        <v>0</v>
      </c>
      <c r="BE192" s="144">
        <f>IF(AZ192=5,G192,0)</f>
        <v>0</v>
      </c>
      <c r="CA192" s="173">
        <v>1</v>
      </c>
      <c r="CB192" s="173">
        <v>7</v>
      </c>
      <c r="CZ192" s="144">
        <v>0</v>
      </c>
    </row>
    <row r="193" spans="1:104" x14ac:dyDescent="0.2">
      <c r="A193" s="174"/>
      <c r="B193" s="177"/>
      <c r="C193" s="228" t="s">
        <v>146</v>
      </c>
      <c r="D193" s="229"/>
      <c r="E193" s="178">
        <v>1</v>
      </c>
      <c r="F193" s="179"/>
      <c r="G193" s="180"/>
      <c r="M193" s="176" t="s">
        <v>146</v>
      </c>
      <c r="O193" s="166"/>
    </row>
    <row r="194" spans="1:104" x14ac:dyDescent="0.2">
      <c r="A194" s="174"/>
      <c r="B194" s="177"/>
      <c r="C194" s="228" t="s">
        <v>147</v>
      </c>
      <c r="D194" s="229"/>
      <c r="E194" s="178">
        <v>1</v>
      </c>
      <c r="F194" s="179"/>
      <c r="G194" s="180"/>
      <c r="M194" s="176" t="s">
        <v>147</v>
      </c>
      <c r="O194" s="166"/>
    </row>
    <row r="195" spans="1:104" x14ac:dyDescent="0.2">
      <c r="A195" s="167">
        <v>34</v>
      </c>
      <c r="B195" s="168" t="s">
        <v>232</v>
      </c>
      <c r="C195" s="169" t="s">
        <v>233</v>
      </c>
      <c r="D195" s="170" t="s">
        <v>95</v>
      </c>
      <c r="E195" s="171">
        <v>6.16</v>
      </c>
      <c r="F195" s="171">
        <v>0</v>
      </c>
      <c r="G195" s="172">
        <f>E195*F195</f>
        <v>0</v>
      </c>
      <c r="O195" s="166">
        <v>2</v>
      </c>
      <c r="AA195" s="144">
        <v>1</v>
      </c>
      <c r="AB195" s="144">
        <v>7</v>
      </c>
      <c r="AC195" s="144">
        <v>7</v>
      </c>
      <c r="AZ195" s="144">
        <v>2</v>
      </c>
      <c r="BA195" s="144">
        <f>IF(AZ195=1,G195,0)</f>
        <v>0</v>
      </c>
      <c r="BB195" s="144">
        <f>IF(AZ195=2,G195,0)</f>
        <v>0</v>
      </c>
      <c r="BC195" s="144">
        <f>IF(AZ195=3,G195,0)</f>
        <v>0</v>
      </c>
      <c r="BD195" s="144">
        <f>IF(AZ195=4,G195,0)</f>
        <v>0</v>
      </c>
      <c r="BE195" s="144">
        <f>IF(AZ195=5,G195,0)</f>
        <v>0</v>
      </c>
      <c r="CA195" s="173">
        <v>1</v>
      </c>
      <c r="CB195" s="173">
        <v>7</v>
      </c>
      <c r="CZ195" s="144">
        <v>2.9E-4</v>
      </c>
    </row>
    <row r="196" spans="1:104" x14ac:dyDescent="0.2">
      <c r="A196" s="174"/>
      <c r="B196" s="177"/>
      <c r="C196" s="228" t="s">
        <v>96</v>
      </c>
      <c r="D196" s="229"/>
      <c r="E196" s="178">
        <v>0</v>
      </c>
      <c r="F196" s="179"/>
      <c r="G196" s="180"/>
      <c r="M196" s="176" t="s">
        <v>96</v>
      </c>
      <c r="O196" s="166"/>
    </row>
    <row r="197" spans="1:104" x14ac:dyDescent="0.2">
      <c r="A197" s="174"/>
      <c r="B197" s="177"/>
      <c r="C197" s="228" t="s">
        <v>234</v>
      </c>
      <c r="D197" s="229"/>
      <c r="E197" s="178">
        <v>3.08</v>
      </c>
      <c r="F197" s="179"/>
      <c r="G197" s="180"/>
      <c r="M197" s="176" t="s">
        <v>234</v>
      </c>
      <c r="O197" s="166"/>
    </row>
    <row r="198" spans="1:104" x14ac:dyDescent="0.2">
      <c r="A198" s="174"/>
      <c r="B198" s="177"/>
      <c r="C198" s="228" t="s">
        <v>99</v>
      </c>
      <c r="D198" s="229"/>
      <c r="E198" s="178">
        <v>0</v>
      </c>
      <c r="F198" s="179"/>
      <c r="G198" s="180"/>
      <c r="M198" s="176" t="s">
        <v>99</v>
      </c>
      <c r="O198" s="166"/>
    </row>
    <row r="199" spans="1:104" x14ac:dyDescent="0.2">
      <c r="A199" s="174"/>
      <c r="B199" s="177"/>
      <c r="C199" s="228" t="s">
        <v>234</v>
      </c>
      <c r="D199" s="229"/>
      <c r="E199" s="178">
        <v>3.08</v>
      </c>
      <c r="F199" s="179"/>
      <c r="G199" s="180"/>
      <c r="M199" s="176" t="s">
        <v>234</v>
      </c>
      <c r="O199" s="166"/>
    </row>
    <row r="200" spans="1:104" x14ac:dyDescent="0.2">
      <c r="A200" s="167">
        <v>35</v>
      </c>
      <c r="B200" s="168" t="s">
        <v>235</v>
      </c>
      <c r="C200" s="169" t="s">
        <v>236</v>
      </c>
      <c r="D200" s="170" t="s">
        <v>102</v>
      </c>
      <c r="E200" s="171">
        <v>4</v>
      </c>
      <c r="F200" s="171">
        <v>0</v>
      </c>
      <c r="G200" s="172">
        <f>E200*F200</f>
        <v>0</v>
      </c>
      <c r="O200" s="166">
        <v>2</v>
      </c>
      <c r="AA200" s="144">
        <v>1</v>
      </c>
      <c r="AB200" s="144">
        <v>7</v>
      </c>
      <c r="AC200" s="144">
        <v>7</v>
      </c>
      <c r="AZ200" s="144">
        <v>2</v>
      </c>
      <c r="BA200" s="144">
        <f>IF(AZ200=1,G200,0)</f>
        <v>0</v>
      </c>
      <c r="BB200" s="144">
        <f>IF(AZ200=2,G200,0)</f>
        <v>0</v>
      </c>
      <c r="BC200" s="144">
        <f>IF(AZ200=3,G200,0)</f>
        <v>0</v>
      </c>
      <c r="BD200" s="144">
        <f>IF(AZ200=4,G200,0)</f>
        <v>0</v>
      </c>
      <c r="BE200" s="144">
        <f>IF(AZ200=5,G200,0)</f>
        <v>0</v>
      </c>
      <c r="CA200" s="173">
        <v>1</v>
      </c>
      <c r="CB200" s="173">
        <v>7</v>
      </c>
      <c r="CZ200" s="144">
        <v>7.3999999999999999E-4</v>
      </c>
    </row>
    <row r="201" spans="1:104" x14ac:dyDescent="0.2">
      <c r="A201" s="174"/>
      <c r="B201" s="177"/>
      <c r="C201" s="228" t="s">
        <v>237</v>
      </c>
      <c r="D201" s="229"/>
      <c r="E201" s="178">
        <v>2</v>
      </c>
      <c r="F201" s="179"/>
      <c r="G201" s="180"/>
      <c r="M201" s="176" t="s">
        <v>237</v>
      </c>
      <c r="O201" s="166"/>
    </row>
    <row r="202" spans="1:104" x14ac:dyDescent="0.2">
      <c r="A202" s="174"/>
      <c r="B202" s="177"/>
      <c r="C202" s="228" t="s">
        <v>238</v>
      </c>
      <c r="D202" s="229"/>
      <c r="E202" s="178">
        <v>2</v>
      </c>
      <c r="F202" s="179"/>
      <c r="G202" s="180"/>
      <c r="M202" s="176" t="s">
        <v>238</v>
      </c>
      <c r="O202" s="166"/>
    </row>
    <row r="203" spans="1:104" x14ac:dyDescent="0.2">
      <c r="A203" s="167">
        <v>36</v>
      </c>
      <c r="B203" s="168" t="s">
        <v>239</v>
      </c>
      <c r="C203" s="169" t="s">
        <v>240</v>
      </c>
      <c r="D203" s="170" t="s">
        <v>95</v>
      </c>
      <c r="E203" s="171">
        <v>2</v>
      </c>
      <c r="F203" s="171">
        <v>0</v>
      </c>
      <c r="G203" s="172">
        <f>E203*F203</f>
        <v>0</v>
      </c>
      <c r="O203" s="166">
        <v>2</v>
      </c>
      <c r="AA203" s="144">
        <v>1</v>
      </c>
      <c r="AB203" s="144">
        <v>7</v>
      </c>
      <c r="AC203" s="144">
        <v>7</v>
      </c>
      <c r="AZ203" s="144">
        <v>2</v>
      </c>
      <c r="BA203" s="144">
        <f>IF(AZ203=1,G203,0)</f>
        <v>0</v>
      </c>
      <c r="BB203" s="144">
        <f>IF(AZ203=2,G203,0)</f>
        <v>0</v>
      </c>
      <c r="BC203" s="144">
        <f>IF(AZ203=3,G203,0)</f>
        <v>0</v>
      </c>
      <c r="BD203" s="144">
        <f>IF(AZ203=4,G203,0)</f>
        <v>0</v>
      </c>
      <c r="BE203" s="144">
        <f>IF(AZ203=5,G203,0)</f>
        <v>0</v>
      </c>
      <c r="CA203" s="173">
        <v>1</v>
      </c>
      <c r="CB203" s="173">
        <v>7</v>
      </c>
      <c r="CZ203" s="144">
        <v>3.5E-4</v>
      </c>
    </row>
    <row r="204" spans="1:104" x14ac:dyDescent="0.2">
      <c r="A204" s="174"/>
      <c r="B204" s="177"/>
      <c r="C204" s="228" t="s">
        <v>241</v>
      </c>
      <c r="D204" s="229"/>
      <c r="E204" s="178">
        <v>1</v>
      </c>
      <c r="F204" s="179"/>
      <c r="G204" s="180"/>
      <c r="M204" s="176" t="s">
        <v>241</v>
      </c>
      <c r="O204" s="166"/>
    </row>
    <row r="205" spans="1:104" x14ac:dyDescent="0.2">
      <c r="A205" s="174"/>
      <c r="B205" s="177"/>
      <c r="C205" s="228" t="s">
        <v>242</v>
      </c>
      <c r="D205" s="229"/>
      <c r="E205" s="178">
        <v>1</v>
      </c>
      <c r="F205" s="179"/>
      <c r="G205" s="180"/>
      <c r="M205" s="176" t="s">
        <v>242</v>
      </c>
      <c r="O205" s="166"/>
    </row>
    <row r="206" spans="1:104" x14ac:dyDescent="0.2">
      <c r="A206" s="167">
        <v>37</v>
      </c>
      <c r="B206" s="168" t="s">
        <v>243</v>
      </c>
      <c r="C206" s="169" t="s">
        <v>244</v>
      </c>
      <c r="D206" s="170" t="s">
        <v>154</v>
      </c>
      <c r="E206" s="171">
        <v>1</v>
      </c>
      <c r="F206" s="171">
        <v>0</v>
      </c>
      <c r="G206" s="172">
        <f>E206*F206</f>
        <v>0</v>
      </c>
      <c r="O206" s="166">
        <v>2</v>
      </c>
      <c r="AA206" s="144">
        <v>1</v>
      </c>
      <c r="AB206" s="144">
        <v>7</v>
      </c>
      <c r="AC206" s="144">
        <v>7</v>
      </c>
      <c r="AZ206" s="144">
        <v>2</v>
      </c>
      <c r="BA206" s="144">
        <f>IF(AZ206=1,G206,0)</f>
        <v>0</v>
      </c>
      <c r="BB206" s="144">
        <f>IF(AZ206=2,G206,0)</f>
        <v>0</v>
      </c>
      <c r="BC206" s="144">
        <f>IF(AZ206=3,G206,0)</f>
        <v>0</v>
      </c>
      <c r="BD206" s="144">
        <f>IF(AZ206=4,G206,0)</f>
        <v>0</v>
      </c>
      <c r="BE206" s="144">
        <f>IF(AZ206=5,G206,0)</f>
        <v>0</v>
      </c>
      <c r="CA206" s="173">
        <v>1</v>
      </c>
      <c r="CB206" s="173">
        <v>7</v>
      </c>
      <c r="CZ206" s="144">
        <v>0</v>
      </c>
    </row>
    <row r="207" spans="1:104" x14ac:dyDescent="0.2">
      <c r="A207" s="167">
        <v>38</v>
      </c>
      <c r="B207" s="168" t="s">
        <v>245</v>
      </c>
      <c r="C207" s="169" t="s">
        <v>246</v>
      </c>
      <c r="D207" s="170" t="s">
        <v>62</v>
      </c>
      <c r="E207" s="171">
        <f>SUM(G192:G206)/100</f>
        <v>0</v>
      </c>
      <c r="F207" s="171">
        <v>1.5</v>
      </c>
      <c r="G207" s="172">
        <f>E207*F207</f>
        <v>0</v>
      </c>
      <c r="O207" s="166">
        <v>2</v>
      </c>
      <c r="AA207" s="144">
        <v>7</v>
      </c>
      <c r="AB207" s="144">
        <v>1002</v>
      </c>
      <c r="AC207" s="144">
        <v>5</v>
      </c>
      <c r="AZ207" s="144">
        <v>2</v>
      </c>
      <c r="BA207" s="144">
        <f>IF(AZ207=1,G207,0)</f>
        <v>0</v>
      </c>
      <c r="BB207" s="144">
        <f>IF(AZ207=2,G207,0)</f>
        <v>0</v>
      </c>
      <c r="BC207" s="144">
        <f>IF(AZ207=3,G207,0)</f>
        <v>0</v>
      </c>
      <c r="BD207" s="144">
        <f>IF(AZ207=4,G207,0)</f>
        <v>0</v>
      </c>
      <c r="BE207" s="144">
        <f>IF(AZ207=5,G207,0)</f>
        <v>0</v>
      </c>
      <c r="CA207" s="173">
        <v>7</v>
      </c>
      <c r="CB207" s="173">
        <v>1002</v>
      </c>
      <c r="CZ207" s="144">
        <v>0</v>
      </c>
    </row>
    <row r="208" spans="1:104" x14ac:dyDescent="0.2">
      <c r="A208" s="181"/>
      <c r="B208" s="182" t="s">
        <v>75</v>
      </c>
      <c r="C208" s="183" t="str">
        <f>CONCATENATE(B191," ",C191)</f>
        <v>721 Vnitřní kanalizace</v>
      </c>
      <c r="D208" s="184"/>
      <c r="E208" s="185"/>
      <c r="F208" s="186"/>
      <c r="G208" s="187">
        <f>SUM(G191:G207)</f>
        <v>0</v>
      </c>
      <c r="O208" s="166">
        <v>4</v>
      </c>
      <c r="BA208" s="188">
        <f>SUM(BA191:BA207)</f>
        <v>0</v>
      </c>
      <c r="BB208" s="188">
        <f>SUM(BB191:BB207)</f>
        <v>0</v>
      </c>
      <c r="BC208" s="188">
        <f>SUM(BC191:BC207)</f>
        <v>0</v>
      </c>
      <c r="BD208" s="188">
        <f>SUM(BD191:BD207)</f>
        <v>0</v>
      </c>
      <c r="BE208" s="188">
        <f>SUM(BE191:BE207)</f>
        <v>0</v>
      </c>
    </row>
    <row r="209" spans="1:104" x14ac:dyDescent="0.2">
      <c r="A209" s="159" t="s">
        <v>74</v>
      </c>
      <c r="B209" s="160" t="s">
        <v>247</v>
      </c>
      <c r="C209" s="161" t="s">
        <v>248</v>
      </c>
      <c r="D209" s="162"/>
      <c r="E209" s="163"/>
      <c r="F209" s="163"/>
      <c r="G209" s="164"/>
      <c r="H209" s="165"/>
      <c r="I209" s="165"/>
      <c r="O209" s="166">
        <v>1</v>
      </c>
    </row>
    <row r="210" spans="1:104" ht="22.5" x14ac:dyDescent="0.2">
      <c r="A210" s="167">
        <v>39</v>
      </c>
      <c r="B210" s="168" t="s">
        <v>249</v>
      </c>
      <c r="C210" s="169" t="s">
        <v>250</v>
      </c>
      <c r="D210" s="170" t="s">
        <v>95</v>
      </c>
      <c r="E210" s="171">
        <v>9.57</v>
      </c>
      <c r="F210" s="171">
        <v>0</v>
      </c>
      <c r="G210" s="172">
        <f>E210*F210</f>
        <v>0</v>
      </c>
      <c r="O210" s="166">
        <v>2</v>
      </c>
      <c r="AA210" s="144">
        <v>1</v>
      </c>
      <c r="AB210" s="144">
        <v>0</v>
      </c>
      <c r="AC210" s="144">
        <v>0</v>
      </c>
      <c r="AZ210" s="144">
        <v>2</v>
      </c>
      <c r="BA210" s="144">
        <f>IF(AZ210=1,G210,0)</f>
        <v>0</v>
      </c>
      <c r="BB210" s="144">
        <f>IF(AZ210=2,G210,0)</f>
        <v>0</v>
      </c>
      <c r="BC210" s="144">
        <f>IF(AZ210=3,G210,0)</f>
        <v>0</v>
      </c>
      <c r="BD210" s="144">
        <f>IF(AZ210=4,G210,0)</f>
        <v>0</v>
      </c>
      <c r="BE210" s="144">
        <f>IF(AZ210=5,G210,0)</f>
        <v>0</v>
      </c>
      <c r="CA210" s="173">
        <v>1</v>
      </c>
      <c r="CB210" s="173">
        <v>0</v>
      </c>
      <c r="CZ210" s="144">
        <v>3.9199999999999999E-3</v>
      </c>
    </row>
    <row r="211" spans="1:104" x14ac:dyDescent="0.2">
      <c r="A211" s="174"/>
      <c r="B211" s="177"/>
      <c r="C211" s="228" t="s">
        <v>96</v>
      </c>
      <c r="D211" s="229"/>
      <c r="E211" s="178">
        <v>0</v>
      </c>
      <c r="F211" s="179"/>
      <c r="G211" s="180"/>
      <c r="M211" s="176" t="s">
        <v>96</v>
      </c>
      <c r="O211" s="166"/>
    </row>
    <row r="212" spans="1:104" x14ac:dyDescent="0.2">
      <c r="A212" s="174"/>
      <c r="B212" s="177"/>
      <c r="C212" s="228" t="s">
        <v>251</v>
      </c>
      <c r="D212" s="229"/>
      <c r="E212" s="178">
        <v>4.7850000000000001</v>
      </c>
      <c r="F212" s="179"/>
      <c r="G212" s="180"/>
      <c r="M212" s="176" t="s">
        <v>251</v>
      </c>
      <c r="O212" s="166"/>
    </row>
    <row r="213" spans="1:104" x14ac:dyDescent="0.2">
      <c r="A213" s="174"/>
      <c r="B213" s="177"/>
      <c r="C213" s="228" t="s">
        <v>99</v>
      </c>
      <c r="D213" s="229"/>
      <c r="E213" s="178">
        <v>0</v>
      </c>
      <c r="F213" s="179"/>
      <c r="G213" s="180"/>
      <c r="M213" s="176" t="s">
        <v>99</v>
      </c>
      <c r="O213" s="166"/>
    </row>
    <row r="214" spans="1:104" x14ac:dyDescent="0.2">
      <c r="A214" s="174"/>
      <c r="B214" s="177"/>
      <c r="C214" s="228" t="s">
        <v>251</v>
      </c>
      <c r="D214" s="229"/>
      <c r="E214" s="178">
        <v>4.7850000000000001</v>
      </c>
      <c r="F214" s="179"/>
      <c r="G214" s="180"/>
      <c r="M214" s="176" t="s">
        <v>251</v>
      </c>
      <c r="O214" s="166"/>
    </row>
    <row r="215" spans="1:104" ht="22.5" x14ac:dyDescent="0.2">
      <c r="A215" s="167">
        <v>40</v>
      </c>
      <c r="B215" s="168" t="s">
        <v>252</v>
      </c>
      <c r="C215" s="169" t="s">
        <v>253</v>
      </c>
      <c r="D215" s="170" t="s">
        <v>95</v>
      </c>
      <c r="E215" s="171">
        <v>20.46</v>
      </c>
      <c r="F215" s="171">
        <v>0</v>
      </c>
      <c r="G215" s="172">
        <f>E215*F215</f>
        <v>0</v>
      </c>
      <c r="O215" s="166">
        <v>2</v>
      </c>
      <c r="AA215" s="144">
        <v>1</v>
      </c>
      <c r="AB215" s="144">
        <v>7</v>
      </c>
      <c r="AC215" s="144">
        <v>7</v>
      </c>
      <c r="AZ215" s="144">
        <v>2</v>
      </c>
      <c r="BA215" s="144">
        <f>IF(AZ215=1,G215,0)</f>
        <v>0</v>
      </c>
      <c r="BB215" s="144">
        <f>IF(AZ215=2,G215,0)</f>
        <v>0</v>
      </c>
      <c r="BC215" s="144">
        <f>IF(AZ215=3,G215,0)</f>
        <v>0</v>
      </c>
      <c r="BD215" s="144">
        <f>IF(AZ215=4,G215,0)</f>
        <v>0</v>
      </c>
      <c r="BE215" s="144">
        <f>IF(AZ215=5,G215,0)</f>
        <v>0</v>
      </c>
      <c r="CA215" s="173">
        <v>1</v>
      </c>
      <c r="CB215" s="173">
        <v>7</v>
      </c>
      <c r="CZ215" s="144">
        <v>3.98E-3</v>
      </c>
    </row>
    <row r="216" spans="1:104" x14ac:dyDescent="0.2">
      <c r="A216" s="174"/>
      <c r="B216" s="177"/>
      <c r="C216" s="228" t="s">
        <v>96</v>
      </c>
      <c r="D216" s="229"/>
      <c r="E216" s="178">
        <v>0</v>
      </c>
      <c r="F216" s="179"/>
      <c r="G216" s="180"/>
      <c r="M216" s="176" t="s">
        <v>96</v>
      </c>
      <c r="O216" s="166"/>
    </row>
    <row r="217" spans="1:104" x14ac:dyDescent="0.2">
      <c r="A217" s="174"/>
      <c r="B217" s="177"/>
      <c r="C217" s="228" t="s">
        <v>254</v>
      </c>
      <c r="D217" s="229"/>
      <c r="E217" s="178">
        <v>10.23</v>
      </c>
      <c r="F217" s="179"/>
      <c r="G217" s="180"/>
      <c r="M217" s="176" t="s">
        <v>254</v>
      </c>
      <c r="O217" s="166"/>
    </row>
    <row r="218" spans="1:104" x14ac:dyDescent="0.2">
      <c r="A218" s="174"/>
      <c r="B218" s="177"/>
      <c r="C218" s="228" t="s">
        <v>99</v>
      </c>
      <c r="D218" s="229"/>
      <c r="E218" s="178">
        <v>0</v>
      </c>
      <c r="F218" s="179"/>
      <c r="G218" s="180"/>
      <c r="M218" s="176" t="s">
        <v>99</v>
      </c>
      <c r="O218" s="166"/>
    </row>
    <row r="219" spans="1:104" x14ac:dyDescent="0.2">
      <c r="A219" s="174"/>
      <c r="B219" s="177"/>
      <c r="C219" s="228" t="s">
        <v>254</v>
      </c>
      <c r="D219" s="229"/>
      <c r="E219" s="178">
        <v>10.23</v>
      </c>
      <c r="F219" s="179"/>
      <c r="G219" s="180"/>
      <c r="M219" s="176" t="s">
        <v>254</v>
      </c>
      <c r="O219" s="166"/>
    </row>
    <row r="220" spans="1:104" ht="22.5" x14ac:dyDescent="0.2">
      <c r="A220" s="167">
        <v>41</v>
      </c>
      <c r="B220" s="168" t="s">
        <v>255</v>
      </c>
      <c r="C220" s="169" t="s">
        <v>256</v>
      </c>
      <c r="D220" s="170" t="s">
        <v>95</v>
      </c>
      <c r="E220" s="171">
        <v>9.57</v>
      </c>
      <c r="F220" s="171">
        <v>0</v>
      </c>
      <c r="G220" s="172">
        <f>E220*F220</f>
        <v>0</v>
      </c>
      <c r="O220" s="166">
        <v>2</v>
      </c>
      <c r="AA220" s="144">
        <v>1</v>
      </c>
      <c r="AB220" s="144">
        <v>7</v>
      </c>
      <c r="AC220" s="144">
        <v>7</v>
      </c>
      <c r="AZ220" s="144">
        <v>2</v>
      </c>
      <c r="BA220" s="144">
        <f>IF(AZ220=1,G220,0)</f>
        <v>0</v>
      </c>
      <c r="BB220" s="144">
        <f>IF(AZ220=2,G220,0)</f>
        <v>0</v>
      </c>
      <c r="BC220" s="144">
        <f>IF(AZ220=3,G220,0)</f>
        <v>0</v>
      </c>
      <c r="BD220" s="144">
        <f>IF(AZ220=4,G220,0)</f>
        <v>0</v>
      </c>
      <c r="BE220" s="144">
        <f>IF(AZ220=5,G220,0)</f>
        <v>0</v>
      </c>
      <c r="CA220" s="173">
        <v>1</v>
      </c>
      <c r="CB220" s="173">
        <v>7</v>
      </c>
      <c r="CZ220" s="144">
        <v>1.0000000000000001E-5</v>
      </c>
    </row>
    <row r="221" spans="1:104" x14ac:dyDescent="0.2">
      <c r="A221" s="174"/>
      <c r="B221" s="177"/>
      <c r="C221" s="228" t="s">
        <v>96</v>
      </c>
      <c r="D221" s="229"/>
      <c r="E221" s="178">
        <v>0</v>
      </c>
      <c r="F221" s="179"/>
      <c r="G221" s="180"/>
      <c r="M221" s="176" t="s">
        <v>96</v>
      </c>
      <c r="O221" s="166"/>
    </row>
    <row r="222" spans="1:104" x14ac:dyDescent="0.2">
      <c r="A222" s="174"/>
      <c r="B222" s="177"/>
      <c r="C222" s="228" t="s">
        <v>251</v>
      </c>
      <c r="D222" s="229"/>
      <c r="E222" s="178">
        <v>4.7850000000000001</v>
      </c>
      <c r="F222" s="179"/>
      <c r="G222" s="180"/>
      <c r="M222" s="176" t="s">
        <v>251</v>
      </c>
      <c r="O222" s="166"/>
    </row>
    <row r="223" spans="1:104" x14ac:dyDescent="0.2">
      <c r="A223" s="174"/>
      <c r="B223" s="177"/>
      <c r="C223" s="228" t="s">
        <v>99</v>
      </c>
      <c r="D223" s="229"/>
      <c r="E223" s="178">
        <v>0</v>
      </c>
      <c r="F223" s="179"/>
      <c r="G223" s="180"/>
      <c r="M223" s="176" t="s">
        <v>99</v>
      </c>
      <c r="O223" s="166"/>
    </row>
    <row r="224" spans="1:104" x14ac:dyDescent="0.2">
      <c r="A224" s="174"/>
      <c r="B224" s="177"/>
      <c r="C224" s="228" t="s">
        <v>251</v>
      </c>
      <c r="D224" s="229"/>
      <c r="E224" s="178">
        <v>4.7850000000000001</v>
      </c>
      <c r="F224" s="179"/>
      <c r="G224" s="180"/>
      <c r="M224" s="176" t="s">
        <v>251</v>
      </c>
      <c r="O224" s="166"/>
    </row>
    <row r="225" spans="1:104" ht="22.5" x14ac:dyDescent="0.2">
      <c r="A225" s="167">
        <v>42</v>
      </c>
      <c r="B225" s="168" t="s">
        <v>257</v>
      </c>
      <c r="C225" s="169" t="s">
        <v>258</v>
      </c>
      <c r="D225" s="170" t="s">
        <v>95</v>
      </c>
      <c r="E225" s="171">
        <v>10.23</v>
      </c>
      <c r="F225" s="171">
        <v>0</v>
      </c>
      <c r="G225" s="172">
        <f>E225*F225</f>
        <v>0</v>
      </c>
      <c r="O225" s="166">
        <v>2</v>
      </c>
      <c r="AA225" s="144">
        <v>1</v>
      </c>
      <c r="AB225" s="144">
        <v>7</v>
      </c>
      <c r="AC225" s="144">
        <v>7</v>
      </c>
      <c r="AZ225" s="144">
        <v>2</v>
      </c>
      <c r="BA225" s="144">
        <f>IF(AZ225=1,G225,0)</f>
        <v>0</v>
      </c>
      <c r="BB225" s="144">
        <f>IF(AZ225=2,G225,0)</f>
        <v>0</v>
      </c>
      <c r="BC225" s="144">
        <f>IF(AZ225=3,G225,0)</f>
        <v>0</v>
      </c>
      <c r="BD225" s="144">
        <f>IF(AZ225=4,G225,0)</f>
        <v>0</v>
      </c>
      <c r="BE225" s="144">
        <f>IF(AZ225=5,G225,0)</f>
        <v>0</v>
      </c>
      <c r="CA225" s="173">
        <v>1</v>
      </c>
      <c r="CB225" s="173">
        <v>7</v>
      </c>
      <c r="CZ225" s="144">
        <v>2.0000000000000002E-5</v>
      </c>
    </row>
    <row r="226" spans="1:104" x14ac:dyDescent="0.2">
      <c r="A226" s="174"/>
      <c r="B226" s="177"/>
      <c r="C226" s="228" t="s">
        <v>96</v>
      </c>
      <c r="D226" s="229"/>
      <c r="E226" s="178">
        <v>0</v>
      </c>
      <c r="F226" s="179"/>
      <c r="G226" s="180"/>
      <c r="M226" s="176" t="s">
        <v>96</v>
      </c>
      <c r="O226" s="166"/>
    </row>
    <row r="227" spans="1:104" x14ac:dyDescent="0.2">
      <c r="A227" s="174"/>
      <c r="B227" s="177"/>
      <c r="C227" s="228" t="s">
        <v>259</v>
      </c>
      <c r="D227" s="229"/>
      <c r="E227" s="178">
        <v>5.1150000000000002</v>
      </c>
      <c r="F227" s="179"/>
      <c r="G227" s="180"/>
      <c r="M227" s="176" t="s">
        <v>259</v>
      </c>
      <c r="O227" s="166"/>
    </row>
    <row r="228" spans="1:104" x14ac:dyDescent="0.2">
      <c r="A228" s="174"/>
      <c r="B228" s="177"/>
      <c r="C228" s="228" t="s">
        <v>99</v>
      </c>
      <c r="D228" s="229"/>
      <c r="E228" s="178">
        <v>0</v>
      </c>
      <c r="F228" s="179"/>
      <c r="G228" s="180"/>
      <c r="M228" s="176" t="s">
        <v>99</v>
      </c>
      <c r="O228" s="166"/>
    </row>
    <row r="229" spans="1:104" x14ac:dyDescent="0.2">
      <c r="A229" s="174"/>
      <c r="B229" s="177"/>
      <c r="C229" s="228" t="s">
        <v>259</v>
      </c>
      <c r="D229" s="229"/>
      <c r="E229" s="178">
        <v>5.1150000000000002</v>
      </c>
      <c r="F229" s="179"/>
      <c r="G229" s="180"/>
      <c r="M229" s="176" t="s">
        <v>259</v>
      </c>
      <c r="O229" s="166"/>
    </row>
    <row r="230" spans="1:104" ht="22.5" x14ac:dyDescent="0.2">
      <c r="A230" s="167">
        <v>43</v>
      </c>
      <c r="B230" s="168" t="s">
        <v>260</v>
      </c>
      <c r="C230" s="169" t="s">
        <v>261</v>
      </c>
      <c r="D230" s="170" t="s">
        <v>95</v>
      </c>
      <c r="E230" s="171">
        <v>10.23</v>
      </c>
      <c r="F230" s="171">
        <v>0</v>
      </c>
      <c r="G230" s="172">
        <f>E230*F230</f>
        <v>0</v>
      </c>
      <c r="O230" s="166">
        <v>2</v>
      </c>
      <c r="AA230" s="144">
        <v>1</v>
      </c>
      <c r="AB230" s="144">
        <v>7</v>
      </c>
      <c r="AC230" s="144">
        <v>7</v>
      </c>
      <c r="AZ230" s="144">
        <v>2</v>
      </c>
      <c r="BA230" s="144">
        <f>IF(AZ230=1,G230,0)</f>
        <v>0</v>
      </c>
      <c r="BB230" s="144">
        <f>IF(AZ230=2,G230,0)</f>
        <v>0</v>
      </c>
      <c r="BC230" s="144">
        <f>IF(AZ230=3,G230,0)</f>
        <v>0</v>
      </c>
      <c r="BD230" s="144">
        <f>IF(AZ230=4,G230,0)</f>
        <v>0</v>
      </c>
      <c r="BE230" s="144">
        <f>IF(AZ230=5,G230,0)</f>
        <v>0</v>
      </c>
      <c r="CA230" s="173">
        <v>1</v>
      </c>
      <c r="CB230" s="173">
        <v>7</v>
      </c>
      <c r="CZ230" s="144">
        <v>3.0000000000000001E-5</v>
      </c>
    </row>
    <row r="231" spans="1:104" x14ac:dyDescent="0.2">
      <c r="A231" s="174"/>
      <c r="B231" s="177"/>
      <c r="C231" s="228" t="s">
        <v>96</v>
      </c>
      <c r="D231" s="229"/>
      <c r="E231" s="178">
        <v>0</v>
      </c>
      <c r="F231" s="179"/>
      <c r="G231" s="180"/>
      <c r="M231" s="176" t="s">
        <v>96</v>
      </c>
      <c r="O231" s="166"/>
    </row>
    <row r="232" spans="1:104" x14ac:dyDescent="0.2">
      <c r="A232" s="174"/>
      <c r="B232" s="177"/>
      <c r="C232" s="228" t="s">
        <v>259</v>
      </c>
      <c r="D232" s="229"/>
      <c r="E232" s="178">
        <v>5.1150000000000002</v>
      </c>
      <c r="F232" s="179"/>
      <c r="G232" s="180"/>
      <c r="M232" s="176" t="s">
        <v>259</v>
      </c>
      <c r="O232" s="166"/>
    </row>
    <row r="233" spans="1:104" x14ac:dyDescent="0.2">
      <c r="A233" s="174"/>
      <c r="B233" s="177"/>
      <c r="C233" s="228" t="s">
        <v>99</v>
      </c>
      <c r="D233" s="229"/>
      <c r="E233" s="178">
        <v>0</v>
      </c>
      <c r="F233" s="179"/>
      <c r="G233" s="180"/>
      <c r="M233" s="176" t="s">
        <v>99</v>
      </c>
      <c r="O233" s="166"/>
    </row>
    <row r="234" spans="1:104" x14ac:dyDescent="0.2">
      <c r="A234" s="174"/>
      <c r="B234" s="177"/>
      <c r="C234" s="228" t="s">
        <v>259</v>
      </c>
      <c r="D234" s="229"/>
      <c r="E234" s="178">
        <v>5.1150000000000002</v>
      </c>
      <c r="F234" s="179"/>
      <c r="G234" s="180"/>
      <c r="M234" s="176" t="s">
        <v>259</v>
      </c>
      <c r="O234" s="166"/>
    </row>
    <row r="235" spans="1:104" x14ac:dyDescent="0.2">
      <c r="A235" s="167">
        <v>44</v>
      </c>
      <c r="B235" s="168" t="s">
        <v>262</v>
      </c>
      <c r="C235" s="169" t="s">
        <v>263</v>
      </c>
      <c r="D235" s="170" t="s">
        <v>154</v>
      </c>
      <c r="E235" s="171">
        <v>1</v>
      </c>
      <c r="F235" s="171">
        <v>0</v>
      </c>
      <c r="G235" s="172">
        <f>E235*F235</f>
        <v>0</v>
      </c>
      <c r="O235" s="166">
        <v>2</v>
      </c>
      <c r="AA235" s="144">
        <v>1</v>
      </c>
      <c r="AB235" s="144">
        <v>7</v>
      </c>
      <c r="AC235" s="144">
        <v>7</v>
      </c>
      <c r="AZ235" s="144">
        <v>2</v>
      </c>
      <c r="BA235" s="144">
        <f>IF(AZ235=1,G235,0)</f>
        <v>0</v>
      </c>
      <c r="BB235" s="144">
        <f>IF(AZ235=2,G235,0)</f>
        <v>0</v>
      </c>
      <c r="BC235" s="144">
        <f>IF(AZ235=3,G235,0)</f>
        <v>0</v>
      </c>
      <c r="BD235" s="144">
        <f>IF(AZ235=4,G235,0)</f>
        <v>0</v>
      </c>
      <c r="BE235" s="144">
        <f>IF(AZ235=5,G235,0)</f>
        <v>0</v>
      </c>
      <c r="CA235" s="173">
        <v>1</v>
      </c>
      <c r="CB235" s="173">
        <v>7</v>
      </c>
      <c r="CZ235" s="144">
        <v>0</v>
      </c>
    </row>
    <row r="236" spans="1:104" x14ac:dyDescent="0.2">
      <c r="A236" s="167">
        <v>45</v>
      </c>
      <c r="B236" s="168" t="s">
        <v>264</v>
      </c>
      <c r="C236" s="169" t="s">
        <v>265</v>
      </c>
      <c r="D236" s="170" t="s">
        <v>154</v>
      </c>
      <c r="E236" s="171">
        <v>1</v>
      </c>
      <c r="F236" s="171">
        <v>0</v>
      </c>
      <c r="G236" s="172">
        <f>E236*F236</f>
        <v>0</v>
      </c>
      <c r="O236" s="166">
        <v>2</v>
      </c>
      <c r="AA236" s="144">
        <v>1</v>
      </c>
      <c r="AB236" s="144">
        <v>7</v>
      </c>
      <c r="AC236" s="144">
        <v>7</v>
      </c>
      <c r="AZ236" s="144">
        <v>2</v>
      </c>
      <c r="BA236" s="144">
        <f>IF(AZ236=1,G236,0)</f>
        <v>0</v>
      </c>
      <c r="BB236" s="144">
        <f>IF(AZ236=2,G236,0)</f>
        <v>0</v>
      </c>
      <c r="BC236" s="144">
        <f>IF(AZ236=3,G236,0)</f>
        <v>0</v>
      </c>
      <c r="BD236" s="144">
        <f>IF(AZ236=4,G236,0)</f>
        <v>0</v>
      </c>
      <c r="BE236" s="144">
        <f>IF(AZ236=5,G236,0)</f>
        <v>0</v>
      </c>
      <c r="CA236" s="173">
        <v>1</v>
      </c>
      <c r="CB236" s="173">
        <v>7</v>
      </c>
      <c r="CZ236" s="144">
        <v>1.0000000000000001E-5</v>
      </c>
    </row>
    <row r="237" spans="1:104" x14ac:dyDescent="0.2">
      <c r="A237" s="167">
        <v>46</v>
      </c>
      <c r="B237" s="168" t="s">
        <v>266</v>
      </c>
      <c r="C237" s="169" t="s">
        <v>267</v>
      </c>
      <c r="D237" s="170" t="s">
        <v>62</v>
      </c>
      <c r="E237" s="171">
        <f>SUM(G210:G236)/100</f>
        <v>0</v>
      </c>
      <c r="F237" s="171">
        <v>1.25</v>
      </c>
      <c r="G237" s="172">
        <f>E237*F237</f>
        <v>0</v>
      </c>
      <c r="O237" s="166">
        <v>2</v>
      </c>
      <c r="AA237" s="144">
        <v>7</v>
      </c>
      <c r="AB237" s="144">
        <v>1002</v>
      </c>
      <c r="AC237" s="144">
        <v>5</v>
      </c>
      <c r="AZ237" s="144">
        <v>2</v>
      </c>
      <c r="BA237" s="144">
        <f>IF(AZ237=1,G237,0)</f>
        <v>0</v>
      </c>
      <c r="BB237" s="144">
        <f>IF(AZ237=2,G237,0)</f>
        <v>0</v>
      </c>
      <c r="BC237" s="144">
        <f>IF(AZ237=3,G237,0)</f>
        <v>0</v>
      </c>
      <c r="BD237" s="144">
        <f>IF(AZ237=4,G237,0)</f>
        <v>0</v>
      </c>
      <c r="BE237" s="144">
        <f>IF(AZ237=5,G237,0)</f>
        <v>0</v>
      </c>
      <c r="CA237" s="173">
        <v>7</v>
      </c>
      <c r="CB237" s="173">
        <v>1002</v>
      </c>
      <c r="CZ237" s="144">
        <v>0</v>
      </c>
    </row>
    <row r="238" spans="1:104" x14ac:dyDescent="0.2">
      <c r="A238" s="181"/>
      <c r="B238" s="182" t="s">
        <v>75</v>
      </c>
      <c r="C238" s="183" t="str">
        <f>CONCATENATE(B209," ",C209)</f>
        <v>722 Vnitřní vodovod</v>
      </c>
      <c r="D238" s="184"/>
      <c r="E238" s="185"/>
      <c r="F238" s="186"/>
      <c r="G238" s="187">
        <f>SUM(G209:G237)</f>
        <v>0</v>
      </c>
      <c r="O238" s="166">
        <v>4</v>
      </c>
      <c r="BA238" s="188">
        <f>SUM(BA209:BA237)</f>
        <v>0</v>
      </c>
      <c r="BB238" s="188">
        <f>SUM(BB209:BB237)</f>
        <v>0</v>
      </c>
      <c r="BC238" s="188">
        <f>SUM(BC209:BC237)</f>
        <v>0</v>
      </c>
      <c r="BD238" s="188">
        <f>SUM(BD209:BD237)</f>
        <v>0</v>
      </c>
      <c r="BE238" s="188">
        <f>SUM(BE209:BE237)</f>
        <v>0</v>
      </c>
    </row>
    <row r="239" spans="1:104" x14ac:dyDescent="0.2">
      <c r="A239" s="159" t="s">
        <v>74</v>
      </c>
      <c r="B239" s="160" t="s">
        <v>268</v>
      </c>
      <c r="C239" s="161" t="s">
        <v>269</v>
      </c>
      <c r="D239" s="162"/>
      <c r="E239" s="163"/>
      <c r="F239" s="163"/>
      <c r="G239" s="164"/>
      <c r="H239" s="165"/>
      <c r="I239" s="165"/>
      <c r="O239" s="166">
        <v>1</v>
      </c>
    </row>
    <row r="240" spans="1:104" x14ac:dyDescent="0.2">
      <c r="A240" s="167">
        <v>47</v>
      </c>
      <c r="B240" s="168" t="s">
        <v>270</v>
      </c>
      <c r="C240" s="169" t="s">
        <v>271</v>
      </c>
      <c r="D240" s="170" t="s">
        <v>272</v>
      </c>
      <c r="E240" s="171">
        <v>2</v>
      </c>
      <c r="F240" s="171">
        <v>0</v>
      </c>
      <c r="G240" s="172">
        <f>E240*F240</f>
        <v>0</v>
      </c>
      <c r="O240" s="166">
        <v>2</v>
      </c>
      <c r="AA240" s="144">
        <v>1</v>
      </c>
      <c r="AB240" s="144">
        <v>7</v>
      </c>
      <c r="AC240" s="144">
        <v>7</v>
      </c>
      <c r="AZ240" s="144">
        <v>2</v>
      </c>
      <c r="BA240" s="144">
        <f>IF(AZ240=1,G240,0)</f>
        <v>0</v>
      </c>
      <c r="BB240" s="144">
        <f>IF(AZ240=2,G240,0)</f>
        <v>0</v>
      </c>
      <c r="BC240" s="144">
        <f>IF(AZ240=3,G240,0)</f>
        <v>0</v>
      </c>
      <c r="BD240" s="144">
        <f>IF(AZ240=4,G240,0)</f>
        <v>0</v>
      </c>
      <c r="BE240" s="144">
        <f>IF(AZ240=5,G240,0)</f>
        <v>0</v>
      </c>
      <c r="CA240" s="173">
        <v>1</v>
      </c>
      <c r="CB240" s="173">
        <v>7</v>
      </c>
      <c r="CZ240" s="144">
        <v>0</v>
      </c>
    </row>
    <row r="241" spans="1:104" x14ac:dyDescent="0.2">
      <c r="A241" s="174"/>
      <c r="B241" s="177"/>
      <c r="C241" s="228" t="s">
        <v>146</v>
      </c>
      <c r="D241" s="229"/>
      <c r="E241" s="178">
        <v>1</v>
      </c>
      <c r="F241" s="179"/>
      <c r="G241" s="180"/>
      <c r="M241" s="176" t="s">
        <v>146</v>
      </c>
      <c r="O241" s="166"/>
    </row>
    <row r="242" spans="1:104" x14ac:dyDescent="0.2">
      <c r="A242" s="174"/>
      <c r="B242" s="177"/>
      <c r="C242" s="228" t="s">
        <v>147</v>
      </c>
      <c r="D242" s="229"/>
      <c r="E242" s="178">
        <v>1</v>
      </c>
      <c r="F242" s="179"/>
      <c r="G242" s="180"/>
      <c r="M242" s="176" t="s">
        <v>147</v>
      </c>
      <c r="O242" s="166"/>
    </row>
    <row r="243" spans="1:104" x14ac:dyDescent="0.2">
      <c r="A243" s="167">
        <v>48</v>
      </c>
      <c r="B243" s="168" t="s">
        <v>273</v>
      </c>
      <c r="C243" s="169" t="s">
        <v>274</v>
      </c>
      <c r="D243" s="170" t="s">
        <v>272</v>
      </c>
      <c r="E243" s="171">
        <v>4</v>
      </c>
      <c r="F243" s="171">
        <v>0</v>
      </c>
      <c r="G243" s="172">
        <f>E243*F243</f>
        <v>0</v>
      </c>
      <c r="O243" s="166">
        <v>2</v>
      </c>
      <c r="AA243" s="144">
        <v>1</v>
      </c>
      <c r="AB243" s="144">
        <v>7</v>
      </c>
      <c r="AC243" s="144">
        <v>7</v>
      </c>
      <c r="AZ243" s="144">
        <v>2</v>
      </c>
      <c r="BA243" s="144">
        <f>IF(AZ243=1,G243,0)</f>
        <v>0</v>
      </c>
      <c r="BB243" s="144">
        <f>IF(AZ243=2,G243,0)</f>
        <v>0</v>
      </c>
      <c r="BC243" s="144">
        <f>IF(AZ243=3,G243,0)</f>
        <v>0</v>
      </c>
      <c r="BD243" s="144">
        <f>IF(AZ243=4,G243,0)</f>
        <v>0</v>
      </c>
      <c r="BE243" s="144">
        <f>IF(AZ243=5,G243,0)</f>
        <v>0</v>
      </c>
      <c r="CA243" s="173">
        <v>1</v>
      </c>
      <c r="CB243" s="173">
        <v>7</v>
      </c>
      <c r="CZ243" s="144">
        <v>0</v>
      </c>
    </row>
    <row r="244" spans="1:104" x14ac:dyDescent="0.2">
      <c r="A244" s="174"/>
      <c r="B244" s="177"/>
      <c r="C244" s="228" t="s">
        <v>237</v>
      </c>
      <c r="D244" s="229"/>
      <c r="E244" s="178">
        <v>2</v>
      </c>
      <c r="F244" s="179"/>
      <c r="G244" s="180"/>
      <c r="M244" s="176" t="s">
        <v>237</v>
      </c>
      <c r="O244" s="166"/>
    </row>
    <row r="245" spans="1:104" x14ac:dyDescent="0.2">
      <c r="A245" s="174"/>
      <c r="B245" s="177"/>
      <c r="C245" s="228" t="s">
        <v>238</v>
      </c>
      <c r="D245" s="229"/>
      <c r="E245" s="178">
        <v>2</v>
      </c>
      <c r="F245" s="179"/>
      <c r="G245" s="180"/>
      <c r="M245" s="176" t="s">
        <v>238</v>
      </c>
      <c r="O245" s="166"/>
    </row>
    <row r="246" spans="1:104" x14ac:dyDescent="0.2">
      <c r="A246" s="167">
        <v>49</v>
      </c>
      <c r="B246" s="168" t="s">
        <v>275</v>
      </c>
      <c r="C246" s="169" t="s">
        <v>276</v>
      </c>
      <c r="D246" s="170" t="s">
        <v>272</v>
      </c>
      <c r="E246" s="171">
        <v>2</v>
      </c>
      <c r="F246" s="171">
        <v>0</v>
      </c>
      <c r="G246" s="172">
        <f>E246*F246</f>
        <v>0</v>
      </c>
      <c r="O246" s="166">
        <v>2</v>
      </c>
      <c r="AA246" s="144">
        <v>1</v>
      </c>
      <c r="AB246" s="144">
        <v>7</v>
      </c>
      <c r="AC246" s="144">
        <v>7</v>
      </c>
      <c r="AZ246" s="144">
        <v>2</v>
      </c>
      <c r="BA246" s="144">
        <f>IF(AZ246=1,G246,0)</f>
        <v>0</v>
      </c>
      <c r="BB246" s="144">
        <f>IF(AZ246=2,G246,0)</f>
        <v>0</v>
      </c>
      <c r="BC246" s="144">
        <f>IF(AZ246=3,G246,0)</f>
        <v>0</v>
      </c>
      <c r="BD246" s="144">
        <f>IF(AZ246=4,G246,0)</f>
        <v>0</v>
      </c>
      <c r="BE246" s="144">
        <f>IF(AZ246=5,G246,0)</f>
        <v>0</v>
      </c>
      <c r="CA246" s="173">
        <v>1</v>
      </c>
      <c r="CB246" s="173">
        <v>7</v>
      </c>
      <c r="CZ246" s="144">
        <v>0</v>
      </c>
    </row>
    <row r="247" spans="1:104" x14ac:dyDescent="0.2">
      <c r="A247" s="174"/>
      <c r="B247" s="177"/>
      <c r="C247" s="228" t="s">
        <v>146</v>
      </c>
      <c r="D247" s="229"/>
      <c r="E247" s="178">
        <v>1</v>
      </c>
      <c r="F247" s="179"/>
      <c r="G247" s="180"/>
      <c r="M247" s="176" t="s">
        <v>146</v>
      </c>
      <c r="O247" s="166"/>
    </row>
    <row r="248" spans="1:104" x14ac:dyDescent="0.2">
      <c r="A248" s="174"/>
      <c r="B248" s="177"/>
      <c r="C248" s="228" t="s">
        <v>147</v>
      </c>
      <c r="D248" s="229"/>
      <c r="E248" s="178">
        <v>1</v>
      </c>
      <c r="F248" s="179"/>
      <c r="G248" s="180"/>
      <c r="M248" s="176" t="s">
        <v>147</v>
      </c>
      <c r="O248" s="166"/>
    </row>
    <row r="249" spans="1:104" x14ac:dyDescent="0.2">
      <c r="A249" s="167">
        <v>50</v>
      </c>
      <c r="B249" s="168" t="s">
        <v>277</v>
      </c>
      <c r="C249" s="169" t="s">
        <v>278</v>
      </c>
      <c r="D249" s="170" t="s">
        <v>102</v>
      </c>
      <c r="E249" s="171">
        <v>2</v>
      </c>
      <c r="F249" s="171">
        <v>0</v>
      </c>
      <c r="G249" s="172">
        <f>E249*F249</f>
        <v>0</v>
      </c>
      <c r="O249" s="166">
        <v>2</v>
      </c>
      <c r="AA249" s="144">
        <v>1</v>
      </c>
      <c r="AB249" s="144">
        <v>7</v>
      </c>
      <c r="AC249" s="144">
        <v>7</v>
      </c>
      <c r="AZ249" s="144">
        <v>2</v>
      </c>
      <c r="BA249" s="144">
        <f>IF(AZ249=1,G249,0)</f>
        <v>0</v>
      </c>
      <c r="BB249" s="144">
        <f>IF(AZ249=2,G249,0)</f>
        <v>0</v>
      </c>
      <c r="BC249" s="144">
        <f>IF(AZ249=3,G249,0)</f>
        <v>0</v>
      </c>
      <c r="BD249" s="144">
        <f>IF(AZ249=4,G249,0)</f>
        <v>0</v>
      </c>
      <c r="BE249" s="144">
        <f>IF(AZ249=5,G249,0)</f>
        <v>0</v>
      </c>
      <c r="CA249" s="173">
        <v>1</v>
      </c>
      <c r="CB249" s="173">
        <v>7</v>
      </c>
      <c r="CZ249" s="144">
        <v>0</v>
      </c>
    </row>
    <row r="250" spans="1:104" x14ac:dyDescent="0.2">
      <c r="A250" s="174"/>
      <c r="B250" s="177"/>
      <c r="C250" s="228" t="s">
        <v>146</v>
      </c>
      <c r="D250" s="229"/>
      <c r="E250" s="178">
        <v>1</v>
      </c>
      <c r="F250" s="179"/>
      <c r="G250" s="180"/>
      <c r="M250" s="176" t="s">
        <v>146</v>
      </c>
      <c r="O250" s="166"/>
    </row>
    <row r="251" spans="1:104" x14ac:dyDescent="0.2">
      <c r="A251" s="174"/>
      <c r="B251" s="177"/>
      <c r="C251" s="228" t="s">
        <v>147</v>
      </c>
      <c r="D251" s="229"/>
      <c r="E251" s="178">
        <v>1</v>
      </c>
      <c r="F251" s="179"/>
      <c r="G251" s="180"/>
      <c r="M251" s="176" t="s">
        <v>147</v>
      </c>
      <c r="O251" s="166"/>
    </row>
    <row r="252" spans="1:104" x14ac:dyDescent="0.2">
      <c r="A252" s="167">
        <v>51</v>
      </c>
      <c r="B252" s="168" t="s">
        <v>279</v>
      </c>
      <c r="C252" s="169" t="s">
        <v>280</v>
      </c>
      <c r="D252" s="170" t="s">
        <v>272</v>
      </c>
      <c r="E252" s="171">
        <v>4</v>
      </c>
      <c r="F252" s="171">
        <v>0</v>
      </c>
      <c r="G252" s="172">
        <f>E252*F252</f>
        <v>0</v>
      </c>
      <c r="O252" s="166">
        <v>2</v>
      </c>
      <c r="AA252" s="144">
        <v>1</v>
      </c>
      <c r="AB252" s="144">
        <v>7</v>
      </c>
      <c r="AC252" s="144">
        <v>7</v>
      </c>
      <c r="AZ252" s="144">
        <v>2</v>
      </c>
      <c r="BA252" s="144">
        <f>IF(AZ252=1,G252,0)</f>
        <v>0</v>
      </c>
      <c r="BB252" s="144">
        <f>IF(AZ252=2,G252,0)</f>
        <v>0</v>
      </c>
      <c r="BC252" s="144">
        <f>IF(AZ252=3,G252,0)</f>
        <v>0</v>
      </c>
      <c r="BD252" s="144">
        <f>IF(AZ252=4,G252,0)</f>
        <v>0</v>
      </c>
      <c r="BE252" s="144">
        <f>IF(AZ252=5,G252,0)</f>
        <v>0</v>
      </c>
      <c r="CA252" s="173">
        <v>1</v>
      </c>
      <c r="CB252" s="173">
        <v>7</v>
      </c>
      <c r="CZ252" s="144">
        <v>0</v>
      </c>
    </row>
    <row r="253" spans="1:104" x14ac:dyDescent="0.2">
      <c r="A253" s="174"/>
      <c r="B253" s="177"/>
      <c r="C253" s="228" t="s">
        <v>237</v>
      </c>
      <c r="D253" s="229"/>
      <c r="E253" s="178">
        <v>2</v>
      </c>
      <c r="F253" s="179"/>
      <c r="G253" s="180"/>
      <c r="M253" s="176" t="s">
        <v>237</v>
      </c>
      <c r="O253" s="166"/>
    </row>
    <row r="254" spans="1:104" x14ac:dyDescent="0.2">
      <c r="A254" s="174"/>
      <c r="B254" s="177"/>
      <c r="C254" s="228" t="s">
        <v>238</v>
      </c>
      <c r="D254" s="229"/>
      <c r="E254" s="178">
        <v>2</v>
      </c>
      <c r="F254" s="179"/>
      <c r="G254" s="180"/>
      <c r="M254" s="176" t="s">
        <v>238</v>
      </c>
      <c r="O254" s="166"/>
    </row>
    <row r="255" spans="1:104" x14ac:dyDescent="0.2">
      <c r="A255" s="167">
        <v>52</v>
      </c>
      <c r="B255" s="168" t="s">
        <v>281</v>
      </c>
      <c r="C255" s="169" t="s">
        <v>282</v>
      </c>
      <c r="D255" s="170" t="s">
        <v>102</v>
      </c>
      <c r="E255" s="171">
        <v>2</v>
      </c>
      <c r="F255" s="171">
        <v>0</v>
      </c>
      <c r="G255" s="172">
        <f>E255*F255</f>
        <v>0</v>
      </c>
      <c r="O255" s="166">
        <v>2</v>
      </c>
      <c r="AA255" s="144">
        <v>1</v>
      </c>
      <c r="AB255" s="144">
        <v>7</v>
      </c>
      <c r="AC255" s="144">
        <v>7</v>
      </c>
      <c r="AZ255" s="144">
        <v>2</v>
      </c>
      <c r="BA255" s="144">
        <f>IF(AZ255=1,G255,0)</f>
        <v>0</v>
      </c>
      <c r="BB255" s="144">
        <f>IF(AZ255=2,G255,0)</f>
        <v>0</v>
      </c>
      <c r="BC255" s="144">
        <f>IF(AZ255=3,G255,0)</f>
        <v>0</v>
      </c>
      <c r="BD255" s="144">
        <f>IF(AZ255=4,G255,0)</f>
        <v>0</v>
      </c>
      <c r="BE255" s="144">
        <f>IF(AZ255=5,G255,0)</f>
        <v>0</v>
      </c>
      <c r="CA255" s="173">
        <v>1</v>
      </c>
      <c r="CB255" s="173">
        <v>7</v>
      </c>
      <c r="CZ255" s="144">
        <v>1.2999999999999999E-4</v>
      </c>
    </row>
    <row r="256" spans="1:104" x14ac:dyDescent="0.2">
      <c r="A256" s="174"/>
      <c r="B256" s="177"/>
      <c r="C256" s="228" t="s">
        <v>146</v>
      </c>
      <c r="D256" s="229"/>
      <c r="E256" s="178">
        <v>1</v>
      </c>
      <c r="F256" s="179"/>
      <c r="G256" s="180"/>
      <c r="M256" s="176" t="s">
        <v>146</v>
      </c>
      <c r="O256" s="166"/>
    </row>
    <row r="257" spans="1:104" x14ac:dyDescent="0.2">
      <c r="A257" s="174"/>
      <c r="B257" s="177"/>
      <c r="C257" s="228" t="s">
        <v>147</v>
      </c>
      <c r="D257" s="229"/>
      <c r="E257" s="178">
        <v>1</v>
      </c>
      <c r="F257" s="179"/>
      <c r="G257" s="180"/>
      <c r="M257" s="176" t="s">
        <v>147</v>
      </c>
      <c r="O257" s="166"/>
    </row>
    <row r="258" spans="1:104" x14ac:dyDescent="0.2">
      <c r="A258" s="167">
        <v>53</v>
      </c>
      <c r="B258" s="168" t="s">
        <v>283</v>
      </c>
      <c r="C258" s="169" t="s">
        <v>284</v>
      </c>
      <c r="D258" s="170" t="s">
        <v>272</v>
      </c>
      <c r="E258" s="171">
        <v>4</v>
      </c>
      <c r="F258" s="171">
        <v>0</v>
      </c>
      <c r="G258" s="172">
        <f>E258*F258</f>
        <v>0</v>
      </c>
      <c r="O258" s="166">
        <v>2</v>
      </c>
      <c r="AA258" s="144">
        <v>1</v>
      </c>
      <c r="AB258" s="144">
        <v>7</v>
      </c>
      <c r="AC258" s="144">
        <v>7</v>
      </c>
      <c r="AZ258" s="144">
        <v>2</v>
      </c>
      <c r="BA258" s="144">
        <f>IF(AZ258=1,G258,0)</f>
        <v>0</v>
      </c>
      <c r="BB258" s="144">
        <f>IF(AZ258=2,G258,0)</f>
        <v>0</v>
      </c>
      <c r="BC258" s="144">
        <f>IF(AZ258=3,G258,0)</f>
        <v>0</v>
      </c>
      <c r="BD258" s="144">
        <f>IF(AZ258=4,G258,0)</f>
        <v>0</v>
      </c>
      <c r="BE258" s="144">
        <f>IF(AZ258=5,G258,0)</f>
        <v>0</v>
      </c>
      <c r="CA258" s="173">
        <v>1</v>
      </c>
      <c r="CB258" s="173">
        <v>7</v>
      </c>
      <c r="CZ258" s="144">
        <v>1.338E-2</v>
      </c>
    </row>
    <row r="259" spans="1:104" x14ac:dyDescent="0.2">
      <c r="A259" s="174"/>
      <c r="B259" s="177"/>
      <c r="C259" s="228" t="s">
        <v>237</v>
      </c>
      <c r="D259" s="229"/>
      <c r="E259" s="178">
        <v>2</v>
      </c>
      <c r="F259" s="179"/>
      <c r="G259" s="180"/>
      <c r="M259" s="176" t="s">
        <v>237</v>
      </c>
      <c r="O259" s="166"/>
    </row>
    <row r="260" spans="1:104" x14ac:dyDescent="0.2">
      <c r="A260" s="174"/>
      <c r="B260" s="177"/>
      <c r="C260" s="228" t="s">
        <v>238</v>
      </c>
      <c r="D260" s="229"/>
      <c r="E260" s="178">
        <v>2</v>
      </c>
      <c r="F260" s="179"/>
      <c r="G260" s="180"/>
      <c r="M260" s="176" t="s">
        <v>238</v>
      </c>
      <c r="O260" s="166"/>
    </row>
    <row r="261" spans="1:104" x14ac:dyDescent="0.2">
      <c r="A261" s="167">
        <v>54</v>
      </c>
      <c r="B261" s="168" t="s">
        <v>285</v>
      </c>
      <c r="C261" s="169" t="s">
        <v>286</v>
      </c>
      <c r="D261" s="170" t="s">
        <v>102</v>
      </c>
      <c r="E261" s="171">
        <v>2</v>
      </c>
      <c r="F261" s="171">
        <v>0</v>
      </c>
      <c r="G261" s="172">
        <f>E261*F261</f>
        <v>0</v>
      </c>
      <c r="O261" s="166">
        <v>2</v>
      </c>
      <c r="AA261" s="144">
        <v>1</v>
      </c>
      <c r="AB261" s="144">
        <v>7</v>
      </c>
      <c r="AC261" s="144">
        <v>7</v>
      </c>
      <c r="AZ261" s="144">
        <v>2</v>
      </c>
      <c r="BA261" s="144">
        <f>IF(AZ261=1,G261,0)</f>
        <v>0</v>
      </c>
      <c r="BB261" s="144">
        <f>IF(AZ261=2,G261,0)</f>
        <v>0</v>
      </c>
      <c r="BC261" s="144">
        <f>IF(AZ261=3,G261,0)</f>
        <v>0</v>
      </c>
      <c r="BD261" s="144">
        <f>IF(AZ261=4,G261,0)</f>
        <v>0</v>
      </c>
      <c r="BE261" s="144">
        <f>IF(AZ261=5,G261,0)</f>
        <v>0</v>
      </c>
      <c r="CA261" s="173">
        <v>1</v>
      </c>
      <c r="CB261" s="173">
        <v>7</v>
      </c>
      <c r="CZ261" s="144">
        <v>7.5000000000000002E-4</v>
      </c>
    </row>
    <row r="262" spans="1:104" x14ac:dyDescent="0.2">
      <c r="A262" s="174"/>
      <c r="B262" s="177"/>
      <c r="C262" s="228" t="s">
        <v>146</v>
      </c>
      <c r="D262" s="229"/>
      <c r="E262" s="178">
        <v>1</v>
      </c>
      <c r="F262" s="179"/>
      <c r="G262" s="180"/>
      <c r="M262" s="176" t="s">
        <v>146</v>
      </c>
      <c r="O262" s="166"/>
    </row>
    <row r="263" spans="1:104" x14ac:dyDescent="0.2">
      <c r="A263" s="174"/>
      <c r="B263" s="177"/>
      <c r="C263" s="228" t="s">
        <v>147</v>
      </c>
      <c r="D263" s="229"/>
      <c r="E263" s="178">
        <v>1</v>
      </c>
      <c r="F263" s="179"/>
      <c r="G263" s="180"/>
      <c r="M263" s="176" t="s">
        <v>147</v>
      </c>
      <c r="O263" s="166"/>
    </row>
    <row r="264" spans="1:104" x14ac:dyDescent="0.2">
      <c r="A264" s="167">
        <v>55</v>
      </c>
      <c r="B264" s="168" t="s">
        <v>287</v>
      </c>
      <c r="C264" s="169" t="s">
        <v>288</v>
      </c>
      <c r="D264" s="170" t="s">
        <v>272</v>
      </c>
      <c r="E264" s="171">
        <v>4</v>
      </c>
      <c r="F264" s="171">
        <v>0</v>
      </c>
      <c r="G264" s="172">
        <f>E264*F264</f>
        <v>0</v>
      </c>
      <c r="O264" s="166">
        <v>2</v>
      </c>
      <c r="AA264" s="144">
        <v>1</v>
      </c>
      <c r="AB264" s="144">
        <v>7</v>
      </c>
      <c r="AC264" s="144">
        <v>7</v>
      </c>
      <c r="AZ264" s="144">
        <v>2</v>
      </c>
      <c r="BA264" s="144">
        <f>IF(AZ264=1,G264,0)</f>
        <v>0</v>
      </c>
      <c r="BB264" s="144">
        <f>IF(AZ264=2,G264,0)</f>
        <v>0</v>
      </c>
      <c r="BC264" s="144">
        <f>IF(AZ264=3,G264,0)</f>
        <v>0</v>
      </c>
      <c r="BD264" s="144">
        <f>IF(AZ264=4,G264,0)</f>
        <v>0</v>
      </c>
      <c r="BE264" s="144">
        <f>IF(AZ264=5,G264,0)</f>
        <v>0</v>
      </c>
      <c r="CA264" s="173">
        <v>1</v>
      </c>
      <c r="CB264" s="173">
        <v>7</v>
      </c>
      <c r="CZ264" s="144">
        <v>2.5200000000000001E-3</v>
      </c>
    </row>
    <row r="265" spans="1:104" x14ac:dyDescent="0.2">
      <c r="A265" s="174"/>
      <c r="B265" s="177"/>
      <c r="C265" s="228" t="s">
        <v>237</v>
      </c>
      <c r="D265" s="229"/>
      <c r="E265" s="178">
        <v>2</v>
      </c>
      <c r="F265" s="179"/>
      <c r="G265" s="180"/>
      <c r="M265" s="176" t="s">
        <v>237</v>
      </c>
      <c r="O265" s="166"/>
    </row>
    <row r="266" spans="1:104" x14ac:dyDescent="0.2">
      <c r="A266" s="174"/>
      <c r="B266" s="177"/>
      <c r="C266" s="228" t="s">
        <v>238</v>
      </c>
      <c r="D266" s="229"/>
      <c r="E266" s="178">
        <v>2</v>
      </c>
      <c r="F266" s="179"/>
      <c r="G266" s="180"/>
      <c r="M266" s="176" t="s">
        <v>238</v>
      </c>
      <c r="O266" s="166"/>
    </row>
    <row r="267" spans="1:104" x14ac:dyDescent="0.2">
      <c r="A267" s="167">
        <v>56</v>
      </c>
      <c r="B267" s="168" t="s">
        <v>289</v>
      </c>
      <c r="C267" s="169" t="s">
        <v>290</v>
      </c>
      <c r="D267" s="170" t="s">
        <v>272</v>
      </c>
      <c r="E267" s="171">
        <v>4</v>
      </c>
      <c r="F267" s="171">
        <v>0</v>
      </c>
      <c r="G267" s="172">
        <f>E267*F267</f>
        <v>0</v>
      </c>
      <c r="O267" s="166">
        <v>2</v>
      </c>
      <c r="AA267" s="144">
        <v>1</v>
      </c>
      <c r="AB267" s="144">
        <v>7</v>
      </c>
      <c r="AC267" s="144">
        <v>7</v>
      </c>
      <c r="AZ267" s="144">
        <v>2</v>
      </c>
      <c r="BA267" s="144">
        <f>IF(AZ267=1,G267,0)</f>
        <v>0</v>
      </c>
      <c r="BB267" s="144">
        <f>IF(AZ267=2,G267,0)</f>
        <v>0</v>
      </c>
      <c r="BC267" s="144">
        <f>IF(AZ267=3,G267,0)</f>
        <v>0</v>
      </c>
      <c r="BD267" s="144">
        <f>IF(AZ267=4,G267,0)</f>
        <v>0</v>
      </c>
      <c r="BE267" s="144">
        <f>IF(AZ267=5,G267,0)</f>
        <v>0</v>
      </c>
      <c r="CA267" s="173">
        <v>1</v>
      </c>
      <c r="CB267" s="173">
        <v>7</v>
      </c>
      <c r="CZ267" s="144">
        <v>1.8079999999999999E-2</v>
      </c>
    </row>
    <row r="268" spans="1:104" x14ac:dyDescent="0.2">
      <c r="A268" s="174"/>
      <c r="B268" s="177"/>
      <c r="C268" s="228" t="s">
        <v>237</v>
      </c>
      <c r="D268" s="229"/>
      <c r="E268" s="178">
        <v>2</v>
      </c>
      <c r="F268" s="179"/>
      <c r="G268" s="180"/>
      <c r="M268" s="176" t="s">
        <v>237</v>
      </c>
      <c r="O268" s="166"/>
    </row>
    <row r="269" spans="1:104" x14ac:dyDescent="0.2">
      <c r="A269" s="174"/>
      <c r="B269" s="177"/>
      <c r="C269" s="228" t="s">
        <v>238</v>
      </c>
      <c r="D269" s="229"/>
      <c r="E269" s="178">
        <v>2</v>
      </c>
      <c r="F269" s="179"/>
      <c r="G269" s="180"/>
      <c r="M269" s="176" t="s">
        <v>238</v>
      </c>
      <c r="O269" s="166"/>
    </row>
    <row r="270" spans="1:104" x14ac:dyDescent="0.2">
      <c r="A270" s="167">
        <v>57</v>
      </c>
      <c r="B270" s="168" t="s">
        <v>291</v>
      </c>
      <c r="C270" s="169" t="s">
        <v>292</v>
      </c>
      <c r="D270" s="170" t="s">
        <v>102</v>
      </c>
      <c r="E270" s="171">
        <v>4</v>
      </c>
      <c r="F270" s="171">
        <v>0</v>
      </c>
      <c r="G270" s="172">
        <f>E270*F270</f>
        <v>0</v>
      </c>
      <c r="O270" s="166">
        <v>2</v>
      </c>
      <c r="AA270" s="144">
        <v>1</v>
      </c>
      <c r="AB270" s="144">
        <v>7</v>
      </c>
      <c r="AC270" s="144">
        <v>7</v>
      </c>
      <c r="AZ270" s="144">
        <v>2</v>
      </c>
      <c r="BA270" s="144">
        <f>IF(AZ270=1,G270,0)</f>
        <v>0</v>
      </c>
      <c r="BB270" s="144">
        <f>IF(AZ270=2,G270,0)</f>
        <v>0</v>
      </c>
      <c r="BC270" s="144">
        <f>IF(AZ270=3,G270,0)</f>
        <v>0</v>
      </c>
      <c r="BD270" s="144">
        <f>IF(AZ270=4,G270,0)</f>
        <v>0</v>
      </c>
      <c r="BE270" s="144">
        <f>IF(AZ270=5,G270,0)</f>
        <v>0</v>
      </c>
      <c r="CA270" s="173">
        <v>1</v>
      </c>
      <c r="CB270" s="173">
        <v>7</v>
      </c>
      <c r="CZ270" s="144">
        <v>2.3000000000000001E-4</v>
      </c>
    </row>
    <row r="271" spans="1:104" x14ac:dyDescent="0.2">
      <c r="A271" s="174"/>
      <c r="B271" s="177"/>
      <c r="C271" s="228" t="s">
        <v>237</v>
      </c>
      <c r="D271" s="229"/>
      <c r="E271" s="178">
        <v>2</v>
      </c>
      <c r="F271" s="179"/>
      <c r="G271" s="180"/>
      <c r="M271" s="176" t="s">
        <v>237</v>
      </c>
      <c r="O271" s="166"/>
    </row>
    <row r="272" spans="1:104" x14ac:dyDescent="0.2">
      <c r="A272" s="174"/>
      <c r="B272" s="177"/>
      <c r="C272" s="228" t="s">
        <v>238</v>
      </c>
      <c r="D272" s="229"/>
      <c r="E272" s="178">
        <v>2</v>
      </c>
      <c r="F272" s="179"/>
      <c r="G272" s="180"/>
      <c r="M272" s="176" t="s">
        <v>238</v>
      </c>
      <c r="O272" s="166"/>
    </row>
    <row r="273" spans="1:104" x14ac:dyDescent="0.2">
      <c r="A273" s="167">
        <v>58</v>
      </c>
      <c r="B273" s="168" t="s">
        <v>293</v>
      </c>
      <c r="C273" s="169" t="s">
        <v>294</v>
      </c>
      <c r="D273" s="170" t="s">
        <v>102</v>
      </c>
      <c r="E273" s="171">
        <v>4</v>
      </c>
      <c r="F273" s="171">
        <v>0</v>
      </c>
      <c r="G273" s="172">
        <f>E273*F273</f>
        <v>0</v>
      </c>
      <c r="O273" s="166">
        <v>2</v>
      </c>
      <c r="AA273" s="144">
        <v>1</v>
      </c>
      <c r="AB273" s="144">
        <v>7</v>
      </c>
      <c r="AC273" s="144">
        <v>7</v>
      </c>
      <c r="AZ273" s="144">
        <v>2</v>
      </c>
      <c r="BA273" s="144">
        <f>IF(AZ273=1,G273,0)</f>
        <v>0</v>
      </c>
      <c r="BB273" s="144">
        <f>IF(AZ273=2,G273,0)</f>
        <v>0</v>
      </c>
      <c r="BC273" s="144">
        <f>IF(AZ273=3,G273,0)</f>
        <v>0</v>
      </c>
      <c r="BD273" s="144">
        <f>IF(AZ273=4,G273,0)</f>
        <v>0</v>
      </c>
      <c r="BE273" s="144">
        <f>IF(AZ273=5,G273,0)</f>
        <v>0</v>
      </c>
      <c r="CA273" s="173">
        <v>1</v>
      </c>
      <c r="CB273" s="173">
        <v>7</v>
      </c>
      <c r="CZ273" s="144">
        <v>8.4999999999999995E-4</v>
      </c>
    </row>
    <row r="274" spans="1:104" x14ac:dyDescent="0.2">
      <c r="A274" s="174"/>
      <c r="B274" s="177"/>
      <c r="C274" s="228" t="s">
        <v>237</v>
      </c>
      <c r="D274" s="229"/>
      <c r="E274" s="178">
        <v>2</v>
      </c>
      <c r="F274" s="179"/>
      <c r="G274" s="180"/>
      <c r="M274" s="176" t="s">
        <v>237</v>
      </c>
      <c r="O274" s="166"/>
    </row>
    <row r="275" spans="1:104" x14ac:dyDescent="0.2">
      <c r="A275" s="174"/>
      <c r="B275" s="177"/>
      <c r="C275" s="228" t="s">
        <v>238</v>
      </c>
      <c r="D275" s="229"/>
      <c r="E275" s="178">
        <v>2</v>
      </c>
      <c r="F275" s="179"/>
      <c r="G275" s="180"/>
      <c r="M275" s="176" t="s">
        <v>238</v>
      </c>
      <c r="O275" s="166"/>
    </row>
    <row r="276" spans="1:104" x14ac:dyDescent="0.2">
      <c r="A276" s="167">
        <v>59</v>
      </c>
      <c r="B276" s="168" t="s">
        <v>295</v>
      </c>
      <c r="C276" s="169" t="s">
        <v>296</v>
      </c>
      <c r="D276" s="170" t="s">
        <v>102</v>
      </c>
      <c r="E276" s="171">
        <v>4</v>
      </c>
      <c r="F276" s="171">
        <v>0</v>
      </c>
      <c r="G276" s="172">
        <f>E276*F276</f>
        <v>0</v>
      </c>
      <c r="O276" s="166">
        <v>2</v>
      </c>
      <c r="AA276" s="144">
        <v>1</v>
      </c>
      <c r="AB276" s="144">
        <v>7</v>
      </c>
      <c r="AC276" s="144">
        <v>7</v>
      </c>
      <c r="AZ276" s="144">
        <v>2</v>
      </c>
      <c r="BA276" s="144">
        <f>IF(AZ276=1,G276,0)</f>
        <v>0</v>
      </c>
      <c r="BB276" s="144">
        <f>IF(AZ276=2,G276,0)</f>
        <v>0</v>
      </c>
      <c r="BC276" s="144">
        <f>IF(AZ276=3,G276,0)</f>
        <v>0</v>
      </c>
      <c r="BD276" s="144">
        <f>IF(AZ276=4,G276,0)</f>
        <v>0</v>
      </c>
      <c r="BE276" s="144">
        <f>IF(AZ276=5,G276,0)</f>
        <v>0</v>
      </c>
      <c r="CA276" s="173">
        <v>1</v>
      </c>
      <c r="CB276" s="173">
        <v>7</v>
      </c>
      <c r="CZ276" s="144">
        <v>4.0000000000000003E-5</v>
      </c>
    </row>
    <row r="277" spans="1:104" x14ac:dyDescent="0.2">
      <c r="A277" s="174"/>
      <c r="B277" s="177"/>
      <c r="C277" s="228" t="s">
        <v>237</v>
      </c>
      <c r="D277" s="229"/>
      <c r="E277" s="178">
        <v>2</v>
      </c>
      <c r="F277" s="179"/>
      <c r="G277" s="180"/>
      <c r="M277" s="176" t="s">
        <v>237</v>
      </c>
      <c r="O277" s="166"/>
    </row>
    <row r="278" spans="1:104" x14ac:dyDescent="0.2">
      <c r="A278" s="174"/>
      <c r="B278" s="177"/>
      <c r="C278" s="228" t="s">
        <v>238</v>
      </c>
      <c r="D278" s="229"/>
      <c r="E278" s="178">
        <v>2</v>
      </c>
      <c r="F278" s="179"/>
      <c r="G278" s="180"/>
      <c r="M278" s="176" t="s">
        <v>238</v>
      </c>
      <c r="O278" s="166"/>
    </row>
    <row r="279" spans="1:104" ht="22.5" x14ac:dyDescent="0.2">
      <c r="A279" s="167">
        <v>60</v>
      </c>
      <c r="B279" s="168" t="s">
        <v>297</v>
      </c>
      <c r="C279" s="169" t="s">
        <v>298</v>
      </c>
      <c r="D279" s="170" t="s">
        <v>102</v>
      </c>
      <c r="E279" s="171">
        <v>2</v>
      </c>
      <c r="F279" s="171">
        <v>0</v>
      </c>
      <c r="G279" s="172">
        <f>E279*F279</f>
        <v>0</v>
      </c>
      <c r="O279" s="166">
        <v>2</v>
      </c>
      <c r="AA279" s="144">
        <v>1</v>
      </c>
      <c r="AB279" s="144">
        <v>7</v>
      </c>
      <c r="AC279" s="144">
        <v>7</v>
      </c>
      <c r="AZ279" s="144">
        <v>2</v>
      </c>
      <c r="BA279" s="144">
        <f>IF(AZ279=1,G279,0)</f>
        <v>0</v>
      </c>
      <c r="BB279" s="144">
        <f>IF(AZ279=2,G279,0)</f>
        <v>0</v>
      </c>
      <c r="BC279" s="144">
        <f>IF(AZ279=3,G279,0)</f>
        <v>0</v>
      </c>
      <c r="BD279" s="144">
        <f>IF(AZ279=4,G279,0)</f>
        <v>0</v>
      </c>
      <c r="BE279" s="144">
        <f>IF(AZ279=5,G279,0)</f>
        <v>0</v>
      </c>
      <c r="CA279" s="173">
        <v>1</v>
      </c>
      <c r="CB279" s="173">
        <v>7</v>
      </c>
      <c r="CZ279" s="144">
        <v>8.3000000000000001E-4</v>
      </c>
    </row>
    <row r="280" spans="1:104" x14ac:dyDescent="0.2">
      <c r="A280" s="174"/>
      <c r="B280" s="177"/>
      <c r="C280" s="228" t="s">
        <v>146</v>
      </c>
      <c r="D280" s="229"/>
      <c r="E280" s="178">
        <v>1</v>
      </c>
      <c r="F280" s="179"/>
      <c r="G280" s="180"/>
      <c r="M280" s="176" t="s">
        <v>146</v>
      </c>
      <c r="O280" s="166"/>
    </row>
    <row r="281" spans="1:104" x14ac:dyDescent="0.2">
      <c r="A281" s="174"/>
      <c r="B281" s="177"/>
      <c r="C281" s="228" t="s">
        <v>147</v>
      </c>
      <c r="D281" s="229"/>
      <c r="E281" s="178">
        <v>1</v>
      </c>
      <c r="F281" s="179"/>
      <c r="G281" s="180"/>
      <c r="M281" s="176" t="s">
        <v>147</v>
      </c>
      <c r="O281" s="166"/>
    </row>
    <row r="282" spans="1:104" x14ac:dyDescent="0.2">
      <c r="A282" s="167">
        <v>61</v>
      </c>
      <c r="B282" s="168" t="s">
        <v>299</v>
      </c>
      <c r="C282" s="169" t="s">
        <v>300</v>
      </c>
      <c r="D282" s="170" t="s">
        <v>102</v>
      </c>
      <c r="E282" s="171">
        <v>2</v>
      </c>
      <c r="F282" s="171">
        <v>0</v>
      </c>
      <c r="G282" s="172">
        <f>E282*F282</f>
        <v>0</v>
      </c>
      <c r="O282" s="166">
        <v>2</v>
      </c>
      <c r="AA282" s="144">
        <v>1</v>
      </c>
      <c r="AB282" s="144">
        <v>7</v>
      </c>
      <c r="AC282" s="144">
        <v>7</v>
      </c>
      <c r="AZ282" s="144">
        <v>2</v>
      </c>
      <c r="BA282" s="144">
        <f>IF(AZ282=1,G282,0)</f>
        <v>0</v>
      </c>
      <c r="BB282" s="144">
        <f>IF(AZ282=2,G282,0)</f>
        <v>0</v>
      </c>
      <c r="BC282" s="144">
        <f>IF(AZ282=3,G282,0)</f>
        <v>0</v>
      </c>
      <c r="BD282" s="144">
        <f>IF(AZ282=4,G282,0)</f>
        <v>0</v>
      </c>
      <c r="BE282" s="144">
        <f>IF(AZ282=5,G282,0)</f>
        <v>0</v>
      </c>
      <c r="CA282" s="173">
        <v>1</v>
      </c>
      <c r="CB282" s="173">
        <v>7</v>
      </c>
      <c r="CZ282" s="144">
        <v>2.9999999999999997E-4</v>
      </c>
    </row>
    <row r="283" spans="1:104" x14ac:dyDescent="0.2">
      <c r="A283" s="174"/>
      <c r="B283" s="177"/>
      <c r="C283" s="228" t="s">
        <v>146</v>
      </c>
      <c r="D283" s="229"/>
      <c r="E283" s="178">
        <v>1</v>
      </c>
      <c r="F283" s="179"/>
      <c r="G283" s="180"/>
      <c r="M283" s="176" t="s">
        <v>146</v>
      </c>
      <c r="O283" s="166"/>
    </row>
    <row r="284" spans="1:104" x14ac:dyDescent="0.2">
      <c r="A284" s="174"/>
      <c r="B284" s="177"/>
      <c r="C284" s="228" t="s">
        <v>147</v>
      </c>
      <c r="D284" s="229"/>
      <c r="E284" s="178">
        <v>1</v>
      </c>
      <c r="F284" s="179"/>
      <c r="G284" s="180"/>
      <c r="M284" s="176" t="s">
        <v>147</v>
      </c>
      <c r="O284" s="166"/>
    </row>
    <row r="285" spans="1:104" x14ac:dyDescent="0.2">
      <c r="A285" s="167">
        <v>62</v>
      </c>
      <c r="B285" s="168" t="s">
        <v>301</v>
      </c>
      <c r="C285" s="169" t="s">
        <v>302</v>
      </c>
      <c r="D285" s="170" t="s">
        <v>272</v>
      </c>
      <c r="E285" s="171">
        <v>8</v>
      </c>
      <c r="F285" s="171">
        <v>0</v>
      </c>
      <c r="G285" s="172">
        <f>E285*F285</f>
        <v>0</v>
      </c>
      <c r="O285" s="166">
        <v>2</v>
      </c>
      <c r="AA285" s="144">
        <v>1</v>
      </c>
      <c r="AB285" s="144">
        <v>7</v>
      </c>
      <c r="AC285" s="144">
        <v>7</v>
      </c>
      <c r="AZ285" s="144">
        <v>2</v>
      </c>
      <c r="BA285" s="144">
        <f>IF(AZ285=1,G285,0)</f>
        <v>0</v>
      </c>
      <c r="BB285" s="144">
        <f>IF(AZ285=2,G285,0)</f>
        <v>0</v>
      </c>
      <c r="BC285" s="144">
        <f>IF(AZ285=3,G285,0)</f>
        <v>0</v>
      </c>
      <c r="BD285" s="144">
        <f>IF(AZ285=4,G285,0)</f>
        <v>0</v>
      </c>
      <c r="BE285" s="144">
        <f>IF(AZ285=5,G285,0)</f>
        <v>0</v>
      </c>
      <c r="CA285" s="173">
        <v>1</v>
      </c>
      <c r="CB285" s="173">
        <v>7</v>
      </c>
      <c r="CZ285" s="144">
        <v>8.0000000000000007E-5</v>
      </c>
    </row>
    <row r="286" spans="1:104" x14ac:dyDescent="0.2">
      <c r="A286" s="174"/>
      <c r="B286" s="177"/>
      <c r="C286" s="228" t="s">
        <v>303</v>
      </c>
      <c r="D286" s="229"/>
      <c r="E286" s="178">
        <v>4</v>
      </c>
      <c r="F286" s="179"/>
      <c r="G286" s="180"/>
      <c r="M286" s="176" t="s">
        <v>303</v>
      </c>
      <c r="O286" s="166"/>
    </row>
    <row r="287" spans="1:104" x14ac:dyDescent="0.2">
      <c r="A287" s="174"/>
      <c r="B287" s="177"/>
      <c r="C287" s="228" t="s">
        <v>304</v>
      </c>
      <c r="D287" s="229"/>
      <c r="E287" s="178">
        <v>4</v>
      </c>
      <c r="F287" s="179"/>
      <c r="G287" s="180"/>
      <c r="M287" s="176" t="s">
        <v>304</v>
      </c>
      <c r="O287" s="166"/>
    </row>
    <row r="288" spans="1:104" x14ac:dyDescent="0.2">
      <c r="A288" s="167">
        <v>63</v>
      </c>
      <c r="B288" s="168" t="s">
        <v>305</v>
      </c>
      <c r="C288" s="169" t="s">
        <v>306</v>
      </c>
      <c r="D288" s="170" t="s">
        <v>102</v>
      </c>
      <c r="E288" s="171">
        <v>8</v>
      </c>
      <c r="F288" s="171">
        <v>0</v>
      </c>
      <c r="G288" s="172">
        <f>E288*F288</f>
        <v>0</v>
      </c>
      <c r="O288" s="166">
        <v>2</v>
      </c>
      <c r="AA288" s="144">
        <v>3</v>
      </c>
      <c r="AB288" s="144">
        <v>7</v>
      </c>
      <c r="AC288" s="144" t="s">
        <v>305</v>
      </c>
      <c r="AZ288" s="144">
        <v>2</v>
      </c>
      <c r="BA288" s="144">
        <f>IF(AZ288=1,G288,0)</f>
        <v>0</v>
      </c>
      <c r="BB288" s="144">
        <f>IF(AZ288=2,G288,0)</f>
        <v>0</v>
      </c>
      <c r="BC288" s="144">
        <f>IF(AZ288=3,G288,0)</f>
        <v>0</v>
      </c>
      <c r="BD288" s="144">
        <f>IF(AZ288=4,G288,0)</f>
        <v>0</v>
      </c>
      <c r="BE288" s="144">
        <f>IF(AZ288=5,G288,0)</f>
        <v>0</v>
      </c>
      <c r="CA288" s="173">
        <v>3</v>
      </c>
      <c r="CB288" s="173">
        <v>7</v>
      </c>
      <c r="CZ288" s="144">
        <v>2.7E-4</v>
      </c>
    </row>
    <row r="289" spans="1:104" x14ac:dyDescent="0.2">
      <c r="A289" s="174"/>
      <c r="B289" s="177"/>
      <c r="C289" s="228" t="s">
        <v>303</v>
      </c>
      <c r="D289" s="229"/>
      <c r="E289" s="178">
        <v>4</v>
      </c>
      <c r="F289" s="179"/>
      <c r="G289" s="180"/>
      <c r="M289" s="176" t="s">
        <v>303</v>
      </c>
      <c r="O289" s="166"/>
    </row>
    <row r="290" spans="1:104" x14ac:dyDescent="0.2">
      <c r="A290" s="174"/>
      <c r="B290" s="177"/>
      <c r="C290" s="228" t="s">
        <v>304</v>
      </c>
      <c r="D290" s="229"/>
      <c r="E290" s="178">
        <v>4</v>
      </c>
      <c r="F290" s="179"/>
      <c r="G290" s="180"/>
      <c r="M290" s="176" t="s">
        <v>304</v>
      </c>
      <c r="O290" s="166"/>
    </row>
    <row r="291" spans="1:104" x14ac:dyDescent="0.2">
      <c r="A291" s="167">
        <v>64</v>
      </c>
      <c r="B291" s="168" t="s">
        <v>307</v>
      </c>
      <c r="C291" s="169" t="s">
        <v>308</v>
      </c>
      <c r="D291" s="170" t="s">
        <v>272</v>
      </c>
      <c r="E291" s="171">
        <v>2</v>
      </c>
      <c r="F291" s="171">
        <v>0</v>
      </c>
      <c r="G291" s="172">
        <f>E291*F291</f>
        <v>0</v>
      </c>
      <c r="O291" s="166">
        <v>2</v>
      </c>
      <c r="AA291" s="144">
        <v>1</v>
      </c>
      <c r="AB291" s="144">
        <v>7</v>
      </c>
      <c r="AC291" s="144">
        <v>7</v>
      </c>
      <c r="AZ291" s="144">
        <v>2</v>
      </c>
      <c r="BA291" s="144">
        <f>IF(AZ291=1,G291,0)</f>
        <v>0</v>
      </c>
      <c r="BB291" s="144">
        <f>IF(AZ291=2,G291,0)</f>
        <v>0</v>
      </c>
      <c r="BC291" s="144">
        <f>IF(AZ291=3,G291,0)</f>
        <v>0</v>
      </c>
      <c r="BD291" s="144">
        <f>IF(AZ291=4,G291,0)</f>
        <v>0</v>
      </c>
      <c r="BE291" s="144">
        <f>IF(AZ291=5,G291,0)</f>
        <v>0</v>
      </c>
      <c r="CA291" s="173">
        <v>1</v>
      </c>
      <c r="CB291" s="173">
        <v>7</v>
      </c>
      <c r="CZ291" s="144">
        <v>8.0000000000000007E-5</v>
      </c>
    </row>
    <row r="292" spans="1:104" x14ac:dyDescent="0.2">
      <c r="A292" s="174"/>
      <c r="B292" s="177"/>
      <c r="C292" s="228" t="s">
        <v>146</v>
      </c>
      <c r="D292" s="229"/>
      <c r="E292" s="178">
        <v>1</v>
      </c>
      <c r="F292" s="179"/>
      <c r="G292" s="180"/>
      <c r="M292" s="176" t="s">
        <v>146</v>
      </c>
      <c r="O292" s="166"/>
    </row>
    <row r="293" spans="1:104" x14ac:dyDescent="0.2">
      <c r="A293" s="174"/>
      <c r="B293" s="177"/>
      <c r="C293" s="228" t="s">
        <v>147</v>
      </c>
      <c r="D293" s="229"/>
      <c r="E293" s="178">
        <v>1</v>
      </c>
      <c r="F293" s="179"/>
      <c r="G293" s="180"/>
      <c r="M293" s="176" t="s">
        <v>147</v>
      </c>
      <c r="O293" s="166"/>
    </row>
    <row r="294" spans="1:104" x14ac:dyDescent="0.2">
      <c r="A294" s="167">
        <v>65</v>
      </c>
      <c r="B294" s="168" t="s">
        <v>309</v>
      </c>
      <c r="C294" s="169" t="s">
        <v>310</v>
      </c>
      <c r="D294" s="170" t="s">
        <v>102</v>
      </c>
      <c r="E294" s="171">
        <v>2</v>
      </c>
      <c r="F294" s="171">
        <v>0</v>
      </c>
      <c r="G294" s="172">
        <f>E294*F294</f>
        <v>0</v>
      </c>
      <c r="O294" s="166">
        <v>2</v>
      </c>
      <c r="AA294" s="144">
        <v>3</v>
      </c>
      <c r="AB294" s="144">
        <v>7</v>
      </c>
      <c r="AC294" s="144" t="s">
        <v>309</v>
      </c>
      <c r="AZ294" s="144">
        <v>2</v>
      </c>
      <c r="BA294" s="144">
        <f>IF(AZ294=1,G294,0)</f>
        <v>0</v>
      </c>
      <c r="BB294" s="144">
        <f>IF(AZ294=2,G294,0)</f>
        <v>0</v>
      </c>
      <c r="BC294" s="144">
        <f>IF(AZ294=3,G294,0)</f>
        <v>0</v>
      </c>
      <c r="BD294" s="144">
        <f>IF(AZ294=4,G294,0)</f>
        <v>0</v>
      </c>
      <c r="BE294" s="144">
        <f>IF(AZ294=5,G294,0)</f>
        <v>0</v>
      </c>
      <c r="CA294" s="173">
        <v>3</v>
      </c>
      <c r="CB294" s="173">
        <v>7</v>
      </c>
      <c r="CZ294" s="144">
        <v>2.9999999999999997E-4</v>
      </c>
    </row>
    <row r="295" spans="1:104" x14ac:dyDescent="0.2">
      <c r="A295" s="174"/>
      <c r="B295" s="177"/>
      <c r="C295" s="228" t="s">
        <v>146</v>
      </c>
      <c r="D295" s="229"/>
      <c r="E295" s="178">
        <v>1</v>
      </c>
      <c r="F295" s="179"/>
      <c r="G295" s="180"/>
      <c r="M295" s="176" t="s">
        <v>146</v>
      </c>
      <c r="O295" s="166"/>
    </row>
    <row r="296" spans="1:104" x14ac:dyDescent="0.2">
      <c r="A296" s="174"/>
      <c r="B296" s="177"/>
      <c r="C296" s="228" t="s">
        <v>147</v>
      </c>
      <c r="D296" s="229"/>
      <c r="E296" s="178">
        <v>1</v>
      </c>
      <c r="F296" s="179"/>
      <c r="G296" s="180"/>
      <c r="M296" s="176" t="s">
        <v>147</v>
      </c>
      <c r="O296" s="166"/>
    </row>
    <row r="297" spans="1:104" x14ac:dyDescent="0.2">
      <c r="A297" s="167">
        <v>66</v>
      </c>
      <c r="B297" s="168" t="s">
        <v>311</v>
      </c>
      <c r="C297" s="169" t="s">
        <v>312</v>
      </c>
      <c r="D297" s="170" t="s">
        <v>62</v>
      </c>
      <c r="E297" s="171">
        <f>SUM(G240:G296)/100</f>
        <v>0</v>
      </c>
      <c r="F297" s="171">
        <v>0.64</v>
      </c>
      <c r="G297" s="172">
        <f>E297*F297</f>
        <v>0</v>
      </c>
      <c r="O297" s="166">
        <v>2</v>
      </c>
      <c r="AA297" s="144">
        <v>7</v>
      </c>
      <c r="AB297" s="144">
        <v>1002</v>
      </c>
      <c r="AC297" s="144">
        <v>5</v>
      </c>
      <c r="AZ297" s="144">
        <v>2</v>
      </c>
      <c r="BA297" s="144">
        <f>IF(AZ297=1,G297,0)</f>
        <v>0</v>
      </c>
      <c r="BB297" s="144">
        <f>IF(AZ297=2,G297,0)</f>
        <v>0</v>
      </c>
      <c r="BC297" s="144">
        <f>IF(AZ297=3,G297,0)</f>
        <v>0</v>
      </c>
      <c r="BD297" s="144">
        <f>IF(AZ297=4,G297,0)</f>
        <v>0</v>
      </c>
      <c r="BE297" s="144">
        <f>IF(AZ297=5,G297,0)</f>
        <v>0</v>
      </c>
      <c r="CA297" s="173">
        <v>7</v>
      </c>
      <c r="CB297" s="173">
        <v>1002</v>
      </c>
      <c r="CZ297" s="144">
        <v>0</v>
      </c>
    </row>
    <row r="298" spans="1:104" x14ac:dyDescent="0.2">
      <c r="A298" s="181"/>
      <c r="B298" s="182" t="s">
        <v>75</v>
      </c>
      <c r="C298" s="183" t="str">
        <f>CONCATENATE(B239," ",C239)</f>
        <v>725 Zařizovací předměty</v>
      </c>
      <c r="D298" s="184"/>
      <c r="E298" s="185"/>
      <c r="F298" s="186"/>
      <c r="G298" s="187">
        <f>SUM(G239:G297)</f>
        <v>0</v>
      </c>
      <c r="O298" s="166">
        <v>4</v>
      </c>
      <c r="BA298" s="188">
        <f>SUM(BA239:BA297)</f>
        <v>0</v>
      </c>
      <c r="BB298" s="188">
        <f>SUM(BB239:BB297)</f>
        <v>0</v>
      </c>
      <c r="BC298" s="188">
        <f>SUM(BC239:BC297)</f>
        <v>0</v>
      </c>
      <c r="BD298" s="188">
        <f>SUM(BD239:BD297)</f>
        <v>0</v>
      </c>
      <c r="BE298" s="188">
        <f>SUM(BE239:BE297)</f>
        <v>0</v>
      </c>
    </row>
    <row r="299" spans="1:104" x14ac:dyDescent="0.2">
      <c r="A299" s="159" t="s">
        <v>74</v>
      </c>
      <c r="B299" s="160" t="s">
        <v>313</v>
      </c>
      <c r="C299" s="161" t="s">
        <v>314</v>
      </c>
      <c r="D299" s="162"/>
      <c r="E299" s="163"/>
      <c r="F299" s="163"/>
      <c r="G299" s="164"/>
      <c r="H299" s="165"/>
      <c r="I299" s="165"/>
      <c r="O299" s="166">
        <v>1</v>
      </c>
    </row>
    <row r="300" spans="1:104" x14ac:dyDescent="0.2">
      <c r="A300" s="167">
        <v>67</v>
      </c>
      <c r="B300" s="168" t="s">
        <v>315</v>
      </c>
      <c r="C300" s="169" t="s">
        <v>316</v>
      </c>
      <c r="D300" s="170" t="s">
        <v>84</v>
      </c>
      <c r="E300" s="171">
        <v>1.8</v>
      </c>
      <c r="F300" s="171">
        <v>0</v>
      </c>
      <c r="G300" s="172">
        <f>E300*F300</f>
        <v>0</v>
      </c>
      <c r="O300" s="166">
        <v>2</v>
      </c>
      <c r="AA300" s="144">
        <v>1</v>
      </c>
      <c r="AB300" s="144">
        <v>7</v>
      </c>
      <c r="AC300" s="144">
        <v>7</v>
      </c>
      <c r="AZ300" s="144">
        <v>2</v>
      </c>
      <c r="BA300" s="144">
        <f>IF(AZ300=1,G300,0)</f>
        <v>0</v>
      </c>
      <c r="BB300" s="144">
        <f>IF(AZ300=2,G300,0)</f>
        <v>0</v>
      </c>
      <c r="BC300" s="144">
        <f>IF(AZ300=3,G300,0)</f>
        <v>0</v>
      </c>
      <c r="BD300" s="144">
        <f>IF(AZ300=4,G300,0)</f>
        <v>0</v>
      </c>
      <c r="BE300" s="144">
        <f>IF(AZ300=5,G300,0)</f>
        <v>0</v>
      </c>
      <c r="CA300" s="173">
        <v>1</v>
      </c>
      <c r="CB300" s="173">
        <v>7</v>
      </c>
      <c r="CZ300" s="144">
        <v>0</v>
      </c>
    </row>
    <row r="301" spans="1:104" x14ac:dyDescent="0.2">
      <c r="A301" s="174"/>
      <c r="B301" s="177"/>
      <c r="C301" s="228" t="s">
        <v>317</v>
      </c>
      <c r="D301" s="229"/>
      <c r="E301" s="178">
        <v>0.9</v>
      </c>
      <c r="F301" s="179"/>
      <c r="G301" s="180"/>
      <c r="M301" s="176" t="s">
        <v>317</v>
      </c>
      <c r="O301" s="166"/>
    </row>
    <row r="302" spans="1:104" x14ac:dyDescent="0.2">
      <c r="A302" s="174"/>
      <c r="B302" s="177"/>
      <c r="C302" s="228" t="s">
        <v>318</v>
      </c>
      <c r="D302" s="229"/>
      <c r="E302" s="178">
        <v>0.9</v>
      </c>
      <c r="F302" s="179"/>
      <c r="G302" s="180"/>
      <c r="M302" s="176" t="s">
        <v>318</v>
      </c>
      <c r="O302" s="166"/>
    </row>
    <row r="303" spans="1:104" x14ac:dyDescent="0.2">
      <c r="A303" s="167">
        <v>68</v>
      </c>
      <c r="B303" s="168" t="s">
        <v>319</v>
      </c>
      <c r="C303" s="169" t="s">
        <v>320</v>
      </c>
      <c r="D303" s="170" t="s">
        <v>84</v>
      </c>
      <c r="E303" s="171">
        <v>1.8</v>
      </c>
      <c r="F303" s="171">
        <v>0</v>
      </c>
      <c r="G303" s="172">
        <f>E303*F303</f>
        <v>0</v>
      </c>
      <c r="O303" s="166">
        <v>2</v>
      </c>
      <c r="AA303" s="144">
        <v>1</v>
      </c>
      <c r="AB303" s="144">
        <v>7</v>
      </c>
      <c r="AC303" s="144">
        <v>7</v>
      </c>
      <c r="AZ303" s="144">
        <v>2</v>
      </c>
      <c r="BA303" s="144">
        <f>IF(AZ303=1,G303,0)</f>
        <v>0</v>
      </c>
      <c r="BB303" s="144">
        <f>IF(AZ303=2,G303,0)</f>
        <v>0</v>
      </c>
      <c r="BC303" s="144">
        <f>IF(AZ303=3,G303,0)</f>
        <v>0</v>
      </c>
      <c r="BD303" s="144">
        <f>IF(AZ303=4,G303,0)</f>
        <v>0</v>
      </c>
      <c r="BE303" s="144">
        <f>IF(AZ303=5,G303,0)</f>
        <v>0</v>
      </c>
      <c r="CA303" s="173">
        <v>1</v>
      </c>
      <c r="CB303" s="173">
        <v>7</v>
      </c>
      <c r="CZ303" s="144">
        <v>0</v>
      </c>
    </row>
    <row r="304" spans="1:104" x14ac:dyDescent="0.2">
      <c r="A304" s="174"/>
      <c r="B304" s="177"/>
      <c r="C304" s="228" t="s">
        <v>317</v>
      </c>
      <c r="D304" s="229"/>
      <c r="E304" s="178">
        <v>0.9</v>
      </c>
      <c r="F304" s="179"/>
      <c r="G304" s="180"/>
      <c r="M304" s="176" t="s">
        <v>317</v>
      </c>
      <c r="O304" s="166"/>
    </row>
    <row r="305" spans="1:104" x14ac:dyDescent="0.2">
      <c r="A305" s="174"/>
      <c r="B305" s="177"/>
      <c r="C305" s="228" t="s">
        <v>318</v>
      </c>
      <c r="D305" s="229"/>
      <c r="E305" s="178">
        <v>0.9</v>
      </c>
      <c r="F305" s="179"/>
      <c r="G305" s="180"/>
      <c r="M305" s="176" t="s">
        <v>318</v>
      </c>
      <c r="O305" s="166"/>
    </row>
    <row r="306" spans="1:104" x14ac:dyDescent="0.2">
      <c r="A306" s="167">
        <v>69</v>
      </c>
      <c r="B306" s="168" t="s">
        <v>321</v>
      </c>
      <c r="C306" s="169" t="s">
        <v>322</v>
      </c>
      <c r="D306" s="170" t="s">
        <v>84</v>
      </c>
      <c r="E306" s="171">
        <v>1.8</v>
      </c>
      <c r="F306" s="171">
        <v>0</v>
      </c>
      <c r="G306" s="172">
        <f>E306*F306</f>
        <v>0</v>
      </c>
      <c r="O306" s="166">
        <v>2</v>
      </c>
      <c r="AA306" s="144">
        <v>1</v>
      </c>
      <c r="AB306" s="144">
        <v>7</v>
      </c>
      <c r="AC306" s="144">
        <v>7</v>
      </c>
      <c r="AZ306" s="144">
        <v>2</v>
      </c>
      <c r="BA306" s="144">
        <f>IF(AZ306=1,G306,0)</f>
        <v>0</v>
      </c>
      <c r="BB306" s="144">
        <f>IF(AZ306=2,G306,0)</f>
        <v>0</v>
      </c>
      <c r="BC306" s="144">
        <f>IF(AZ306=3,G306,0)</f>
        <v>0</v>
      </c>
      <c r="BD306" s="144">
        <f>IF(AZ306=4,G306,0)</f>
        <v>0</v>
      </c>
      <c r="BE306" s="144">
        <f>IF(AZ306=5,G306,0)</f>
        <v>0</v>
      </c>
      <c r="CA306" s="173">
        <v>1</v>
      </c>
      <c r="CB306" s="173">
        <v>7</v>
      </c>
      <c r="CZ306" s="144">
        <v>0</v>
      </c>
    </row>
    <row r="307" spans="1:104" x14ac:dyDescent="0.2">
      <c r="A307" s="174"/>
      <c r="B307" s="177"/>
      <c r="C307" s="228" t="s">
        <v>317</v>
      </c>
      <c r="D307" s="229"/>
      <c r="E307" s="178">
        <v>0.9</v>
      </c>
      <c r="F307" s="179"/>
      <c r="G307" s="180"/>
      <c r="M307" s="176" t="s">
        <v>317</v>
      </c>
      <c r="O307" s="166"/>
    </row>
    <row r="308" spans="1:104" x14ac:dyDescent="0.2">
      <c r="A308" s="174"/>
      <c r="B308" s="177"/>
      <c r="C308" s="228" t="s">
        <v>318</v>
      </c>
      <c r="D308" s="229"/>
      <c r="E308" s="178">
        <v>0.9</v>
      </c>
      <c r="F308" s="179"/>
      <c r="G308" s="180"/>
      <c r="M308" s="176" t="s">
        <v>318</v>
      </c>
      <c r="O308" s="166"/>
    </row>
    <row r="309" spans="1:104" x14ac:dyDescent="0.2">
      <c r="A309" s="167">
        <v>70</v>
      </c>
      <c r="B309" s="168" t="s">
        <v>323</v>
      </c>
      <c r="C309" s="169" t="s">
        <v>324</v>
      </c>
      <c r="D309" s="170" t="s">
        <v>84</v>
      </c>
      <c r="E309" s="171">
        <v>1.8</v>
      </c>
      <c r="F309" s="171">
        <v>0</v>
      </c>
      <c r="G309" s="172">
        <f>E309*F309</f>
        <v>0</v>
      </c>
      <c r="O309" s="166">
        <v>2</v>
      </c>
      <c r="AA309" s="144">
        <v>1</v>
      </c>
      <c r="AB309" s="144">
        <v>7</v>
      </c>
      <c r="AC309" s="144">
        <v>7</v>
      </c>
      <c r="AZ309" s="144">
        <v>2</v>
      </c>
      <c r="BA309" s="144">
        <f>IF(AZ309=1,G309,0)</f>
        <v>0</v>
      </c>
      <c r="BB309" s="144">
        <f>IF(AZ309=2,G309,0)</f>
        <v>0</v>
      </c>
      <c r="BC309" s="144">
        <f>IF(AZ309=3,G309,0)</f>
        <v>0</v>
      </c>
      <c r="BD309" s="144">
        <f>IF(AZ309=4,G309,0)</f>
        <v>0</v>
      </c>
      <c r="BE309" s="144">
        <f>IF(AZ309=5,G309,0)</f>
        <v>0</v>
      </c>
      <c r="CA309" s="173">
        <v>1</v>
      </c>
      <c r="CB309" s="173">
        <v>7</v>
      </c>
      <c r="CZ309" s="144">
        <v>0</v>
      </c>
    </row>
    <row r="310" spans="1:104" x14ac:dyDescent="0.2">
      <c r="A310" s="174"/>
      <c r="B310" s="177"/>
      <c r="C310" s="228" t="s">
        <v>317</v>
      </c>
      <c r="D310" s="229"/>
      <c r="E310" s="178">
        <v>0.9</v>
      </c>
      <c r="F310" s="179"/>
      <c r="G310" s="180"/>
      <c r="M310" s="176" t="s">
        <v>317</v>
      </c>
      <c r="O310" s="166"/>
    </row>
    <row r="311" spans="1:104" x14ac:dyDescent="0.2">
      <c r="A311" s="174"/>
      <c r="B311" s="177"/>
      <c r="C311" s="228" t="s">
        <v>318</v>
      </c>
      <c r="D311" s="229"/>
      <c r="E311" s="178">
        <v>0.9</v>
      </c>
      <c r="F311" s="179"/>
      <c r="G311" s="180"/>
      <c r="M311" s="176" t="s">
        <v>318</v>
      </c>
      <c r="O311" s="166"/>
    </row>
    <row r="312" spans="1:104" x14ac:dyDescent="0.2">
      <c r="A312" s="167">
        <v>71</v>
      </c>
      <c r="B312" s="168" t="s">
        <v>325</v>
      </c>
      <c r="C312" s="169" t="s">
        <v>326</v>
      </c>
      <c r="D312" s="170" t="s">
        <v>62</v>
      </c>
      <c r="E312" s="171">
        <f>SUM(G300:G311)/100</f>
        <v>0</v>
      </c>
      <c r="F312" s="171">
        <v>3.85</v>
      </c>
      <c r="G312" s="172">
        <f>E312*F312</f>
        <v>0</v>
      </c>
      <c r="O312" s="166">
        <v>2</v>
      </c>
      <c r="AA312" s="144">
        <v>7</v>
      </c>
      <c r="AB312" s="144">
        <v>1002</v>
      </c>
      <c r="AC312" s="144">
        <v>5</v>
      </c>
      <c r="AZ312" s="144">
        <v>2</v>
      </c>
      <c r="BA312" s="144">
        <f>IF(AZ312=1,G312,0)</f>
        <v>0</v>
      </c>
      <c r="BB312" s="144">
        <f>IF(AZ312=2,G312,0)</f>
        <v>0</v>
      </c>
      <c r="BC312" s="144">
        <f>IF(AZ312=3,G312,0)</f>
        <v>0</v>
      </c>
      <c r="BD312" s="144">
        <f>IF(AZ312=4,G312,0)</f>
        <v>0</v>
      </c>
      <c r="BE312" s="144">
        <f>IF(AZ312=5,G312,0)</f>
        <v>0</v>
      </c>
      <c r="CA312" s="173">
        <v>7</v>
      </c>
      <c r="CB312" s="173">
        <v>1002</v>
      </c>
      <c r="CZ312" s="144">
        <v>0</v>
      </c>
    </row>
    <row r="313" spans="1:104" x14ac:dyDescent="0.2">
      <c r="A313" s="181"/>
      <c r="B313" s="182" t="s">
        <v>75</v>
      </c>
      <c r="C313" s="183" t="str">
        <f>CONCATENATE(B299," ",C299)</f>
        <v>735 Otopná tělesa</v>
      </c>
      <c r="D313" s="184"/>
      <c r="E313" s="185"/>
      <c r="F313" s="186"/>
      <c r="G313" s="187">
        <f>SUM(G299:G312)</f>
        <v>0</v>
      </c>
      <c r="O313" s="166">
        <v>4</v>
      </c>
      <c r="BA313" s="188">
        <f>SUM(BA299:BA312)</f>
        <v>0</v>
      </c>
      <c r="BB313" s="188">
        <f>SUM(BB299:BB312)</f>
        <v>0</v>
      </c>
      <c r="BC313" s="188">
        <f>SUM(BC299:BC312)</f>
        <v>0</v>
      </c>
      <c r="BD313" s="188">
        <f>SUM(BD299:BD312)</f>
        <v>0</v>
      </c>
      <c r="BE313" s="188">
        <f>SUM(BE299:BE312)</f>
        <v>0</v>
      </c>
    </row>
    <row r="314" spans="1:104" x14ac:dyDescent="0.2">
      <c r="A314" s="159" t="s">
        <v>74</v>
      </c>
      <c r="B314" s="160" t="s">
        <v>327</v>
      </c>
      <c r="C314" s="161" t="s">
        <v>328</v>
      </c>
      <c r="D314" s="162"/>
      <c r="E314" s="163"/>
      <c r="F314" s="163"/>
      <c r="G314" s="164"/>
      <c r="H314" s="165"/>
      <c r="I314" s="165"/>
      <c r="O314" s="166">
        <v>1</v>
      </c>
    </row>
    <row r="315" spans="1:104" ht="22.5" x14ac:dyDescent="0.2">
      <c r="A315" s="167">
        <v>72</v>
      </c>
      <c r="B315" s="168" t="s">
        <v>329</v>
      </c>
      <c r="C315" s="169" t="s">
        <v>502</v>
      </c>
      <c r="D315" s="170" t="s">
        <v>102</v>
      </c>
      <c r="E315" s="171">
        <v>1</v>
      </c>
      <c r="F315" s="171">
        <v>0</v>
      </c>
      <c r="G315" s="172">
        <f>E315*F315</f>
        <v>0</v>
      </c>
      <c r="O315" s="166">
        <v>2</v>
      </c>
      <c r="AA315" s="144">
        <v>1</v>
      </c>
      <c r="AB315" s="144">
        <v>7</v>
      </c>
      <c r="AC315" s="144">
        <v>7</v>
      </c>
      <c r="AZ315" s="144">
        <v>2</v>
      </c>
      <c r="BA315" s="144">
        <f>IF(AZ315=1,G315,0)</f>
        <v>0</v>
      </c>
      <c r="BB315" s="144">
        <f>IF(AZ315=2,G315,0)</f>
        <v>0</v>
      </c>
      <c r="BC315" s="144">
        <f>IF(AZ315=3,G315,0)</f>
        <v>0</v>
      </c>
      <c r="BD315" s="144">
        <f>IF(AZ315=4,G315,0)</f>
        <v>0</v>
      </c>
      <c r="BE315" s="144">
        <f>IF(AZ315=5,G315,0)</f>
        <v>0</v>
      </c>
      <c r="CA315" s="173">
        <v>1</v>
      </c>
      <c r="CB315" s="173">
        <v>7</v>
      </c>
      <c r="CZ315" s="144">
        <v>1.5E-3</v>
      </c>
    </row>
    <row r="316" spans="1:104" x14ac:dyDescent="0.2">
      <c r="A316" s="174"/>
      <c r="B316" s="175"/>
      <c r="C316" s="230" t="s">
        <v>330</v>
      </c>
      <c r="D316" s="231"/>
      <c r="E316" s="231"/>
      <c r="F316" s="231"/>
      <c r="G316" s="232"/>
      <c r="L316" s="176" t="s">
        <v>330</v>
      </c>
      <c r="O316" s="166">
        <v>3</v>
      </c>
    </row>
    <row r="317" spans="1:104" ht="33.75" x14ac:dyDescent="0.2">
      <c r="A317" s="174"/>
      <c r="B317" s="175"/>
      <c r="C317" s="230" t="s">
        <v>331</v>
      </c>
      <c r="D317" s="231"/>
      <c r="E317" s="231"/>
      <c r="F317" s="231"/>
      <c r="G317" s="232"/>
      <c r="L317" s="176" t="s">
        <v>331</v>
      </c>
      <c r="O317" s="166">
        <v>3</v>
      </c>
    </row>
    <row r="318" spans="1:104" x14ac:dyDescent="0.2">
      <c r="A318" s="181"/>
      <c r="B318" s="182" t="s">
        <v>75</v>
      </c>
      <c r="C318" s="183" t="str">
        <f>CONCATENATE(B314," ",C314)</f>
        <v>765 Krytiny tvrdé</v>
      </c>
      <c r="D318" s="184"/>
      <c r="E318" s="185"/>
      <c r="F318" s="186"/>
      <c r="G318" s="187">
        <f>SUM(G314:G317)</f>
        <v>0</v>
      </c>
      <c r="O318" s="166">
        <v>4</v>
      </c>
      <c r="BA318" s="188">
        <f>SUM(BA314:BA317)</f>
        <v>0</v>
      </c>
      <c r="BB318" s="188">
        <f>SUM(BB314:BB317)</f>
        <v>0</v>
      </c>
      <c r="BC318" s="188">
        <f>SUM(BC314:BC317)</f>
        <v>0</v>
      </c>
      <c r="BD318" s="188">
        <f>SUM(BD314:BD317)</f>
        <v>0</v>
      </c>
      <c r="BE318" s="188">
        <f>SUM(BE314:BE317)</f>
        <v>0</v>
      </c>
    </row>
    <row r="319" spans="1:104" x14ac:dyDescent="0.2">
      <c r="A319" s="159" t="s">
        <v>74</v>
      </c>
      <c r="B319" s="160" t="s">
        <v>332</v>
      </c>
      <c r="C319" s="161" t="s">
        <v>333</v>
      </c>
      <c r="D319" s="162"/>
      <c r="E319" s="163"/>
      <c r="F319" s="163"/>
      <c r="G319" s="164"/>
      <c r="H319" s="165"/>
      <c r="I319" s="165"/>
      <c r="O319" s="166">
        <v>1</v>
      </c>
    </row>
    <row r="320" spans="1:104" x14ac:dyDescent="0.2">
      <c r="A320" s="167">
        <v>73</v>
      </c>
      <c r="B320" s="168" t="s">
        <v>334</v>
      </c>
      <c r="C320" s="169" t="s">
        <v>335</v>
      </c>
      <c r="D320" s="170" t="s">
        <v>102</v>
      </c>
      <c r="E320" s="171">
        <v>2</v>
      </c>
      <c r="F320" s="171">
        <v>0</v>
      </c>
      <c r="G320" s="172">
        <f>E320*F320</f>
        <v>0</v>
      </c>
      <c r="O320" s="166">
        <v>2</v>
      </c>
      <c r="AA320" s="144">
        <v>1</v>
      </c>
      <c r="AB320" s="144">
        <v>7</v>
      </c>
      <c r="AC320" s="144">
        <v>7</v>
      </c>
      <c r="AZ320" s="144">
        <v>2</v>
      </c>
      <c r="BA320" s="144">
        <f>IF(AZ320=1,G320,0)</f>
        <v>0</v>
      </c>
      <c r="BB320" s="144">
        <f>IF(AZ320=2,G320,0)</f>
        <v>0</v>
      </c>
      <c r="BC320" s="144">
        <f>IF(AZ320=3,G320,0)</f>
        <v>0</v>
      </c>
      <c r="BD320" s="144">
        <f>IF(AZ320=4,G320,0)</f>
        <v>0</v>
      </c>
      <c r="BE320" s="144">
        <f>IF(AZ320=5,G320,0)</f>
        <v>0</v>
      </c>
      <c r="CA320" s="173">
        <v>1</v>
      </c>
      <c r="CB320" s="173">
        <v>7</v>
      </c>
      <c r="CZ320" s="144">
        <v>0</v>
      </c>
    </row>
    <row r="321" spans="1:104" x14ac:dyDescent="0.2">
      <c r="A321" s="174"/>
      <c r="B321" s="177"/>
      <c r="C321" s="228" t="s">
        <v>146</v>
      </c>
      <c r="D321" s="229"/>
      <c r="E321" s="178">
        <v>1</v>
      </c>
      <c r="F321" s="179"/>
      <c r="G321" s="180"/>
      <c r="M321" s="176" t="s">
        <v>146</v>
      </c>
      <c r="O321" s="166"/>
    </row>
    <row r="322" spans="1:104" x14ac:dyDescent="0.2">
      <c r="A322" s="174"/>
      <c r="B322" s="177"/>
      <c r="C322" s="228" t="s">
        <v>147</v>
      </c>
      <c r="D322" s="229"/>
      <c r="E322" s="178">
        <v>1</v>
      </c>
      <c r="F322" s="179"/>
      <c r="G322" s="180"/>
      <c r="M322" s="176" t="s">
        <v>147</v>
      </c>
      <c r="O322" s="166"/>
    </row>
    <row r="323" spans="1:104" ht="22.5" x14ac:dyDescent="0.2">
      <c r="A323" s="167">
        <v>74</v>
      </c>
      <c r="B323" s="168" t="s">
        <v>336</v>
      </c>
      <c r="C323" s="169" t="s">
        <v>337</v>
      </c>
      <c r="D323" s="170" t="s">
        <v>102</v>
      </c>
      <c r="E323" s="171">
        <v>2</v>
      </c>
      <c r="F323" s="171">
        <v>0</v>
      </c>
      <c r="G323" s="172">
        <f>E323*F323</f>
        <v>0</v>
      </c>
      <c r="O323" s="166">
        <v>2</v>
      </c>
      <c r="AA323" s="144">
        <v>3</v>
      </c>
      <c r="AB323" s="144">
        <v>1</v>
      </c>
      <c r="AC323" s="144">
        <v>61160188</v>
      </c>
      <c r="AZ323" s="144">
        <v>2</v>
      </c>
      <c r="BA323" s="144">
        <f>IF(AZ323=1,G323,0)</f>
        <v>0</v>
      </c>
      <c r="BB323" s="144">
        <f>IF(AZ323=2,G323,0)</f>
        <v>0</v>
      </c>
      <c r="BC323" s="144">
        <f>IF(AZ323=3,G323,0)</f>
        <v>0</v>
      </c>
      <c r="BD323" s="144">
        <f>IF(AZ323=4,G323,0)</f>
        <v>0</v>
      </c>
      <c r="BE323" s="144">
        <f>IF(AZ323=5,G323,0)</f>
        <v>0</v>
      </c>
      <c r="CA323" s="173">
        <v>3</v>
      </c>
      <c r="CB323" s="173">
        <v>1</v>
      </c>
      <c r="CZ323" s="144">
        <v>1.6E-2</v>
      </c>
    </row>
    <row r="324" spans="1:104" x14ac:dyDescent="0.2">
      <c r="A324" s="174"/>
      <c r="B324" s="177"/>
      <c r="C324" s="228" t="s">
        <v>146</v>
      </c>
      <c r="D324" s="229"/>
      <c r="E324" s="178">
        <v>1</v>
      </c>
      <c r="F324" s="179"/>
      <c r="G324" s="180"/>
      <c r="M324" s="176" t="s">
        <v>146</v>
      </c>
      <c r="O324" s="166"/>
    </row>
    <row r="325" spans="1:104" x14ac:dyDescent="0.2">
      <c r="A325" s="174"/>
      <c r="B325" s="177"/>
      <c r="C325" s="228" t="s">
        <v>147</v>
      </c>
      <c r="D325" s="229"/>
      <c r="E325" s="178">
        <v>1</v>
      </c>
      <c r="F325" s="179"/>
      <c r="G325" s="180"/>
      <c r="M325" s="176" t="s">
        <v>147</v>
      </c>
      <c r="O325" s="166"/>
    </row>
    <row r="326" spans="1:104" x14ac:dyDescent="0.2">
      <c r="A326" s="167">
        <v>75</v>
      </c>
      <c r="B326" s="168" t="s">
        <v>338</v>
      </c>
      <c r="C326" s="169" t="s">
        <v>339</v>
      </c>
      <c r="D326" s="170" t="s">
        <v>62</v>
      </c>
      <c r="E326" s="171">
        <f>SUM(G320:G325)/100</f>
        <v>0</v>
      </c>
      <c r="F326" s="171">
        <v>1.25</v>
      </c>
      <c r="G326" s="172">
        <f>E326*F326</f>
        <v>0</v>
      </c>
      <c r="O326" s="166">
        <v>2</v>
      </c>
      <c r="AA326" s="144">
        <v>7</v>
      </c>
      <c r="AB326" s="144">
        <v>1002</v>
      </c>
      <c r="AC326" s="144">
        <v>5</v>
      </c>
      <c r="AZ326" s="144">
        <v>2</v>
      </c>
      <c r="BA326" s="144">
        <f>IF(AZ326=1,G326,0)</f>
        <v>0</v>
      </c>
      <c r="BB326" s="144">
        <f>IF(AZ326=2,G326,0)</f>
        <v>0</v>
      </c>
      <c r="BC326" s="144">
        <f>IF(AZ326=3,G326,0)</f>
        <v>0</v>
      </c>
      <c r="BD326" s="144">
        <f>IF(AZ326=4,G326,0)</f>
        <v>0</v>
      </c>
      <c r="BE326" s="144">
        <f>IF(AZ326=5,G326,0)</f>
        <v>0</v>
      </c>
      <c r="CA326" s="173">
        <v>7</v>
      </c>
      <c r="CB326" s="173">
        <v>1002</v>
      </c>
      <c r="CZ326" s="144">
        <v>0</v>
      </c>
    </row>
    <row r="327" spans="1:104" x14ac:dyDescent="0.2">
      <c r="A327" s="181"/>
      <c r="B327" s="182" t="s">
        <v>75</v>
      </c>
      <c r="C327" s="183" t="str">
        <f>CONCATENATE(B319," ",C319)</f>
        <v>766 Konstrukce truhlářské</v>
      </c>
      <c r="D327" s="184"/>
      <c r="E327" s="185"/>
      <c r="F327" s="186"/>
      <c r="G327" s="187">
        <f>SUM(G319:G326)</f>
        <v>0</v>
      </c>
      <c r="O327" s="166">
        <v>4</v>
      </c>
      <c r="BA327" s="188">
        <f>SUM(BA319:BA326)</f>
        <v>0</v>
      </c>
      <c r="BB327" s="188">
        <f>SUM(BB319:BB326)</f>
        <v>0</v>
      </c>
      <c r="BC327" s="188">
        <f>SUM(BC319:BC326)</f>
        <v>0</v>
      </c>
      <c r="BD327" s="188">
        <f>SUM(BD319:BD326)</f>
        <v>0</v>
      </c>
      <c r="BE327" s="188">
        <f>SUM(BE319:BE326)</f>
        <v>0</v>
      </c>
    </row>
    <row r="328" spans="1:104" x14ac:dyDescent="0.2">
      <c r="A328" s="159" t="s">
        <v>74</v>
      </c>
      <c r="B328" s="160" t="s">
        <v>340</v>
      </c>
      <c r="C328" s="161" t="s">
        <v>341</v>
      </c>
      <c r="D328" s="162"/>
      <c r="E328" s="163"/>
      <c r="F328" s="163"/>
      <c r="G328" s="164"/>
      <c r="H328" s="165"/>
      <c r="I328" s="165"/>
      <c r="O328" s="166">
        <v>1</v>
      </c>
    </row>
    <row r="329" spans="1:104" x14ac:dyDescent="0.2">
      <c r="A329" s="167">
        <v>76</v>
      </c>
      <c r="B329" s="168" t="s">
        <v>342</v>
      </c>
      <c r="C329" s="169" t="s">
        <v>343</v>
      </c>
      <c r="D329" s="170" t="s">
        <v>95</v>
      </c>
      <c r="E329" s="171">
        <v>1.6</v>
      </c>
      <c r="F329" s="171">
        <v>0</v>
      </c>
      <c r="G329" s="172">
        <f>E329*F329</f>
        <v>0</v>
      </c>
      <c r="O329" s="166">
        <v>2</v>
      </c>
      <c r="AA329" s="144">
        <v>1</v>
      </c>
      <c r="AB329" s="144">
        <v>7</v>
      </c>
      <c r="AC329" s="144">
        <v>7</v>
      </c>
      <c r="AZ329" s="144">
        <v>2</v>
      </c>
      <c r="BA329" s="144">
        <f>IF(AZ329=1,G329,0)</f>
        <v>0</v>
      </c>
      <c r="BB329" s="144">
        <f>IF(AZ329=2,G329,0)</f>
        <v>0</v>
      </c>
      <c r="BC329" s="144">
        <f>IF(AZ329=3,G329,0)</f>
        <v>0</v>
      </c>
      <c r="BD329" s="144">
        <f>IF(AZ329=4,G329,0)</f>
        <v>0</v>
      </c>
      <c r="BE329" s="144">
        <f>IF(AZ329=5,G329,0)</f>
        <v>0</v>
      </c>
      <c r="CA329" s="173">
        <v>1</v>
      </c>
      <c r="CB329" s="173">
        <v>7</v>
      </c>
      <c r="CZ329" s="144">
        <v>2.5999999999999998E-4</v>
      </c>
    </row>
    <row r="330" spans="1:104" x14ac:dyDescent="0.2">
      <c r="A330" s="174"/>
      <c r="B330" s="177"/>
      <c r="C330" s="228" t="s">
        <v>344</v>
      </c>
      <c r="D330" s="229"/>
      <c r="E330" s="178">
        <v>0.8</v>
      </c>
      <c r="F330" s="179"/>
      <c r="G330" s="180"/>
      <c r="M330" s="176" t="s">
        <v>344</v>
      </c>
      <c r="O330" s="166"/>
    </row>
    <row r="331" spans="1:104" x14ac:dyDescent="0.2">
      <c r="A331" s="174"/>
      <c r="B331" s="177"/>
      <c r="C331" s="228" t="s">
        <v>345</v>
      </c>
      <c r="D331" s="229"/>
      <c r="E331" s="178">
        <v>0.8</v>
      </c>
      <c r="F331" s="179"/>
      <c r="G331" s="180"/>
      <c r="M331" s="176" t="s">
        <v>345</v>
      </c>
      <c r="O331" s="166"/>
    </row>
    <row r="332" spans="1:104" x14ac:dyDescent="0.2">
      <c r="A332" s="167">
        <v>77</v>
      </c>
      <c r="B332" s="168" t="s">
        <v>346</v>
      </c>
      <c r="C332" s="169" t="s">
        <v>347</v>
      </c>
      <c r="D332" s="170" t="s">
        <v>84</v>
      </c>
      <c r="E332" s="171">
        <v>12.325699999999999</v>
      </c>
      <c r="F332" s="171">
        <v>0</v>
      </c>
      <c r="G332" s="172">
        <f>E332*F332</f>
        <v>0</v>
      </c>
      <c r="O332" s="166">
        <v>2</v>
      </c>
      <c r="AA332" s="144">
        <v>1</v>
      </c>
      <c r="AB332" s="144">
        <v>0</v>
      </c>
      <c r="AC332" s="144">
        <v>0</v>
      </c>
      <c r="AZ332" s="144">
        <v>2</v>
      </c>
      <c r="BA332" s="144">
        <f>IF(AZ332=1,G332,0)</f>
        <v>0</v>
      </c>
      <c r="BB332" s="144">
        <f>IF(AZ332=2,G332,0)</f>
        <v>0</v>
      </c>
      <c r="BC332" s="144">
        <f>IF(AZ332=3,G332,0)</f>
        <v>0</v>
      </c>
      <c r="BD332" s="144">
        <f>IF(AZ332=4,G332,0)</f>
        <v>0</v>
      </c>
      <c r="BE332" s="144">
        <f>IF(AZ332=5,G332,0)</f>
        <v>0</v>
      </c>
      <c r="CA332" s="173">
        <v>1</v>
      </c>
      <c r="CB332" s="173">
        <v>0</v>
      </c>
      <c r="CZ332" s="144">
        <v>0</v>
      </c>
    </row>
    <row r="333" spans="1:104" x14ac:dyDescent="0.2">
      <c r="A333" s="174"/>
      <c r="B333" s="175"/>
      <c r="C333" s="230" t="s">
        <v>348</v>
      </c>
      <c r="D333" s="231"/>
      <c r="E333" s="231"/>
      <c r="F333" s="231"/>
      <c r="G333" s="232"/>
      <c r="L333" s="176" t="s">
        <v>348</v>
      </c>
      <c r="O333" s="166">
        <v>3</v>
      </c>
    </row>
    <row r="334" spans="1:104" x14ac:dyDescent="0.2">
      <c r="A334" s="174"/>
      <c r="B334" s="175"/>
      <c r="C334" s="230" t="s">
        <v>349</v>
      </c>
      <c r="D334" s="231"/>
      <c r="E334" s="231"/>
      <c r="F334" s="231"/>
      <c r="G334" s="232"/>
      <c r="L334" s="176" t="s">
        <v>349</v>
      </c>
      <c r="O334" s="166">
        <v>3</v>
      </c>
    </row>
    <row r="335" spans="1:104" x14ac:dyDescent="0.2">
      <c r="A335" s="174"/>
      <c r="B335" s="175"/>
      <c r="C335" s="230" t="s">
        <v>350</v>
      </c>
      <c r="D335" s="231"/>
      <c r="E335" s="231"/>
      <c r="F335" s="231"/>
      <c r="G335" s="232"/>
      <c r="L335" s="176" t="s">
        <v>350</v>
      </c>
      <c r="O335" s="166">
        <v>3</v>
      </c>
    </row>
    <row r="336" spans="1:104" x14ac:dyDescent="0.2">
      <c r="A336" s="174"/>
      <c r="B336" s="175"/>
      <c r="C336" s="230" t="s">
        <v>351</v>
      </c>
      <c r="D336" s="231"/>
      <c r="E336" s="231"/>
      <c r="F336" s="231"/>
      <c r="G336" s="232"/>
      <c r="L336" s="176" t="s">
        <v>351</v>
      </c>
      <c r="O336" s="166">
        <v>3</v>
      </c>
    </row>
    <row r="337" spans="1:104" x14ac:dyDescent="0.2">
      <c r="A337" s="174"/>
      <c r="B337" s="175"/>
      <c r="C337" s="230" t="s">
        <v>352</v>
      </c>
      <c r="D337" s="231"/>
      <c r="E337" s="231"/>
      <c r="F337" s="231"/>
      <c r="G337" s="232"/>
      <c r="L337" s="176" t="s">
        <v>352</v>
      </c>
      <c r="O337" s="166">
        <v>3</v>
      </c>
    </row>
    <row r="338" spans="1:104" x14ac:dyDescent="0.2">
      <c r="A338" s="174"/>
      <c r="B338" s="175"/>
      <c r="C338" s="230" t="s">
        <v>353</v>
      </c>
      <c r="D338" s="231"/>
      <c r="E338" s="231"/>
      <c r="F338" s="231"/>
      <c r="G338" s="232"/>
      <c r="L338" s="176" t="s">
        <v>353</v>
      </c>
      <c r="O338" s="166">
        <v>3</v>
      </c>
    </row>
    <row r="339" spans="1:104" x14ac:dyDescent="0.2">
      <c r="A339" s="174"/>
      <c r="B339" s="177"/>
      <c r="C339" s="228" t="s">
        <v>135</v>
      </c>
      <c r="D339" s="229"/>
      <c r="E339" s="178">
        <v>0</v>
      </c>
      <c r="F339" s="179"/>
      <c r="G339" s="180"/>
      <c r="M339" s="176" t="s">
        <v>135</v>
      </c>
      <c r="O339" s="166"/>
    </row>
    <row r="340" spans="1:104" x14ac:dyDescent="0.2">
      <c r="A340" s="174"/>
      <c r="B340" s="177"/>
      <c r="C340" s="228" t="s">
        <v>123</v>
      </c>
      <c r="D340" s="229"/>
      <c r="E340" s="178">
        <v>6.2565999999999997</v>
      </c>
      <c r="F340" s="179"/>
      <c r="G340" s="180"/>
      <c r="M340" s="176" t="s">
        <v>123</v>
      </c>
      <c r="O340" s="166"/>
    </row>
    <row r="341" spans="1:104" x14ac:dyDescent="0.2">
      <c r="A341" s="174"/>
      <c r="B341" s="177"/>
      <c r="C341" s="228" t="s">
        <v>124</v>
      </c>
      <c r="D341" s="229"/>
      <c r="E341" s="178">
        <v>6.0690999999999997</v>
      </c>
      <c r="F341" s="179"/>
      <c r="G341" s="180"/>
      <c r="M341" s="176" t="s">
        <v>124</v>
      </c>
      <c r="O341" s="166"/>
    </row>
    <row r="342" spans="1:104" x14ac:dyDescent="0.2">
      <c r="A342" s="167">
        <v>78</v>
      </c>
      <c r="B342" s="168" t="s">
        <v>354</v>
      </c>
      <c r="C342" s="169" t="s">
        <v>355</v>
      </c>
      <c r="D342" s="170" t="s">
        <v>356</v>
      </c>
      <c r="E342" s="171">
        <v>104.7685</v>
      </c>
      <c r="F342" s="171">
        <v>0</v>
      </c>
      <c r="G342" s="172">
        <f>E342*F342</f>
        <v>0</v>
      </c>
      <c r="O342" s="166">
        <v>2</v>
      </c>
      <c r="AA342" s="144">
        <v>3</v>
      </c>
      <c r="AB342" s="144">
        <v>7</v>
      </c>
      <c r="AC342" s="144">
        <v>58581722</v>
      </c>
      <c r="AZ342" s="144">
        <v>2</v>
      </c>
      <c r="BA342" s="144">
        <f>IF(AZ342=1,G342,0)</f>
        <v>0</v>
      </c>
      <c r="BB342" s="144">
        <f>IF(AZ342=2,G342,0)</f>
        <v>0</v>
      </c>
      <c r="BC342" s="144">
        <f>IF(AZ342=3,G342,0)</f>
        <v>0</v>
      </c>
      <c r="BD342" s="144">
        <f>IF(AZ342=4,G342,0)</f>
        <v>0</v>
      </c>
      <c r="BE342" s="144">
        <f>IF(AZ342=5,G342,0)</f>
        <v>0</v>
      </c>
      <c r="CA342" s="173">
        <v>3</v>
      </c>
      <c r="CB342" s="173">
        <v>7</v>
      </c>
      <c r="CZ342" s="144">
        <v>1E-3</v>
      </c>
    </row>
    <row r="343" spans="1:104" x14ac:dyDescent="0.2">
      <c r="A343" s="174"/>
      <c r="B343" s="175"/>
      <c r="C343" s="230" t="s">
        <v>357</v>
      </c>
      <c r="D343" s="231"/>
      <c r="E343" s="231"/>
      <c r="F343" s="231"/>
      <c r="G343" s="232"/>
      <c r="L343" s="176" t="s">
        <v>357</v>
      </c>
      <c r="O343" s="166">
        <v>3</v>
      </c>
    </row>
    <row r="344" spans="1:104" x14ac:dyDescent="0.2">
      <c r="A344" s="174"/>
      <c r="B344" s="175"/>
      <c r="C344" s="230" t="s">
        <v>358</v>
      </c>
      <c r="D344" s="231"/>
      <c r="E344" s="231"/>
      <c r="F344" s="231"/>
      <c r="G344" s="232"/>
      <c r="L344" s="176" t="s">
        <v>358</v>
      </c>
      <c r="O344" s="166">
        <v>3</v>
      </c>
    </row>
    <row r="345" spans="1:104" x14ac:dyDescent="0.2">
      <c r="A345" s="174"/>
      <c r="B345" s="175"/>
      <c r="C345" s="230" t="s">
        <v>359</v>
      </c>
      <c r="D345" s="231"/>
      <c r="E345" s="231"/>
      <c r="F345" s="231"/>
      <c r="G345" s="232"/>
      <c r="L345" s="176" t="s">
        <v>359</v>
      </c>
      <c r="O345" s="166">
        <v>3</v>
      </c>
    </row>
    <row r="346" spans="1:104" x14ac:dyDescent="0.2">
      <c r="A346" s="174"/>
      <c r="B346" s="175"/>
      <c r="C346" s="230" t="s">
        <v>360</v>
      </c>
      <c r="D346" s="231"/>
      <c r="E346" s="231"/>
      <c r="F346" s="231"/>
      <c r="G346" s="232"/>
      <c r="L346" s="176" t="s">
        <v>360</v>
      </c>
      <c r="O346" s="166">
        <v>3</v>
      </c>
    </row>
    <row r="347" spans="1:104" x14ac:dyDescent="0.2">
      <c r="A347" s="174"/>
      <c r="B347" s="175"/>
      <c r="C347" s="230" t="s">
        <v>361</v>
      </c>
      <c r="D347" s="231"/>
      <c r="E347" s="231"/>
      <c r="F347" s="231"/>
      <c r="G347" s="232"/>
      <c r="L347" s="176" t="s">
        <v>361</v>
      </c>
      <c r="O347" s="166">
        <v>3</v>
      </c>
    </row>
    <row r="348" spans="1:104" x14ac:dyDescent="0.2">
      <c r="A348" s="174"/>
      <c r="B348" s="175"/>
      <c r="C348" s="230" t="s">
        <v>362</v>
      </c>
      <c r="D348" s="231"/>
      <c r="E348" s="231"/>
      <c r="F348" s="231"/>
      <c r="G348" s="232"/>
      <c r="L348" s="176" t="s">
        <v>362</v>
      </c>
      <c r="O348" s="166">
        <v>3</v>
      </c>
    </row>
    <row r="349" spans="1:104" x14ac:dyDescent="0.2">
      <c r="A349" s="174"/>
      <c r="B349" s="175"/>
      <c r="C349" s="230" t="s">
        <v>363</v>
      </c>
      <c r="D349" s="231"/>
      <c r="E349" s="231"/>
      <c r="F349" s="231"/>
      <c r="G349" s="232"/>
      <c r="L349" s="176" t="s">
        <v>363</v>
      </c>
      <c r="O349" s="166">
        <v>3</v>
      </c>
    </row>
    <row r="350" spans="1:104" x14ac:dyDescent="0.2">
      <c r="A350" s="174"/>
      <c r="B350" s="177"/>
      <c r="C350" s="228" t="s">
        <v>135</v>
      </c>
      <c r="D350" s="229"/>
      <c r="E350" s="178">
        <v>0</v>
      </c>
      <c r="F350" s="179"/>
      <c r="G350" s="180"/>
      <c r="M350" s="176" t="s">
        <v>135</v>
      </c>
      <c r="O350" s="166"/>
    </row>
    <row r="351" spans="1:104" x14ac:dyDescent="0.2">
      <c r="A351" s="174"/>
      <c r="B351" s="177"/>
      <c r="C351" s="228" t="s">
        <v>364</v>
      </c>
      <c r="D351" s="229"/>
      <c r="E351" s="178">
        <v>53.181100000000001</v>
      </c>
      <c r="F351" s="179"/>
      <c r="G351" s="180"/>
      <c r="M351" s="176" t="s">
        <v>364</v>
      </c>
      <c r="O351" s="166"/>
    </row>
    <row r="352" spans="1:104" x14ac:dyDescent="0.2">
      <c r="A352" s="174"/>
      <c r="B352" s="177"/>
      <c r="C352" s="228" t="s">
        <v>365</v>
      </c>
      <c r="D352" s="229"/>
      <c r="E352" s="178">
        <v>51.587400000000002</v>
      </c>
      <c r="F352" s="179"/>
      <c r="G352" s="180"/>
      <c r="M352" s="176" t="s">
        <v>365</v>
      </c>
      <c r="O352" s="166"/>
    </row>
    <row r="353" spans="1:104" x14ac:dyDescent="0.2">
      <c r="A353" s="167">
        <v>79</v>
      </c>
      <c r="B353" s="168" t="s">
        <v>366</v>
      </c>
      <c r="C353" s="169" t="s">
        <v>367</v>
      </c>
      <c r="D353" s="170" t="s">
        <v>84</v>
      </c>
      <c r="E353" s="171">
        <v>12.325699999999999</v>
      </c>
      <c r="F353" s="171">
        <v>0</v>
      </c>
      <c r="G353" s="172">
        <f>E353*F353</f>
        <v>0</v>
      </c>
      <c r="O353" s="166">
        <v>2</v>
      </c>
      <c r="AA353" s="144">
        <v>1</v>
      </c>
      <c r="AB353" s="144">
        <v>0</v>
      </c>
      <c r="AC353" s="144">
        <v>0</v>
      </c>
      <c r="AZ353" s="144">
        <v>2</v>
      </c>
      <c r="BA353" s="144">
        <f>IF(AZ353=1,G353,0)</f>
        <v>0</v>
      </c>
      <c r="BB353" s="144">
        <f>IF(AZ353=2,G353,0)</f>
        <v>0</v>
      </c>
      <c r="BC353" s="144">
        <f>IF(AZ353=3,G353,0)</f>
        <v>0</v>
      </c>
      <c r="BD353" s="144">
        <f>IF(AZ353=4,G353,0)</f>
        <v>0</v>
      </c>
      <c r="BE353" s="144">
        <f>IF(AZ353=5,G353,0)</f>
        <v>0</v>
      </c>
      <c r="CA353" s="173">
        <v>1</v>
      </c>
      <c r="CB353" s="173">
        <v>0</v>
      </c>
      <c r="CZ353" s="144">
        <v>0</v>
      </c>
    </row>
    <row r="354" spans="1:104" x14ac:dyDescent="0.2">
      <c r="A354" s="174"/>
      <c r="B354" s="175"/>
      <c r="C354" s="230" t="s">
        <v>368</v>
      </c>
      <c r="D354" s="231"/>
      <c r="E354" s="231"/>
      <c r="F354" s="231"/>
      <c r="G354" s="232"/>
      <c r="L354" s="176" t="s">
        <v>368</v>
      </c>
      <c r="O354" s="166">
        <v>3</v>
      </c>
    </row>
    <row r="355" spans="1:104" x14ac:dyDescent="0.2">
      <c r="A355" s="174"/>
      <c r="B355" s="175"/>
      <c r="C355" s="230" t="s">
        <v>353</v>
      </c>
      <c r="D355" s="231"/>
      <c r="E355" s="231"/>
      <c r="F355" s="231"/>
      <c r="G355" s="232"/>
      <c r="L355" s="176" t="s">
        <v>353</v>
      </c>
      <c r="O355" s="166">
        <v>3</v>
      </c>
    </row>
    <row r="356" spans="1:104" x14ac:dyDescent="0.2">
      <c r="A356" s="174"/>
      <c r="B356" s="177"/>
      <c r="C356" s="228" t="s">
        <v>135</v>
      </c>
      <c r="D356" s="229"/>
      <c r="E356" s="178">
        <v>0</v>
      </c>
      <c r="F356" s="179"/>
      <c r="G356" s="180"/>
      <c r="M356" s="176" t="s">
        <v>135</v>
      </c>
      <c r="O356" s="166"/>
    </row>
    <row r="357" spans="1:104" x14ac:dyDescent="0.2">
      <c r="A357" s="174"/>
      <c r="B357" s="177"/>
      <c r="C357" s="228" t="s">
        <v>123</v>
      </c>
      <c r="D357" s="229"/>
      <c r="E357" s="178">
        <v>6.2565999999999997</v>
      </c>
      <c r="F357" s="179"/>
      <c r="G357" s="180"/>
      <c r="M357" s="176" t="s">
        <v>123</v>
      </c>
      <c r="O357" s="166"/>
    </row>
    <row r="358" spans="1:104" x14ac:dyDescent="0.2">
      <c r="A358" s="174"/>
      <c r="B358" s="177"/>
      <c r="C358" s="228" t="s">
        <v>124</v>
      </c>
      <c r="D358" s="229"/>
      <c r="E358" s="178">
        <v>6.0690999999999997</v>
      </c>
      <c r="F358" s="179"/>
      <c r="G358" s="180"/>
      <c r="M358" s="176" t="s">
        <v>124</v>
      </c>
      <c r="O358" s="166"/>
    </row>
    <row r="359" spans="1:104" ht="22.5" x14ac:dyDescent="0.2">
      <c r="A359" s="167">
        <v>80</v>
      </c>
      <c r="B359" s="168" t="s">
        <v>369</v>
      </c>
      <c r="C359" s="169" t="s">
        <v>370</v>
      </c>
      <c r="D359" s="170" t="s">
        <v>356</v>
      </c>
      <c r="E359" s="171">
        <v>3.0813999999999999</v>
      </c>
      <c r="F359" s="171">
        <v>0</v>
      </c>
      <c r="G359" s="172">
        <f>E359*F359</f>
        <v>0</v>
      </c>
      <c r="O359" s="166">
        <v>2</v>
      </c>
      <c r="AA359" s="144">
        <v>3</v>
      </c>
      <c r="AB359" s="144">
        <v>7</v>
      </c>
      <c r="AC359" s="144">
        <v>24592160</v>
      </c>
      <c r="AZ359" s="144">
        <v>2</v>
      </c>
      <c r="BA359" s="144">
        <f>IF(AZ359=1,G359,0)</f>
        <v>0</v>
      </c>
      <c r="BB359" s="144">
        <f>IF(AZ359=2,G359,0)</f>
        <v>0</v>
      </c>
      <c r="BC359" s="144">
        <f>IF(AZ359=3,G359,0)</f>
        <v>0</v>
      </c>
      <c r="BD359" s="144">
        <f>IF(AZ359=4,G359,0)</f>
        <v>0</v>
      </c>
      <c r="BE359" s="144">
        <f>IF(AZ359=5,G359,0)</f>
        <v>0</v>
      </c>
      <c r="CA359" s="173">
        <v>3</v>
      </c>
      <c r="CB359" s="173">
        <v>7</v>
      </c>
      <c r="CZ359" s="144">
        <v>1E-3</v>
      </c>
    </row>
    <row r="360" spans="1:104" ht="33.75" x14ac:dyDescent="0.2">
      <c r="A360" s="174"/>
      <c r="B360" s="175"/>
      <c r="C360" s="230" t="s">
        <v>371</v>
      </c>
      <c r="D360" s="231"/>
      <c r="E360" s="231"/>
      <c r="F360" s="231"/>
      <c r="G360" s="232"/>
      <c r="L360" s="176" t="s">
        <v>371</v>
      </c>
      <c r="O360" s="166">
        <v>3</v>
      </c>
    </row>
    <row r="361" spans="1:104" x14ac:dyDescent="0.2">
      <c r="A361" s="174"/>
      <c r="B361" s="175"/>
      <c r="C361" s="230"/>
      <c r="D361" s="231"/>
      <c r="E361" s="231"/>
      <c r="F361" s="231"/>
      <c r="G361" s="232"/>
      <c r="L361" s="176"/>
      <c r="O361" s="166">
        <v>3</v>
      </c>
    </row>
    <row r="362" spans="1:104" x14ac:dyDescent="0.2">
      <c r="A362" s="174"/>
      <c r="B362" s="175"/>
      <c r="C362" s="230" t="s">
        <v>372</v>
      </c>
      <c r="D362" s="231"/>
      <c r="E362" s="231"/>
      <c r="F362" s="231"/>
      <c r="G362" s="232"/>
      <c r="L362" s="176" t="s">
        <v>372</v>
      </c>
      <c r="O362" s="166">
        <v>3</v>
      </c>
    </row>
    <row r="363" spans="1:104" x14ac:dyDescent="0.2">
      <c r="A363" s="174"/>
      <c r="B363" s="175"/>
      <c r="C363" s="230" t="s">
        <v>373</v>
      </c>
      <c r="D363" s="231"/>
      <c r="E363" s="231"/>
      <c r="F363" s="231"/>
      <c r="G363" s="232"/>
      <c r="L363" s="176" t="s">
        <v>373</v>
      </c>
      <c r="O363" s="166">
        <v>3</v>
      </c>
    </row>
    <row r="364" spans="1:104" x14ac:dyDescent="0.2">
      <c r="A364" s="174"/>
      <c r="B364" s="175"/>
      <c r="C364" s="230"/>
      <c r="D364" s="231"/>
      <c r="E364" s="231"/>
      <c r="F364" s="231"/>
      <c r="G364" s="232"/>
      <c r="L364" s="176"/>
      <c r="O364" s="166">
        <v>3</v>
      </c>
    </row>
    <row r="365" spans="1:104" x14ac:dyDescent="0.2">
      <c r="A365" s="174"/>
      <c r="B365" s="175"/>
      <c r="C365" s="230" t="s">
        <v>374</v>
      </c>
      <c r="D365" s="231"/>
      <c r="E365" s="231"/>
      <c r="F365" s="231"/>
      <c r="G365" s="232"/>
      <c r="L365" s="176" t="s">
        <v>374</v>
      </c>
      <c r="O365" s="166">
        <v>3</v>
      </c>
    </row>
    <row r="366" spans="1:104" x14ac:dyDescent="0.2">
      <c r="A366" s="174"/>
      <c r="B366" s="177"/>
      <c r="C366" s="228" t="s">
        <v>135</v>
      </c>
      <c r="D366" s="229"/>
      <c r="E366" s="178">
        <v>0</v>
      </c>
      <c r="F366" s="179"/>
      <c r="G366" s="180"/>
      <c r="M366" s="176" t="s">
        <v>135</v>
      </c>
      <c r="O366" s="166"/>
    </row>
    <row r="367" spans="1:104" x14ac:dyDescent="0.2">
      <c r="A367" s="174"/>
      <c r="B367" s="177"/>
      <c r="C367" s="228" t="s">
        <v>375</v>
      </c>
      <c r="D367" s="229"/>
      <c r="E367" s="178">
        <v>1.5642</v>
      </c>
      <c r="F367" s="179"/>
      <c r="G367" s="180"/>
      <c r="M367" s="176" t="s">
        <v>375</v>
      </c>
      <c r="O367" s="166"/>
    </row>
    <row r="368" spans="1:104" x14ac:dyDescent="0.2">
      <c r="A368" s="174"/>
      <c r="B368" s="177"/>
      <c r="C368" s="228" t="s">
        <v>376</v>
      </c>
      <c r="D368" s="229"/>
      <c r="E368" s="178">
        <v>1.5173000000000001</v>
      </c>
      <c r="F368" s="179"/>
      <c r="G368" s="180"/>
      <c r="M368" s="176" t="s">
        <v>376</v>
      </c>
      <c r="O368" s="166"/>
    </row>
    <row r="369" spans="1:104" ht="22.5" x14ac:dyDescent="0.2">
      <c r="A369" s="167">
        <v>81</v>
      </c>
      <c r="B369" s="168" t="s">
        <v>377</v>
      </c>
      <c r="C369" s="169" t="s">
        <v>378</v>
      </c>
      <c r="D369" s="170" t="s">
        <v>84</v>
      </c>
      <c r="E369" s="171">
        <v>12.325699999999999</v>
      </c>
      <c r="F369" s="171">
        <v>0</v>
      </c>
      <c r="G369" s="172">
        <f>E369*F369</f>
        <v>0</v>
      </c>
      <c r="O369" s="166">
        <v>2</v>
      </c>
      <c r="AA369" s="144">
        <v>1</v>
      </c>
      <c r="AB369" s="144">
        <v>7</v>
      </c>
      <c r="AC369" s="144">
        <v>7</v>
      </c>
      <c r="AZ369" s="144">
        <v>2</v>
      </c>
      <c r="BA369" s="144">
        <f>IF(AZ369=1,G369,0)</f>
        <v>0</v>
      </c>
      <c r="BB369" s="144">
        <f>IF(AZ369=2,G369,0)</f>
        <v>0</v>
      </c>
      <c r="BC369" s="144">
        <f>IF(AZ369=3,G369,0)</f>
        <v>0</v>
      </c>
      <c r="BD369" s="144">
        <f>IF(AZ369=4,G369,0)</f>
        <v>0</v>
      </c>
      <c r="BE369" s="144">
        <f>IF(AZ369=5,G369,0)</f>
        <v>0</v>
      </c>
      <c r="CA369" s="173">
        <v>1</v>
      </c>
      <c r="CB369" s="173">
        <v>7</v>
      </c>
      <c r="CZ369" s="144">
        <v>4.2500000000000003E-3</v>
      </c>
    </row>
    <row r="370" spans="1:104" x14ac:dyDescent="0.2">
      <c r="A370" s="174"/>
      <c r="B370" s="175"/>
      <c r="C370" s="230" t="s">
        <v>349</v>
      </c>
      <c r="D370" s="231"/>
      <c r="E370" s="231"/>
      <c r="F370" s="231"/>
      <c r="G370" s="232"/>
      <c r="L370" s="176" t="s">
        <v>349</v>
      </c>
      <c r="O370" s="166">
        <v>3</v>
      </c>
    </row>
    <row r="371" spans="1:104" x14ac:dyDescent="0.2">
      <c r="A371" s="174"/>
      <c r="B371" s="175"/>
      <c r="C371" s="230" t="s">
        <v>379</v>
      </c>
      <c r="D371" s="231"/>
      <c r="E371" s="231"/>
      <c r="F371" s="231"/>
      <c r="G371" s="232"/>
      <c r="L371" s="176" t="s">
        <v>379</v>
      </c>
      <c r="O371" s="166">
        <v>3</v>
      </c>
    </row>
    <row r="372" spans="1:104" x14ac:dyDescent="0.2">
      <c r="A372" s="174"/>
      <c r="B372" s="175"/>
      <c r="C372" s="230" t="s">
        <v>380</v>
      </c>
      <c r="D372" s="231"/>
      <c r="E372" s="231"/>
      <c r="F372" s="231"/>
      <c r="G372" s="232"/>
      <c r="L372" s="176" t="s">
        <v>380</v>
      </c>
      <c r="O372" s="166">
        <v>3</v>
      </c>
    </row>
    <row r="373" spans="1:104" x14ac:dyDescent="0.2">
      <c r="A373" s="174"/>
      <c r="B373" s="175"/>
      <c r="C373" s="230" t="s">
        <v>381</v>
      </c>
      <c r="D373" s="231"/>
      <c r="E373" s="231"/>
      <c r="F373" s="231"/>
      <c r="G373" s="232"/>
      <c r="L373" s="176" t="s">
        <v>381</v>
      </c>
      <c r="O373" s="166">
        <v>3</v>
      </c>
    </row>
    <row r="374" spans="1:104" x14ac:dyDescent="0.2">
      <c r="A374" s="174"/>
      <c r="B374" s="175"/>
      <c r="C374" s="230" t="s">
        <v>382</v>
      </c>
      <c r="D374" s="231"/>
      <c r="E374" s="231"/>
      <c r="F374" s="231"/>
      <c r="G374" s="232"/>
      <c r="L374" s="176" t="s">
        <v>382</v>
      </c>
      <c r="O374" s="166">
        <v>3</v>
      </c>
    </row>
    <row r="375" spans="1:104" x14ac:dyDescent="0.2">
      <c r="A375" s="174"/>
      <c r="B375" s="175"/>
      <c r="C375" s="230" t="s">
        <v>383</v>
      </c>
      <c r="D375" s="231"/>
      <c r="E375" s="231"/>
      <c r="F375" s="231"/>
      <c r="G375" s="232"/>
      <c r="L375" s="176" t="s">
        <v>383</v>
      </c>
      <c r="O375" s="166">
        <v>3</v>
      </c>
    </row>
    <row r="376" spans="1:104" x14ac:dyDescent="0.2">
      <c r="A376" s="174"/>
      <c r="B376" s="177"/>
      <c r="C376" s="228" t="s">
        <v>135</v>
      </c>
      <c r="D376" s="229"/>
      <c r="E376" s="178">
        <v>0</v>
      </c>
      <c r="F376" s="179"/>
      <c r="G376" s="180"/>
      <c r="M376" s="176" t="s">
        <v>135</v>
      </c>
      <c r="O376" s="166"/>
    </row>
    <row r="377" spans="1:104" x14ac:dyDescent="0.2">
      <c r="A377" s="174"/>
      <c r="B377" s="177"/>
      <c r="C377" s="228" t="s">
        <v>123</v>
      </c>
      <c r="D377" s="229"/>
      <c r="E377" s="178">
        <v>6.2565999999999997</v>
      </c>
      <c r="F377" s="179"/>
      <c r="G377" s="180"/>
      <c r="M377" s="176" t="s">
        <v>123</v>
      </c>
      <c r="O377" s="166"/>
    </row>
    <row r="378" spans="1:104" x14ac:dyDescent="0.2">
      <c r="A378" s="174"/>
      <c r="B378" s="177"/>
      <c r="C378" s="228" t="s">
        <v>124</v>
      </c>
      <c r="D378" s="229"/>
      <c r="E378" s="178">
        <v>6.0690999999999997</v>
      </c>
      <c r="F378" s="179"/>
      <c r="G378" s="180"/>
      <c r="M378" s="176" t="s">
        <v>124</v>
      </c>
      <c r="O378" s="166"/>
    </row>
    <row r="379" spans="1:104" x14ac:dyDescent="0.2">
      <c r="A379" s="167">
        <v>82</v>
      </c>
      <c r="B379" s="168" t="s">
        <v>384</v>
      </c>
      <c r="C379" s="169" t="s">
        <v>385</v>
      </c>
      <c r="D379" s="170" t="s">
        <v>84</v>
      </c>
      <c r="E379" s="171">
        <v>12.325699999999999</v>
      </c>
      <c r="F379" s="171">
        <v>0</v>
      </c>
      <c r="G379" s="172">
        <f>E379*F379</f>
        <v>0</v>
      </c>
      <c r="O379" s="166">
        <v>2</v>
      </c>
      <c r="AA379" s="144">
        <v>3</v>
      </c>
      <c r="AB379" s="144">
        <v>7</v>
      </c>
      <c r="AC379" s="144">
        <v>597623122</v>
      </c>
      <c r="AZ379" s="144">
        <v>2</v>
      </c>
      <c r="BA379" s="144">
        <f>IF(AZ379=1,G379,0)</f>
        <v>0</v>
      </c>
      <c r="BB379" s="144">
        <f>IF(AZ379=2,G379,0)</f>
        <v>0</v>
      </c>
      <c r="BC379" s="144">
        <f>IF(AZ379=3,G379,0)</f>
        <v>0</v>
      </c>
      <c r="BD379" s="144">
        <f>IF(AZ379=4,G379,0)</f>
        <v>0</v>
      </c>
      <c r="BE379" s="144">
        <f>IF(AZ379=5,G379,0)</f>
        <v>0</v>
      </c>
      <c r="CA379" s="173">
        <v>3</v>
      </c>
      <c r="CB379" s="173">
        <v>7</v>
      </c>
      <c r="CZ379" s="144">
        <v>1.4200000000000001E-2</v>
      </c>
    </row>
    <row r="380" spans="1:104" x14ac:dyDescent="0.2">
      <c r="A380" s="174"/>
      <c r="B380" s="175"/>
      <c r="C380" s="230" t="s">
        <v>386</v>
      </c>
      <c r="D380" s="231"/>
      <c r="E380" s="231"/>
      <c r="F380" s="231"/>
      <c r="G380" s="232"/>
      <c r="L380" s="176" t="s">
        <v>386</v>
      </c>
      <c r="O380" s="166">
        <v>3</v>
      </c>
    </row>
    <row r="381" spans="1:104" x14ac:dyDescent="0.2">
      <c r="A381" s="174"/>
      <c r="B381" s="177"/>
      <c r="C381" s="228" t="s">
        <v>135</v>
      </c>
      <c r="D381" s="229"/>
      <c r="E381" s="178">
        <v>0</v>
      </c>
      <c r="F381" s="179"/>
      <c r="G381" s="180"/>
      <c r="M381" s="176" t="s">
        <v>135</v>
      </c>
      <c r="O381" s="166"/>
    </row>
    <row r="382" spans="1:104" x14ac:dyDescent="0.2">
      <c r="A382" s="174"/>
      <c r="B382" s="177"/>
      <c r="C382" s="228" t="s">
        <v>123</v>
      </c>
      <c r="D382" s="229"/>
      <c r="E382" s="178">
        <v>6.2565999999999997</v>
      </c>
      <c r="F382" s="179"/>
      <c r="G382" s="180"/>
      <c r="M382" s="176" t="s">
        <v>123</v>
      </c>
      <c r="O382" s="166"/>
    </row>
    <row r="383" spans="1:104" x14ac:dyDescent="0.2">
      <c r="A383" s="174"/>
      <c r="B383" s="177"/>
      <c r="C383" s="228" t="s">
        <v>124</v>
      </c>
      <c r="D383" s="229"/>
      <c r="E383" s="178">
        <v>6.0690999999999997</v>
      </c>
      <c r="F383" s="179"/>
      <c r="G383" s="180"/>
      <c r="M383" s="176" t="s">
        <v>124</v>
      </c>
      <c r="O383" s="166"/>
    </row>
    <row r="384" spans="1:104" x14ac:dyDescent="0.2">
      <c r="A384" s="167">
        <v>83</v>
      </c>
      <c r="B384" s="168" t="s">
        <v>387</v>
      </c>
      <c r="C384" s="169" t="s">
        <v>388</v>
      </c>
      <c r="D384" s="170" t="s">
        <v>95</v>
      </c>
      <c r="E384" s="171">
        <v>52.43</v>
      </c>
      <c r="F384" s="171">
        <v>0</v>
      </c>
      <c r="G384" s="172">
        <f>E384*F384</f>
        <v>0</v>
      </c>
      <c r="O384" s="166">
        <v>2</v>
      </c>
      <c r="AA384" s="144">
        <v>1</v>
      </c>
      <c r="AB384" s="144">
        <v>0</v>
      </c>
      <c r="AC384" s="144">
        <v>0</v>
      </c>
      <c r="AZ384" s="144">
        <v>2</v>
      </c>
      <c r="BA384" s="144">
        <f>IF(AZ384=1,G384,0)</f>
        <v>0</v>
      </c>
      <c r="BB384" s="144">
        <f>IF(AZ384=2,G384,0)</f>
        <v>0</v>
      </c>
      <c r="BC384" s="144">
        <f>IF(AZ384=3,G384,0)</f>
        <v>0</v>
      </c>
      <c r="BD384" s="144">
        <f>IF(AZ384=4,G384,0)</f>
        <v>0</v>
      </c>
      <c r="BE384" s="144">
        <f>IF(AZ384=5,G384,0)</f>
        <v>0</v>
      </c>
      <c r="CA384" s="173">
        <v>1</v>
      </c>
      <c r="CB384" s="173">
        <v>0</v>
      </c>
      <c r="CZ384" s="144">
        <v>4.0000000000000003E-5</v>
      </c>
    </row>
    <row r="385" spans="1:104" x14ac:dyDescent="0.2">
      <c r="A385" s="174"/>
      <c r="B385" s="177"/>
      <c r="C385" s="228" t="s">
        <v>96</v>
      </c>
      <c r="D385" s="229"/>
      <c r="E385" s="178">
        <v>0</v>
      </c>
      <c r="F385" s="179"/>
      <c r="G385" s="180"/>
      <c r="M385" s="176" t="s">
        <v>96</v>
      </c>
      <c r="O385" s="166"/>
    </row>
    <row r="386" spans="1:104" ht="22.5" x14ac:dyDescent="0.2">
      <c r="A386" s="174"/>
      <c r="B386" s="177"/>
      <c r="C386" s="228" t="s">
        <v>389</v>
      </c>
      <c r="D386" s="229"/>
      <c r="E386" s="178">
        <v>6.15</v>
      </c>
      <c r="F386" s="179"/>
      <c r="G386" s="180"/>
      <c r="M386" s="176" t="s">
        <v>389</v>
      </c>
      <c r="O386" s="166"/>
    </row>
    <row r="387" spans="1:104" x14ac:dyDescent="0.2">
      <c r="A387" s="174"/>
      <c r="B387" s="177"/>
      <c r="C387" s="228" t="s">
        <v>390</v>
      </c>
      <c r="D387" s="229"/>
      <c r="E387" s="178">
        <v>6.44</v>
      </c>
      <c r="F387" s="179"/>
      <c r="G387" s="180"/>
      <c r="M387" s="176" t="s">
        <v>390</v>
      </c>
      <c r="O387" s="166"/>
    </row>
    <row r="388" spans="1:104" x14ac:dyDescent="0.2">
      <c r="A388" s="174"/>
      <c r="B388" s="177"/>
      <c r="C388" s="228" t="s">
        <v>391</v>
      </c>
      <c r="D388" s="229"/>
      <c r="E388" s="178">
        <v>1.2</v>
      </c>
      <c r="F388" s="179"/>
      <c r="G388" s="180"/>
      <c r="M388" s="176" t="s">
        <v>391</v>
      </c>
      <c r="O388" s="166"/>
    </row>
    <row r="389" spans="1:104" x14ac:dyDescent="0.2">
      <c r="A389" s="174"/>
      <c r="B389" s="177"/>
      <c r="C389" s="228" t="s">
        <v>392</v>
      </c>
      <c r="D389" s="229"/>
      <c r="E389" s="178">
        <v>12.5</v>
      </c>
      <c r="F389" s="179"/>
      <c r="G389" s="180"/>
      <c r="M389" s="176" t="s">
        <v>392</v>
      </c>
      <c r="O389" s="166"/>
    </row>
    <row r="390" spans="1:104" x14ac:dyDescent="0.2">
      <c r="A390" s="174"/>
      <c r="B390" s="177"/>
      <c r="C390" s="228" t="s">
        <v>99</v>
      </c>
      <c r="D390" s="229"/>
      <c r="E390" s="178">
        <v>0</v>
      </c>
      <c r="F390" s="179"/>
      <c r="G390" s="180"/>
      <c r="M390" s="176" t="s">
        <v>99</v>
      </c>
      <c r="O390" s="166"/>
    </row>
    <row r="391" spans="1:104" ht="22.5" x14ac:dyDescent="0.2">
      <c r="A391" s="174"/>
      <c r="B391" s="177"/>
      <c r="C391" s="228" t="s">
        <v>393</v>
      </c>
      <c r="D391" s="229"/>
      <c r="E391" s="178">
        <v>6.02</v>
      </c>
      <c r="F391" s="179"/>
      <c r="G391" s="180"/>
      <c r="M391" s="176" t="s">
        <v>393</v>
      </c>
      <c r="O391" s="166"/>
    </row>
    <row r="392" spans="1:104" x14ac:dyDescent="0.2">
      <c r="A392" s="174"/>
      <c r="B392" s="177"/>
      <c r="C392" s="228" t="s">
        <v>394</v>
      </c>
      <c r="D392" s="229"/>
      <c r="E392" s="178">
        <v>6.42</v>
      </c>
      <c r="F392" s="179"/>
      <c r="G392" s="180"/>
      <c r="M392" s="176" t="s">
        <v>394</v>
      </c>
      <c r="O392" s="166"/>
    </row>
    <row r="393" spans="1:104" x14ac:dyDescent="0.2">
      <c r="A393" s="174"/>
      <c r="B393" s="177"/>
      <c r="C393" s="228" t="s">
        <v>391</v>
      </c>
      <c r="D393" s="229"/>
      <c r="E393" s="178">
        <v>1.2</v>
      </c>
      <c r="F393" s="179"/>
      <c r="G393" s="180"/>
      <c r="M393" s="176" t="s">
        <v>391</v>
      </c>
      <c r="O393" s="166"/>
    </row>
    <row r="394" spans="1:104" x14ac:dyDescent="0.2">
      <c r="A394" s="174"/>
      <c r="B394" s="177"/>
      <c r="C394" s="228" t="s">
        <v>392</v>
      </c>
      <c r="D394" s="229"/>
      <c r="E394" s="178">
        <v>12.5</v>
      </c>
      <c r="F394" s="179"/>
      <c r="G394" s="180"/>
      <c r="M394" s="176" t="s">
        <v>392</v>
      </c>
      <c r="O394" s="166"/>
    </row>
    <row r="395" spans="1:104" x14ac:dyDescent="0.2">
      <c r="A395" s="167">
        <v>84</v>
      </c>
      <c r="B395" s="168" t="s">
        <v>395</v>
      </c>
      <c r="C395" s="169" t="s">
        <v>396</v>
      </c>
      <c r="D395" s="170" t="s">
        <v>356</v>
      </c>
      <c r="E395" s="171">
        <v>61.628500000000003</v>
      </c>
      <c r="F395" s="171">
        <v>0</v>
      </c>
      <c r="G395" s="172">
        <f>E395*F395</f>
        <v>0</v>
      </c>
      <c r="O395" s="166">
        <v>2</v>
      </c>
      <c r="AA395" s="144">
        <v>3</v>
      </c>
      <c r="AB395" s="144">
        <v>7</v>
      </c>
      <c r="AC395" s="144">
        <v>58582139</v>
      </c>
      <c r="AZ395" s="144">
        <v>2</v>
      </c>
      <c r="BA395" s="144">
        <f>IF(AZ395=1,G395,0)</f>
        <v>0</v>
      </c>
      <c r="BB395" s="144">
        <f>IF(AZ395=2,G395,0)</f>
        <v>0</v>
      </c>
      <c r="BC395" s="144">
        <f>IF(AZ395=3,G395,0)</f>
        <v>0</v>
      </c>
      <c r="BD395" s="144">
        <f>IF(AZ395=4,G395,0)</f>
        <v>0</v>
      </c>
      <c r="BE395" s="144">
        <f>IF(AZ395=5,G395,0)</f>
        <v>0</v>
      </c>
      <c r="CA395" s="173">
        <v>3</v>
      </c>
      <c r="CB395" s="173">
        <v>7</v>
      </c>
      <c r="CZ395" s="144">
        <v>1E-3</v>
      </c>
    </row>
    <row r="396" spans="1:104" x14ac:dyDescent="0.2">
      <c r="A396" s="174"/>
      <c r="B396" s="175"/>
      <c r="C396" s="230" t="s">
        <v>397</v>
      </c>
      <c r="D396" s="231"/>
      <c r="E396" s="231"/>
      <c r="F396" s="231"/>
      <c r="G396" s="232"/>
      <c r="L396" s="176" t="s">
        <v>397</v>
      </c>
      <c r="O396" s="166">
        <v>3</v>
      </c>
    </row>
    <row r="397" spans="1:104" x14ac:dyDescent="0.2">
      <c r="A397" s="174"/>
      <c r="B397" s="175"/>
      <c r="C397" s="230" t="s">
        <v>398</v>
      </c>
      <c r="D397" s="231"/>
      <c r="E397" s="231"/>
      <c r="F397" s="231"/>
      <c r="G397" s="232"/>
      <c r="L397" s="176" t="s">
        <v>398</v>
      </c>
      <c r="O397" s="166">
        <v>3</v>
      </c>
    </row>
    <row r="398" spans="1:104" x14ac:dyDescent="0.2">
      <c r="A398" s="174"/>
      <c r="B398" s="175"/>
      <c r="C398" s="230"/>
      <c r="D398" s="231"/>
      <c r="E398" s="231"/>
      <c r="F398" s="231"/>
      <c r="G398" s="232"/>
      <c r="L398" s="176"/>
      <c r="O398" s="166">
        <v>3</v>
      </c>
    </row>
    <row r="399" spans="1:104" x14ac:dyDescent="0.2">
      <c r="A399" s="174"/>
      <c r="B399" s="175"/>
      <c r="C399" s="230" t="s">
        <v>399</v>
      </c>
      <c r="D399" s="231"/>
      <c r="E399" s="231"/>
      <c r="F399" s="231"/>
      <c r="G399" s="232"/>
      <c r="L399" s="176" t="s">
        <v>399</v>
      </c>
      <c r="O399" s="166">
        <v>3</v>
      </c>
    </row>
    <row r="400" spans="1:104" x14ac:dyDescent="0.2">
      <c r="A400" s="174"/>
      <c r="B400" s="177"/>
      <c r="C400" s="228" t="s">
        <v>135</v>
      </c>
      <c r="D400" s="229"/>
      <c r="E400" s="178">
        <v>0</v>
      </c>
      <c r="F400" s="179"/>
      <c r="G400" s="180"/>
      <c r="M400" s="176" t="s">
        <v>135</v>
      </c>
      <c r="O400" s="166"/>
    </row>
    <row r="401" spans="1:104" x14ac:dyDescent="0.2">
      <c r="A401" s="174"/>
      <c r="B401" s="177"/>
      <c r="C401" s="228" t="s">
        <v>400</v>
      </c>
      <c r="D401" s="229"/>
      <c r="E401" s="178">
        <v>31.283000000000001</v>
      </c>
      <c r="F401" s="179"/>
      <c r="G401" s="180"/>
      <c r="M401" s="176" t="s">
        <v>400</v>
      </c>
      <c r="O401" s="166"/>
    </row>
    <row r="402" spans="1:104" x14ac:dyDescent="0.2">
      <c r="A402" s="174"/>
      <c r="B402" s="177"/>
      <c r="C402" s="228" t="s">
        <v>401</v>
      </c>
      <c r="D402" s="229"/>
      <c r="E402" s="178">
        <v>30.345500000000001</v>
      </c>
      <c r="F402" s="179"/>
      <c r="G402" s="180"/>
      <c r="M402" s="176" t="s">
        <v>401</v>
      </c>
      <c r="O402" s="166"/>
    </row>
    <row r="403" spans="1:104" x14ac:dyDescent="0.2">
      <c r="A403" s="167">
        <v>85</v>
      </c>
      <c r="B403" s="168" t="s">
        <v>402</v>
      </c>
      <c r="C403" s="169" t="s">
        <v>403</v>
      </c>
      <c r="D403" s="170" t="s">
        <v>62</v>
      </c>
      <c r="E403" s="171">
        <f>SUM(G329:G402)/100</f>
        <v>0</v>
      </c>
      <c r="F403" s="171">
        <v>6.2</v>
      </c>
      <c r="G403" s="172">
        <f>E403*F403</f>
        <v>0</v>
      </c>
      <c r="O403" s="166">
        <v>2</v>
      </c>
      <c r="AA403" s="144">
        <v>7</v>
      </c>
      <c r="AB403" s="144">
        <v>1002</v>
      </c>
      <c r="AC403" s="144">
        <v>5</v>
      </c>
      <c r="AZ403" s="144">
        <v>2</v>
      </c>
      <c r="BA403" s="144">
        <f>IF(AZ403=1,G403,0)</f>
        <v>0</v>
      </c>
      <c r="BB403" s="144">
        <f>IF(AZ403=2,G403,0)</f>
        <v>0</v>
      </c>
      <c r="BC403" s="144">
        <f>IF(AZ403=3,G403,0)</f>
        <v>0</v>
      </c>
      <c r="BD403" s="144">
        <f>IF(AZ403=4,G403,0)</f>
        <v>0</v>
      </c>
      <c r="BE403" s="144">
        <f>IF(AZ403=5,G403,0)</f>
        <v>0</v>
      </c>
      <c r="CA403" s="173">
        <v>7</v>
      </c>
      <c r="CB403" s="173">
        <v>1002</v>
      </c>
      <c r="CZ403" s="144">
        <v>0</v>
      </c>
    </row>
    <row r="404" spans="1:104" x14ac:dyDescent="0.2">
      <c r="A404" s="181"/>
      <c r="B404" s="182" t="s">
        <v>75</v>
      </c>
      <c r="C404" s="183" t="str">
        <f>CONCATENATE(B328," ",C328)</f>
        <v>771 Podlahy z dlaždic a obklady</v>
      </c>
      <c r="D404" s="184"/>
      <c r="E404" s="185"/>
      <c r="F404" s="186"/>
      <c r="G404" s="187">
        <f>SUM(G328:G403)</f>
        <v>0</v>
      </c>
      <c r="O404" s="166">
        <v>4</v>
      </c>
      <c r="BA404" s="188">
        <f>SUM(BA328:BA403)</f>
        <v>0</v>
      </c>
      <c r="BB404" s="188">
        <f>SUM(BB328:BB403)</f>
        <v>0</v>
      </c>
      <c r="BC404" s="188">
        <f>SUM(BC328:BC403)</f>
        <v>0</v>
      </c>
      <c r="BD404" s="188">
        <f>SUM(BD328:BD403)</f>
        <v>0</v>
      </c>
      <c r="BE404" s="188">
        <f>SUM(BE328:BE403)</f>
        <v>0</v>
      </c>
    </row>
    <row r="405" spans="1:104" x14ac:dyDescent="0.2">
      <c r="A405" s="159" t="s">
        <v>74</v>
      </c>
      <c r="B405" s="160" t="s">
        <v>404</v>
      </c>
      <c r="C405" s="161" t="s">
        <v>405</v>
      </c>
      <c r="D405" s="162"/>
      <c r="E405" s="163"/>
      <c r="F405" s="163"/>
      <c r="G405" s="164"/>
      <c r="H405" s="165"/>
      <c r="I405" s="165"/>
      <c r="O405" s="166">
        <v>1</v>
      </c>
    </row>
    <row r="406" spans="1:104" x14ac:dyDescent="0.2">
      <c r="A406" s="167">
        <v>86</v>
      </c>
      <c r="B406" s="168" t="s">
        <v>406</v>
      </c>
      <c r="C406" s="169" t="s">
        <v>407</v>
      </c>
      <c r="D406" s="170" t="s">
        <v>95</v>
      </c>
      <c r="E406" s="171">
        <v>37.47</v>
      </c>
      <c r="F406" s="171">
        <v>0</v>
      </c>
      <c r="G406" s="172">
        <f>E406*F406</f>
        <v>0</v>
      </c>
      <c r="O406" s="166">
        <v>2</v>
      </c>
      <c r="AA406" s="144">
        <v>1</v>
      </c>
      <c r="AB406" s="144">
        <v>7</v>
      </c>
      <c r="AC406" s="144">
        <v>7</v>
      </c>
      <c r="AZ406" s="144">
        <v>2</v>
      </c>
      <c r="BA406" s="144">
        <f>IF(AZ406=1,G406,0)</f>
        <v>0</v>
      </c>
      <c r="BB406" s="144">
        <f>IF(AZ406=2,G406,0)</f>
        <v>0</v>
      </c>
      <c r="BC406" s="144">
        <f>IF(AZ406=3,G406,0)</f>
        <v>0</v>
      </c>
      <c r="BD406" s="144">
        <f>IF(AZ406=4,G406,0)</f>
        <v>0</v>
      </c>
      <c r="BE406" s="144">
        <f>IF(AZ406=5,G406,0)</f>
        <v>0</v>
      </c>
      <c r="CA406" s="173">
        <v>1</v>
      </c>
      <c r="CB406" s="173">
        <v>7</v>
      </c>
      <c r="CZ406" s="144">
        <v>0</v>
      </c>
    </row>
    <row r="407" spans="1:104" x14ac:dyDescent="0.2">
      <c r="A407" s="174"/>
      <c r="B407" s="177"/>
      <c r="C407" s="228" t="s">
        <v>96</v>
      </c>
      <c r="D407" s="229"/>
      <c r="E407" s="178">
        <v>0</v>
      </c>
      <c r="F407" s="179"/>
      <c r="G407" s="180"/>
      <c r="M407" s="176" t="s">
        <v>96</v>
      </c>
      <c r="O407" s="166"/>
    </row>
    <row r="408" spans="1:104" ht="22.5" x14ac:dyDescent="0.2">
      <c r="A408" s="174"/>
      <c r="B408" s="177"/>
      <c r="C408" s="228" t="s">
        <v>408</v>
      </c>
      <c r="D408" s="229"/>
      <c r="E408" s="178">
        <v>6.15</v>
      </c>
      <c r="F408" s="179"/>
      <c r="G408" s="180"/>
      <c r="M408" s="176" t="s">
        <v>408</v>
      </c>
      <c r="O408" s="166"/>
    </row>
    <row r="409" spans="1:104" x14ac:dyDescent="0.2">
      <c r="A409" s="174"/>
      <c r="B409" s="177"/>
      <c r="C409" s="228" t="s">
        <v>409</v>
      </c>
      <c r="D409" s="229"/>
      <c r="E409" s="178">
        <v>6.44</v>
      </c>
      <c r="F409" s="179"/>
      <c r="G409" s="180"/>
      <c r="M409" s="176" t="s">
        <v>409</v>
      </c>
      <c r="O409" s="166"/>
    </row>
    <row r="410" spans="1:104" x14ac:dyDescent="0.2">
      <c r="A410" s="174"/>
      <c r="B410" s="177"/>
      <c r="C410" s="228" t="s">
        <v>410</v>
      </c>
      <c r="D410" s="229"/>
      <c r="E410" s="178">
        <v>0.72</v>
      </c>
      <c r="F410" s="179"/>
      <c r="G410" s="180"/>
      <c r="M410" s="176" t="s">
        <v>410</v>
      </c>
      <c r="O410" s="166"/>
    </row>
    <row r="411" spans="1:104" x14ac:dyDescent="0.2">
      <c r="A411" s="174"/>
      <c r="B411" s="177"/>
      <c r="C411" s="228" t="s">
        <v>411</v>
      </c>
      <c r="D411" s="229"/>
      <c r="E411" s="178">
        <v>5.5</v>
      </c>
      <c r="F411" s="179"/>
      <c r="G411" s="180"/>
      <c r="M411" s="176" t="s">
        <v>411</v>
      </c>
      <c r="O411" s="166"/>
    </row>
    <row r="412" spans="1:104" x14ac:dyDescent="0.2">
      <c r="A412" s="174"/>
      <c r="B412" s="177"/>
      <c r="C412" s="228" t="s">
        <v>99</v>
      </c>
      <c r="D412" s="229"/>
      <c r="E412" s="178">
        <v>0</v>
      </c>
      <c r="F412" s="179"/>
      <c r="G412" s="180"/>
      <c r="M412" s="176" t="s">
        <v>99</v>
      </c>
      <c r="O412" s="166"/>
    </row>
    <row r="413" spans="1:104" ht="22.5" x14ac:dyDescent="0.2">
      <c r="A413" s="174"/>
      <c r="B413" s="177"/>
      <c r="C413" s="228" t="s">
        <v>412</v>
      </c>
      <c r="D413" s="229"/>
      <c r="E413" s="178">
        <v>6.02</v>
      </c>
      <c r="F413" s="179"/>
      <c r="G413" s="180"/>
      <c r="M413" s="176" t="s">
        <v>412</v>
      </c>
      <c r="O413" s="166"/>
    </row>
    <row r="414" spans="1:104" x14ac:dyDescent="0.2">
      <c r="A414" s="174"/>
      <c r="B414" s="177"/>
      <c r="C414" s="228" t="s">
        <v>413</v>
      </c>
      <c r="D414" s="229"/>
      <c r="E414" s="178">
        <v>6.42</v>
      </c>
      <c r="F414" s="179"/>
      <c r="G414" s="180"/>
      <c r="M414" s="176" t="s">
        <v>413</v>
      </c>
      <c r="O414" s="166"/>
    </row>
    <row r="415" spans="1:104" x14ac:dyDescent="0.2">
      <c r="A415" s="174"/>
      <c r="B415" s="177"/>
      <c r="C415" s="228" t="s">
        <v>410</v>
      </c>
      <c r="D415" s="229"/>
      <c r="E415" s="178">
        <v>0.72</v>
      </c>
      <c r="F415" s="179"/>
      <c r="G415" s="180"/>
      <c r="M415" s="176" t="s">
        <v>410</v>
      </c>
      <c r="O415" s="166"/>
    </row>
    <row r="416" spans="1:104" x14ac:dyDescent="0.2">
      <c r="A416" s="174"/>
      <c r="B416" s="177"/>
      <c r="C416" s="228" t="s">
        <v>411</v>
      </c>
      <c r="D416" s="229"/>
      <c r="E416" s="178">
        <v>5.5</v>
      </c>
      <c r="F416" s="179"/>
      <c r="G416" s="180"/>
      <c r="M416" s="176" t="s">
        <v>411</v>
      </c>
      <c r="O416" s="166"/>
    </row>
    <row r="417" spans="1:104" ht="22.5" x14ac:dyDescent="0.2">
      <c r="A417" s="167">
        <v>87</v>
      </c>
      <c r="B417" s="168" t="s">
        <v>414</v>
      </c>
      <c r="C417" s="169" t="s">
        <v>415</v>
      </c>
      <c r="D417" s="170" t="s">
        <v>95</v>
      </c>
      <c r="E417" s="171">
        <v>29.117000000000001</v>
      </c>
      <c r="F417" s="171">
        <v>0</v>
      </c>
      <c r="G417" s="172">
        <f>E417*F417</f>
        <v>0</v>
      </c>
      <c r="O417" s="166">
        <v>2</v>
      </c>
      <c r="AA417" s="144">
        <v>3</v>
      </c>
      <c r="AB417" s="144">
        <v>0</v>
      </c>
      <c r="AC417" s="144" t="s">
        <v>414</v>
      </c>
      <c r="AZ417" s="144">
        <v>2</v>
      </c>
      <c r="BA417" s="144">
        <f>IF(AZ417=1,G417,0)</f>
        <v>0</v>
      </c>
      <c r="BB417" s="144">
        <f>IF(AZ417=2,G417,0)</f>
        <v>0</v>
      </c>
      <c r="BC417" s="144">
        <f>IF(AZ417=3,G417,0)</f>
        <v>0</v>
      </c>
      <c r="BD417" s="144">
        <f>IF(AZ417=4,G417,0)</f>
        <v>0</v>
      </c>
      <c r="BE417" s="144">
        <f>IF(AZ417=5,G417,0)</f>
        <v>0</v>
      </c>
      <c r="CA417" s="173">
        <v>3</v>
      </c>
      <c r="CB417" s="173">
        <v>0</v>
      </c>
      <c r="CZ417" s="144">
        <v>2.2000000000000001E-4</v>
      </c>
    </row>
    <row r="418" spans="1:104" x14ac:dyDescent="0.2">
      <c r="A418" s="174"/>
      <c r="B418" s="177"/>
      <c r="C418" s="228" t="s">
        <v>96</v>
      </c>
      <c r="D418" s="229"/>
      <c r="E418" s="178">
        <v>0</v>
      </c>
      <c r="F418" s="179"/>
      <c r="G418" s="180"/>
      <c r="M418" s="176" t="s">
        <v>96</v>
      </c>
      <c r="O418" s="166"/>
    </row>
    <row r="419" spans="1:104" ht="22.5" x14ac:dyDescent="0.2">
      <c r="A419" s="174"/>
      <c r="B419" s="177"/>
      <c r="C419" s="228" t="s">
        <v>416</v>
      </c>
      <c r="D419" s="229"/>
      <c r="E419" s="178">
        <v>6.7649999999999997</v>
      </c>
      <c r="F419" s="179"/>
      <c r="G419" s="180"/>
      <c r="M419" s="176" t="s">
        <v>416</v>
      </c>
      <c r="O419" s="166"/>
    </row>
    <row r="420" spans="1:104" ht="22.5" x14ac:dyDescent="0.2">
      <c r="A420" s="174"/>
      <c r="B420" s="177"/>
      <c r="C420" s="228" t="s">
        <v>417</v>
      </c>
      <c r="D420" s="229"/>
      <c r="E420" s="178">
        <v>7.0839999999999996</v>
      </c>
      <c r="F420" s="179"/>
      <c r="G420" s="180"/>
      <c r="M420" s="176" t="s">
        <v>417</v>
      </c>
      <c r="O420" s="166"/>
    </row>
    <row r="421" spans="1:104" x14ac:dyDescent="0.2">
      <c r="A421" s="174"/>
      <c r="B421" s="177"/>
      <c r="C421" s="228" t="s">
        <v>418</v>
      </c>
      <c r="D421" s="229"/>
      <c r="E421" s="178">
        <v>0.79200000000000004</v>
      </c>
      <c r="F421" s="179"/>
      <c r="G421" s="180"/>
      <c r="M421" s="176" t="s">
        <v>418</v>
      </c>
      <c r="O421" s="166"/>
    </row>
    <row r="422" spans="1:104" x14ac:dyDescent="0.2">
      <c r="A422" s="174"/>
      <c r="B422" s="177"/>
      <c r="C422" s="228" t="s">
        <v>99</v>
      </c>
      <c r="D422" s="229"/>
      <c r="E422" s="178">
        <v>0</v>
      </c>
      <c r="F422" s="179"/>
      <c r="G422" s="180"/>
      <c r="M422" s="176" t="s">
        <v>99</v>
      </c>
      <c r="O422" s="166"/>
    </row>
    <row r="423" spans="1:104" ht="22.5" x14ac:dyDescent="0.2">
      <c r="A423" s="174"/>
      <c r="B423" s="177"/>
      <c r="C423" s="228" t="s">
        <v>419</v>
      </c>
      <c r="D423" s="229"/>
      <c r="E423" s="178">
        <v>6.6219999999999999</v>
      </c>
      <c r="F423" s="179"/>
      <c r="G423" s="180"/>
      <c r="M423" s="176" t="s">
        <v>419</v>
      </c>
      <c r="O423" s="166"/>
    </row>
    <row r="424" spans="1:104" ht="22.5" x14ac:dyDescent="0.2">
      <c r="A424" s="174"/>
      <c r="B424" s="177"/>
      <c r="C424" s="228" t="s">
        <v>420</v>
      </c>
      <c r="D424" s="229"/>
      <c r="E424" s="178">
        <v>7.0620000000000003</v>
      </c>
      <c r="F424" s="179"/>
      <c r="G424" s="180"/>
      <c r="M424" s="176" t="s">
        <v>420</v>
      </c>
      <c r="O424" s="166"/>
    </row>
    <row r="425" spans="1:104" x14ac:dyDescent="0.2">
      <c r="A425" s="174"/>
      <c r="B425" s="177"/>
      <c r="C425" s="228" t="s">
        <v>418</v>
      </c>
      <c r="D425" s="229"/>
      <c r="E425" s="178">
        <v>0.79200000000000004</v>
      </c>
      <c r="F425" s="179"/>
      <c r="G425" s="180"/>
      <c r="M425" s="176" t="s">
        <v>418</v>
      </c>
      <c r="O425" s="166"/>
    </row>
    <row r="426" spans="1:104" x14ac:dyDescent="0.2">
      <c r="A426" s="167">
        <v>88</v>
      </c>
      <c r="B426" s="168" t="s">
        <v>421</v>
      </c>
      <c r="C426" s="169" t="s">
        <v>422</v>
      </c>
      <c r="D426" s="170" t="s">
        <v>95</v>
      </c>
      <c r="E426" s="171">
        <v>12.1</v>
      </c>
      <c r="F426" s="171">
        <v>0</v>
      </c>
      <c r="G426" s="172">
        <f>E426*F426</f>
        <v>0</v>
      </c>
      <c r="O426" s="166">
        <v>2</v>
      </c>
      <c r="AA426" s="144">
        <v>3</v>
      </c>
      <c r="AB426" s="144">
        <v>0</v>
      </c>
      <c r="AC426" s="144" t="s">
        <v>421</v>
      </c>
      <c r="AZ426" s="144">
        <v>2</v>
      </c>
      <c r="BA426" s="144">
        <f>IF(AZ426=1,G426,0)</f>
        <v>0</v>
      </c>
      <c r="BB426" s="144">
        <f>IF(AZ426=2,G426,0)</f>
        <v>0</v>
      </c>
      <c r="BC426" s="144">
        <f>IF(AZ426=3,G426,0)</f>
        <v>0</v>
      </c>
      <c r="BD426" s="144">
        <f>IF(AZ426=4,G426,0)</f>
        <v>0</v>
      </c>
      <c r="BE426" s="144">
        <f>IF(AZ426=5,G426,0)</f>
        <v>0</v>
      </c>
      <c r="CA426" s="173">
        <v>3</v>
      </c>
      <c r="CB426" s="173">
        <v>0</v>
      </c>
      <c r="CZ426" s="144">
        <v>2.2000000000000001E-4</v>
      </c>
    </row>
    <row r="427" spans="1:104" x14ac:dyDescent="0.2">
      <c r="A427" s="174"/>
      <c r="B427" s="177"/>
      <c r="C427" s="228" t="s">
        <v>96</v>
      </c>
      <c r="D427" s="229"/>
      <c r="E427" s="178">
        <v>0</v>
      </c>
      <c r="F427" s="179"/>
      <c r="G427" s="180"/>
      <c r="M427" s="176" t="s">
        <v>96</v>
      </c>
      <c r="O427" s="166"/>
    </row>
    <row r="428" spans="1:104" x14ac:dyDescent="0.2">
      <c r="A428" s="174"/>
      <c r="B428" s="177"/>
      <c r="C428" s="228" t="s">
        <v>423</v>
      </c>
      <c r="D428" s="229"/>
      <c r="E428" s="178">
        <v>6.05</v>
      </c>
      <c r="F428" s="179"/>
      <c r="G428" s="180"/>
      <c r="M428" s="176" t="s">
        <v>423</v>
      </c>
      <c r="O428" s="166"/>
    </row>
    <row r="429" spans="1:104" x14ac:dyDescent="0.2">
      <c r="A429" s="174"/>
      <c r="B429" s="177"/>
      <c r="C429" s="228" t="s">
        <v>99</v>
      </c>
      <c r="D429" s="229"/>
      <c r="E429" s="178">
        <v>0</v>
      </c>
      <c r="F429" s="179"/>
      <c r="G429" s="180"/>
      <c r="M429" s="176" t="s">
        <v>99</v>
      </c>
      <c r="O429" s="166"/>
    </row>
    <row r="430" spans="1:104" x14ac:dyDescent="0.2">
      <c r="A430" s="174"/>
      <c r="B430" s="177"/>
      <c r="C430" s="228" t="s">
        <v>423</v>
      </c>
      <c r="D430" s="229"/>
      <c r="E430" s="178">
        <v>6.05</v>
      </c>
      <c r="F430" s="179"/>
      <c r="G430" s="180"/>
      <c r="M430" s="176" t="s">
        <v>423</v>
      </c>
      <c r="O430" s="166"/>
    </row>
    <row r="431" spans="1:104" x14ac:dyDescent="0.2">
      <c r="A431" s="167">
        <v>89</v>
      </c>
      <c r="B431" s="168" t="s">
        <v>424</v>
      </c>
      <c r="C431" s="169" t="s">
        <v>425</v>
      </c>
      <c r="D431" s="170" t="s">
        <v>95</v>
      </c>
      <c r="E431" s="171">
        <v>1.44</v>
      </c>
      <c r="F431" s="171">
        <v>0</v>
      </c>
      <c r="G431" s="172">
        <f>E431*F431</f>
        <v>0</v>
      </c>
      <c r="O431" s="166">
        <v>2</v>
      </c>
      <c r="AA431" s="144">
        <v>1</v>
      </c>
      <c r="AB431" s="144">
        <v>7</v>
      </c>
      <c r="AC431" s="144">
        <v>7</v>
      </c>
      <c r="AZ431" s="144">
        <v>2</v>
      </c>
      <c r="BA431" s="144">
        <f>IF(AZ431=1,G431,0)</f>
        <v>0</v>
      </c>
      <c r="BB431" s="144">
        <f>IF(AZ431=2,G431,0)</f>
        <v>0</v>
      </c>
      <c r="BC431" s="144">
        <f>IF(AZ431=3,G431,0)</f>
        <v>0</v>
      </c>
      <c r="BD431" s="144">
        <f>IF(AZ431=4,G431,0)</f>
        <v>0</v>
      </c>
      <c r="BE431" s="144">
        <f>IF(AZ431=5,G431,0)</f>
        <v>0</v>
      </c>
      <c r="CA431" s="173">
        <v>1</v>
      </c>
      <c r="CB431" s="173">
        <v>7</v>
      </c>
      <c r="CZ431" s="144">
        <v>1.06E-3</v>
      </c>
    </row>
    <row r="432" spans="1:104" x14ac:dyDescent="0.2">
      <c r="A432" s="174"/>
      <c r="B432" s="177"/>
      <c r="C432" s="228" t="s">
        <v>426</v>
      </c>
      <c r="D432" s="229"/>
      <c r="E432" s="178">
        <v>0.72</v>
      </c>
      <c r="F432" s="179"/>
      <c r="G432" s="180"/>
      <c r="M432" s="176" t="s">
        <v>426</v>
      </c>
      <c r="O432" s="166"/>
    </row>
    <row r="433" spans="1:104" x14ac:dyDescent="0.2">
      <c r="A433" s="174"/>
      <c r="B433" s="177"/>
      <c r="C433" s="228" t="s">
        <v>427</v>
      </c>
      <c r="D433" s="229"/>
      <c r="E433" s="178">
        <v>0.72</v>
      </c>
      <c r="F433" s="179"/>
      <c r="G433" s="180"/>
      <c r="M433" s="176" t="s">
        <v>427</v>
      </c>
      <c r="O433" s="166"/>
    </row>
    <row r="434" spans="1:104" ht="22.5" x14ac:dyDescent="0.2">
      <c r="A434" s="167">
        <v>90</v>
      </c>
      <c r="B434" s="168" t="s">
        <v>428</v>
      </c>
      <c r="C434" s="169" t="s">
        <v>429</v>
      </c>
      <c r="D434" s="170" t="s">
        <v>84</v>
      </c>
      <c r="E434" s="171">
        <v>43.63</v>
      </c>
      <c r="F434" s="171">
        <v>0</v>
      </c>
      <c r="G434" s="172">
        <f>E434*F434</f>
        <v>0</v>
      </c>
      <c r="O434" s="166">
        <v>2</v>
      </c>
      <c r="AA434" s="144">
        <v>1</v>
      </c>
      <c r="AB434" s="144">
        <v>7</v>
      </c>
      <c r="AC434" s="144">
        <v>7</v>
      </c>
      <c r="AZ434" s="144">
        <v>2</v>
      </c>
      <c r="BA434" s="144">
        <f>IF(AZ434=1,G434,0)</f>
        <v>0</v>
      </c>
      <c r="BB434" s="144">
        <f>IF(AZ434=2,G434,0)</f>
        <v>0</v>
      </c>
      <c r="BC434" s="144">
        <f>IF(AZ434=3,G434,0)</f>
        <v>0</v>
      </c>
      <c r="BD434" s="144">
        <f>IF(AZ434=4,G434,0)</f>
        <v>0</v>
      </c>
      <c r="BE434" s="144">
        <f>IF(AZ434=5,G434,0)</f>
        <v>0</v>
      </c>
      <c r="CA434" s="173">
        <v>1</v>
      </c>
      <c r="CB434" s="173">
        <v>7</v>
      </c>
      <c r="CZ434" s="144">
        <v>2.7000000000000001E-3</v>
      </c>
    </row>
    <row r="435" spans="1:104" x14ac:dyDescent="0.2">
      <c r="A435" s="174"/>
      <c r="B435" s="175"/>
      <c r="C435" s="230" t="s">
        <v>349</v>
      </c>
      <c r="D435" s="231"/>
      <c r="E435" s="231"/>
      <c r="F435" s="231"/>
      <c r="G435" s="232"/>
      <c r="L435" s="176" t="s">
        <v>349</v>
      </c>
      <c r="O435" s="166">
        <v>3</v>
      </c>
    </row>
    <row r="436" spans="1:104" x14ac:dyDescent="0.2">
      <c r="A436" s="174"/>
      <c r="B436" s="175"/>
      <c r="C436" s="230" t="s">
        <v>379</v>
      </c>
      <c r="D436" s="231"/>
      <c r="E436" s="231"/>
      <c r="F436" s="231"/>
      <c r="G436" s="232"/>
      <c r="L436" s="176" t="s">
        <v>379</v>
      </c>
      <c r="O436" s="166">
        <v>3</v>
      </c>
    </row>
    <row r="437" spans="1:104" x14ac:dyDescent="0.2">
      <c r="A437" s="174"/>
      <c r="B437" s="175"/>
      <c r="C437" s="230" t="s">
        <v>380</v>
      </c>
      <c r="D437" s="231"/>
      <c r="E437" s="231"/>
      <c r="F437" s="231"/>
      <c r="G437" s="232"/>
      <c r="L437" s="176" t="s">
        <v>380</v>
      </c>
      <c r="O437" s="166">
        <v>3</v>
      </c>
    </row>
    <row r="438" spans="1:104" x14ac:dyDescent="0.2">
      <c r="A438" s="174"/>
      <c r="B438" s="175"/>
      <c r="C438" s="230" t="s">
        <v>381</v>
      </c>
      <c r="D438" s="231"/>
      <c r="E438" s="231"/>
      <c r="F438" s="231"/>
      <c r="G438" s="232"/>
      <c r="L438" s="176" t="s">
        <v>381</v>
      </c>
      <c r="O438" s="166">
        <v>3</v>
      </c>
    </row>
    <row r="439" spans="1:104" x14ac:dyDescent="0.2">
      <c r="A439" s="174"/>
      <c r="B439" s="175"/>
      <c r="C439" s="230" t="s">
        <v>382</v>
      </c>
      <c r="D439" s="231"/>
      <c r="E439" s="231"/>
      <c r="F439" s="231"/>
      <c r="G439" s="232"/>
      <c r="L439" s="176" t="s">
        <v>382</v>
      </c>
      <c r="O439" s="166">
        <v>3</v>
      </c>
    </row>
    <row r="440" spans="1:104" x14ac:dyDescent="0.2">
      <c r="A440" s="174"/>
      <c r="B440" s="175"/>
      <c r="C440" s="230" t="s">
        <v>383</v>
      </c>
      <c r="D440" s="231"/>
      <c r="E440" s="231"/>
      <c r="F440" s="231"/>
      <c r="G440" s="232"/>
      <c r="L440" s="176" t="s">
        <v>383</v>
      </c>
      <c r="O440" s="166">
        <v>3</v>
      </c>
    </row>
    <row r="441" spans="1:104" x14ac:dyDescent="0.2">
      <c r="A441" s="174"/>
      <c r="B441" s="177"/>
      <c r="C441" s="228" t="s">
        <v>430</v>
      </c>
      <c r="D441" s="229"/>
      <c r="E441" s="178">
        <v>0</v>
      </c>
      <c r="F441" s="179"/>
      <c r="G441" s="180"/>
      <c r="M441" s="176" t="s">
        <v>430</v>
      </c>
      <c r="O441" s="166"/>
    </row>
    <row r="442" spans="1:104" x14ac:dyDescent="0.2">
      <c r="A442" s="174"/>
      <c r="B442" s="177"/>
      <c r="C442" s="228" t="s">
        <v>96</v>
      </c>
      <c r="D442" s="229"/>
      <c r="E442" s="178">
        <v>0</v>
      </c>
      <c r="F442" s="179"/>
      <c r="G442" s="180"/>
      <c r="M442" s="176" t="s">
        <v>96</v>
      </c>
      <c r="O442" s="166"/>
    </row>
    <row r="443" spans="1:104" x14ac:dyDescent="0.2">
      <c r="A443" s="174"/>
      <c r="B443" s="177"/>
      <c r="C443" s="228" t="s">
        <v>128</v>
      </c>
      <c r="D443" s="229"/>
      <c r="E443" s="178">
        <v>12.3</v>
      </c>
      <c r="F443" s="179"/>
      <c r="G443" s="180"/>
      <c r="M443" s="176" t="s">
        <v>128</v>
      </c>
      <c r="O443" s="166"/>
    </row>
    <row r="444" spans="1:104" x14ac:dyDescent="0.2">
      <c r="A444" s="174"/>
      <c r="B444" s="177"/>
      <c r="C444" s="228" t="s">
        <v>431</v>
      </c>
      <c r="D444" s="229"/>
      <c r="E444" s="178">
        <v>9.66</v>
      </c>
      <c r="F444" s="179"/>
      <c r="G444" s="180"/>
      <c r="M444" s="176" t="s">
        <v>431</v>
      </c>
      <c r="O444" s="166"/>
    </row>
    <row r="445" spans="1:104" x14ac:dyDescent="0.2">
      <c r="A445" s="174"/>
      <c r="B445" s="177"/>
      <c r="C445" s="228" t="s">
        <v>99</v>
      </c>
      <c r="D445" s="229"/>
      <c r="E445" s="178">
        <v>0</v>
      </c>
      <c r="F445" s="179"/>
      <c r="G445" s="180"/>
      <c r="M445" s="176" t="s">
        <v>99</v>
      </c>
      <c r="O445" s="166"/>
    </row>
    <row r="446" spans="1:104" x14ac:dyDescent="0.2">
      <c r="A446" s="174"/>
      <c r="B446" s="177"/>
      <c r="C446" s="228" t="s">
        <v>130</v>
      </c>
      <c r="D446" s="229"/>
      <c r="E446" s="178">
        <v>12.04</v>
      </c>
      <c r="F446" s="179"/>
      <c r="G446" s="180"/>
      <c r="M446" s="176" t="s">
        <v>130</v>
      </c>
      <c r="O446" s="166"/>
    </row>
    <row r="447" spans="1:104" x14ac:dyDescent="0.2">
      <c r="A447" s="174"/>
      <c r="B447" s="177"/>
      <c r="C447" s="228" t="s">
        <v>432</v>
      </c>
      <c r="D447" s="229"/>
      <c r="E447" s="178">
        <v>9.6300000000000008</v>
      </c>
      <c r="F447" s="179"/>
      <c r="G447" s="180"/>
      <c r="M447" s="176" t="s">
        <v>432</v>
      </c>
      <c r="O447" s="166"/>
    </row>
    <row r="448" spans="1:104" ht="22.5" x14ac:dyDescent="0.2">
      <c r="A448" s="167">
        <v>91</v>
      </c>
      <c r="B448" s="168" t="s">
        <v>433</v>
      </c>
      <c r="C448" s="169" t="s">
        <v>434</v>
      </c>
      <c r="D448" s="170" t="s">
        <v>84</v>
      </c>
      <c r="E448" s="171">
        <v>43.9756</v>
      </c>
      <c r="F448" s="171">
        <v>0</v>
      </c>
      <c r="G448" s="172">
        <f>E448*F448</f>
        <v>0</v>
      </c>
      <c r="O448" s="166">
        <v>2</v>
      </c>
      <c r="AA448" s="144">
        <v>3</v>
      </c>
      <c r="AB448" s="144">
        <v>7</v>
      </c>
      <c r="AC448" s="144">
        <v>597813602</v>
      </c>
      <c r="AZ448" s="144">
        <v>2</v>
      </c>
      <c r="BA448" s="144">
        <f>IF(AZ448=1,G448,0)</f>
        <v>0</v>
      </c>
      <c r="BB448" s="144">
        <f>IF(AZ448=2,G448,0)</f>
        <v>0</v>
      </c>
      <c r="BC448" s="144">
        <f>IF(AZ448=3,G448,0)</f>
        <v>0</v>
      </c>
      <c r="BD448" s="144">
        <f>IF(AZ448=4,G448,0)</f>
        <v>0</v>
      </c>
      <c r="BE448" s="144">
        <f>IF(AZ448=5,G448,0)</f>
        <v>0</v>
      </c>
      <c r="CA448" s="173">
        <v>3</v>
      </c>
      <c r="CB448" s="173">
        <v>7</v>
      </c>
      <c r="CZ448" s="144">
        <v>1.2200000000000001E-2</v>
      </c>
    </row>
    <row r="449" spans="1:104" x14ac:dyDescent="0.2">
      <c r="A449" s="174"/>
      <c r="B449" s="175"/>
      <c r="C449" s="230" t="s">
        <v>386</v>
      </c>
      <c r="D449" s="231"/>
      <c r="E449" s="231"/>
      <c r="F449" s="231"/>
      <c r="G449" s="232"/>
      <c r="L449" s="176" t="s">
        <v>386</v>
      </c>
      <c r="O449" s="166">
        <v>3</v>
      </c>
    </row>
    <row r="450" spans="1:104" x14ac:dyDescent="0.2">
      <c r="A450" s="174"/>
      <c r="B450" s="177"/>
      <c r="C450" s="228" t="s">
        <v>430</v>
      </c>
      <c r="D450" s="229"/>
      <c r="E450" s="178">
        <v>0</v>
      </c>
      <c r="F450" s="179"/>
      <c r="G450" s="180"/>
      <c r="M450" s="176" t="s">
        <v>430</v>
      </c>
      <c r="O450" s="166"/>
    </row>
    <row r="451" spans="1:104" x14ac:dyDescent="0.2">
      <c r="A451" s="174"/>
      <c r="B451" s="177"/>
      <c r="C451" s="228" t="s">
        <v>96</v>
      </c>
      <c r="D451" s="229"/>
      <c r="E451" s="178">
        <v>0</v>
      </c>
      <c r="F451" s="179"/>
      <c r="G451" s="180"/>
      <c r="M451" s="176" t="s">
        <v>96</v>
      </c>
      <c r="O451" s="166"/>
    </row>
    <row r="452" spans="1:104" x14ac:dyDescent="0.2">
      <c r="A452" s="174"/>
      <c r="B452" s="177"/>
      <c r="C452" s="228" t="s">
        <v>128</v>
      </c>
      <c r="D452" s="229"/>
      <c r="E452" s="178">
        <v>12.3</v>
      </c>
      <c r="F452" s="179"/>
      <c r="G452" s="180"/>
      <c r="M452" s="176" t="s">
        <v>128</v>
      </c>
      <c r="O452" s="166"/>
    </row>
    <row r="453" spans="1:104" x14ac:dyDescent="0.2">
      <c r="A453" s="174"/>
      <c r="B453" s="177"/>
      <c r="C453" s="228" t="s">
        <v>431</v>
      </c>
      <c r="D453" s="229"/>
      <c r="E453" s="178">
        <v>9.66</v>
      </c>
      <c r="F453" s="179"/>
      <c r="G453" s="180"/>
      <c r="M453" s="176" t="s">
        <v>431</v>
      </c>
      <c r="O453" s="166"/>
    </row>
    <row r="454" spans="1:104" x14ac:dyDescent="0.2">
      <c r="A454" s="174"/>
      <c r="B454" s="177"/>
      <c r="C454" s="228" t="s">
        <v>435</v>
      </c>
      <c r="D454" s="229"/>
      <c r="E454" s="178">
        <v>0.17280000000000001</v>
      </c>
      <c r="F454" s="179"/>
      <c r="G454" s="180"/>
      <c r="M454" s="176" t="s">
        <v>435</v>
      </c>
      <c r="O454" s="166"/>
    </row>
    <row r="455" spans="1:104" x14ac:dyDescent="0.2">
      <c r="A455" s="174"/>
      <c r="B455" s="177"/>
      <c r="C455" s="228" t="s">
        <v>99</v>
      </c>
      <c r="D455" s="229"/>
      <c r="E455" s="178">
        <v>0</v>
      </c>
      <c r="F455" s="179"/>
      <c r="G455" s="180"/>
      <c r="M455" s="176" t="s">
        <v>99</v>
      </c>
      <c r="O455" s="166"/>
    </row>
    <row r="456" spans="1:104" x14ac:dyDescent="0.2">
      <c r="A456" s="174"/>
      <c r="B456" s="177"/>
      <c r="C456" s="228" t="s">
        <v>130</v>
      </c>
      <c r="D456" s="229"/>
      <c r="E456" s="178">
        <v>12.04</v>
      </c>
      <c r="F456" s="179"/>
      <c r="G456" s="180"/>
      <c r="M456" s="176" t="s">
        <v>130</v>
      </c>
      <c r="O456" s="166"/>
    </row>
    <row r="457" spans="1:104" x14ac:dyDescent="0.2">
      <c r="A457" s="174"/>
      <c r="B457" s="177"/>
      <c r="C457" s="228" t="s">
        <v>432</v>
      </c>
      <c r="D457" s="229"/>
      <c r="E457" s="178">
        <v>9.6300000000000008</v>
      </c>
      <c r="F457" s="179"/>
      <c r="G457" s="180"/>
      <c r="M457" s="176" t="s">
        <v>432</v>
      </c>
      <c r="O457" s="166"/>
    </row>
    <row r="458" spans="1:104" x14ac:dyDescent="0.2">
      <c r="A458" s="174"/>
      <c r="B458" s="177"/>
      <c r="C458" s="228" t="s">
        <v>435</v>
      </c>
      <c r="D458" s="229"/>
      <c r="E458" s="178">
        <v>0.17280000000000001</v>
      </c>
      <c r="F458" s="179"/>
      <c r="G458" s="180"/>
      <c r="M458" s="176" t="s">
        <v>435</v>
      </c>
      <c r="O458" s="166"/>
    </row>
    <row r="459" spans="1:104" x14ac:dyDescent="0.2">
      <c r="A459" s="167">
        <v>92</v>
      </c>
      <c r="B459" s="168" t="s">
        <v>395</v>
      </c>
      <c r="C459" s="169" t="s">
        <v>396</v>
      </c>
      <c r="D459" s="170" t="s">
        <v>356</v>
      </c>
      <c r="E459" s="171">
        <v>219.87799999999999</v>
      </c>
      <c r="F459" s="171">
        <v>0</v>
      </c>
      <c r="G459" s="172">
        <f>E459*F459</f>
        <v>0</v>
      </c>
      <c r="O459" s="166">
        <v>2</v>
      </c>
      <c r="AA459" s="144">
        <v>3</v>
      </c>
      <c r="AB459" s="144">
        <v>9</v>
      </c>
      <c r="AC459" s="144">
        <v>58582139</v>
      </c>
      <c r="AZ459" s="144">
        <v>2</v>
      </c>
      <c r="BA459" s="144">
        <f>IF(AZ459=1,G459,0)</f>
        <v>0</v>
      </c>
      <c r="BB459" s="144">
        <f>IF(AZ459=2,G459,0)</f>
        <v>0</v>
      </c>
      <c r="BC459" s="144">
        <f>IF(AZ459=3,G459,0)</f>
        <v>0</v>
      </c>
      <c r="BD459" s="144">
        <f>IF(AZ459=4,G459,0)</f>
        <v>0</v>
      </c>
      <c r="BE459" s="144">
        <f>IF(AZ459=5,G459,0)</f>
        <v>0</v>
      </c>
      <c r="CA459" s="173">
        <v>3</v>
      </c>
      <c r="CB459" s="173">
        <v>9</v>
      </c>
      <c r="CZ459" s="144">
        <v>1E-3</v>
      </c>
    </row>
    <row r="460" spans="1:104" x14ac:dyDescent="0.2">
      <c r="A460" s="174"/>
      <c r="B460" s="175"/>
      <c r="C460" s="230" t="s">
        <v>397</v>
      </c>
      <c r="D460" s="231"/>
      <c r="E460" s="231"/>
      <c r="F460" s="231"/>
      <c r="G460" s="232"/>
      <c r="L460" s="176" t="s">
        <v>397</v>
      </c>
      <c r="O460" s="166">
        <v>3</v>
      </c>
    </row>
    <row r="461" spans="1:104" x14ac:dyDescent="0.2">
      <c r="A461" s="174"/>
      <c r="B461" s="175"/>
      <c r="C461" s="230" t="s">
        <v>398</v>
      </c>
      <c r="D461" s="231"/>
      <c r="E461" s="231"/>
      <c r="F461" s="231"/>
      <c r="G461" s="232"/>
      <c r="L461" s="176" t="s">
        <v>398</v>
      </c>
      <c r="O461" s="166">
        <v>3</v>
      </c>
    </row>
    <row r="462" spans="1:104" x14ac:dyDescent="0.2">
      <c r="A462" s="174"/>
      <c r="B462" s="175"/>
      <c r="C462" s="230"/>
      <c r="D462" s="231"/>
      <c r="E462" s="231"/>
      <c r="F462" s="231"/>
      <c r="G462" s="232"/>
      <c r="L462" s="176"/>
      <c r="O462" s="166">
        <v>3</v>
      </c>
    </row>
    <row r="463" spans="1:104" x14ac:dyDescent="0.2">
      <c r="A463" s="174"/>
      <c r="B463" s="175"/>
      <c r="C463" s="230" t="s">
        <v>399</v>
      </c>
      <c r="D463" s="231"/>
      <c r="E463" s="231"/>
      <c r="F463" s="231"/>
      <c r="G463" s="232"/>
      <c r="L463" s="176" t="s">
        <v>399</v>
      </c>
      <c r="O463" s="166">
        <v>3</v>
      </c>
    </row>
    <row r="464" spans="1:104" x14ac:dyDescent="0.2">
      <c r="A464" s="174"/>
      <c r="B464" s="177"/>
      <c r="C464" s="228" t="s">
        <v>430</v>
      </c>
      <c r="D464" s="229"/>
      <c r="E464" s="178">
        <v>0</v>
      </c>
      <c r="F464" s="179"/>
      <c r="G464" s="180"/>
      <c r="M464" s="176" t="s">
        <v>430</v>
      </c>
      <c r="O464" s="166"/>
    </row>
    <row r="465" spans="1:104" x14ac:dyDescent="0.2">
      <c r="A465" s="174"/>
      <c r="B465" s="177"/>
      <c r="C465" s="228" t="s">
        <v>96</v>
      </c>
      <c r="D465" s="229"/>
      <c r="E465" s="178">
        <v>0</v>
      </c>
      <c r="F465" s="179"/>
      <c r="G465" s="180"/>
      <c r="M465" s="176" t="s">
        <v>96</v>
      </c>
      <c r="O465" s="166"/>
    </row>
    <row r="466" spans="1:104" x14ac:dyDescent="0.2">
      <c r="A466" s="174"/>
      <c r="B466" s="177"/>
      <c r="C466" s="228" t="s">
        <v>436</v>
      </c>
      <c r="D466" s="229"/>
      <c r="E466" s="178">
        <v>61.5</v>
      </c>
      <c r="F466" s="179"/>
      <c r="G466" s="180"/>
      <c r="M466" s="176" t="s">
        <v>436</v>
      </c>
      <c r="O466" s="166"/>
    </row>
    <row r="467" spans="1:104" x14ac:dyDescent="0.2">
      <c r="A467" s="174"/>
      <c r="B467" s="177"/>
      <c r="C467" s="228" t="s">
        <v>437</v>
      </c>
      <c r="D467" s="229"/>
      <c r="E467" s="178">
        <v>48.3</v>
      </c>
      <c r="F467" s="179"/>
      <c r="G467" s="180"/>
      <c r="M467" s="176" t="s">
        <v>437</v>
      </c>
      <c r="O467" s="166"/>
    </row>
    <row r="468" spans="1:104" x14ac:dyDescent="0.2">
      <c r="A468" s="174"/>
      <c r="B468" s="177"/>
      <c r="C468" s="228" t="s">
        <v>438</v>
      </c>
      <c r="D468" s="229"/>
      <c r="E468" s="178">
        <v>0.86399999999999999</v>
      </c>
      <c r="F468" s="179"/>
      <c r="G468" s="180"/>
      <c r="M468" s="176" t="s">
        <v>438</v>
      </c>
      <c r="O468" s="166"/>
    </row>
    <row r="469" spans="1:104" x14ac:dyDescent="0.2">
      <c r="A469" s="174"/>
      <c r="B469" s="177"/>
      <c r="C469" s="228" t="s">
        <v>99</v>
      </c>
      <c r="D469" s="229"/>
      <c r="E469" s="178">
        <v>0</v>
      </c>
      <c r="F469" s="179"/>
      <c r="G469" s="180"/>
      <c r="M469" s="176" t="s">
        <v>99</v>
      </c>
      <c r="O469" s="166"/>
    </row>
    <row r="470" spans="1:104" x14ac:dyDescent="0.2">
      <c r="A470" s="174"/>
      <c r="B470" s="177"/>
      <c r="C470" s="228" t="s">
        <v>439</v>
      </c>
      <c r="D470" s="229"/>
      <c r="E470" s="178">
        <v>60.2</v>
      </c>
      <c r="F470" s="179"/>
      <c r="G470" s="180"/>
      <c r="M470" s="176" t="s">
        <v>439</v>
      </c>
      <c r="O470" s="166"/>
    </row>
    <row r="471" spans="1:104" x14ac:dyDescent="0.2">
      <c r="A471" s="174"/>
      <c r="B471" s="177"/>
      <c r="C471" s="228" t="s">
        <v>440</v>
      </c>
      <c r="D471" s="229"/>
      <c r="E471" s="178">
        <v>48.15</v>
      </c>
      <c r="F471" s="179"/>
      <c r="G471" s="180"/>
      <c r="M471" s="176" t="s">
        <v>440</v>
      </c>
      <c r="O471" s="166"/>
    </row>
    <row r="472" spans="1:104" x14ac:dyDescent="0.2">
      <c r="A472" s="174"/>
      <c r="B472" s="177"/>
      <c r="C472" s="228" t="s">
        <v>438</v>
      </c>
      <c r="D472" s="229"/>
      <c r="E472" s="178">
        <v>0.86399999999999999</v>
      </c>
      <c r="F472" s="179"/>
      <c r="G472" s="180"/>
      <c r="M472" s="176" t="s">
        <v>438</v>
      </c>
      <c r="O472" s="166"/>
    </row>
    <row r="473" spans="1:104" x14ac:dyDescent="0.2">
      <c r="A473" s="167">
        <v>93</v>
      </c>
      <c r="B473" s="168" t="s">
        <v>441</v>
      </c>
      <c r="C473" s="169" t="s">
        <v>442</v>
      </c>
      <c r="D473" s="170" t="s">
        <v>62</v>
      </c>
      <c r="E473" s="171">
        <f>SUM(G406:G472)/100</f>
        <v>0</v>
      </c>
      <c r="F473" s="171">
        <v>3.75</v>
      </c>
      <c r="G473" s="172">
        <f>E473*F473</f>
        <v>0</v>
      </c>
      <c r="H473" s="144">
        <v>0</v>
      </c>
      <c r="O473" s="166">
        <v>2</v>
      </c>
      <c r="AA473" s="144">
        <v>7</v>
      </c>
      <c r="AB473" s="144">
        <v>1002</v>
      </c>
      <c r="AC473" s="144">
        <v>5</v>
      </c>
      <c r="AZ473" s="144">
        <v>2</v>
      </c>
      <c r="BA473" s="144">
        <f>IF(AZ473=1,G473,0)</f>
        <v>0</v>
      </c>
      <c r="BB473" s="144">
        <f>IF(AZ473=2,G473,0)</f>
        <v>0</v>
      </c>
      <c r="BC473" s="144">
        <f>IF(AZ473=3,G473,0)</f>
        <v>0</v>
      </c>
      <c r="BD473" s="144">
        <f>IF(AZ473=4,G473,0)</f>
        <v>0</v>
      </c>
      <c r="BE473" s="144">
        <f>IF(AZ473=5,G473,0)</f>
        <v>0</v>
      </c>
      <c r="CA473" s="173">
        <v>7</v>
      </c>
      <c r="CB473" s="173">
        <v>1002</v>
      </c>
      <c r="CZ473" s="144">
        <v>0</v>
      </c>
    </row>
    <row r="474" spans="1:104" x14ac:dyDescent="0.2">
      <c r="A474" s="181"/>
      <c r="B474" s="182" t="s">
        <v>75</v>
      </c>
      <c r="C474" s="183" t="str">
        <f>CONCATENATE(B405," ",C405)</f>
        <v>781 Obklady keramické</v>
      </c>
      <c r="D474" s="184"/>
      <c r="E474" s="185"/>
      <c r="F474" s="186"/>
      <c r="G474" s="187">
        <f>SUM(G405:G473)</f>
        <v>0</v>
      </c>
      <c r="O474" s="166">
        <v>4</v>
      </c>
      <c r="BA474" s="188">
        <f>SUM(BA405:BA473)</f>
        <v>0</v>
      </c>
      <c r="BB474" s="188">
        <f>SUM(BB405:BB473)</f>
        <v>0</v>
      </c>
      <c r="BC474" s="188">
        <f>SUM(BC405:BC473)</f>
        <v>0</v>
      </c>
      <c r="BD474" s="188">
        <f>SUM(BD405:BD473)</f>
        <v>0</v>
      </c>
      <c r="BE474" s="188">
        <f>SUM(BE405:BE473)</f>
        <v>0</v>
      </c>
    </row>
    <row r="475" spans="1:104" x14ac:dyDescent="0.2">
      <c r="A475" s="159" t="s">
        <v>74</v>
      </c>
      <c r="B475" s="160" t="s">
        <v>443</v>
      </c>
      <c r="C475" s="161" t="s">
        <v>444</v>
      </c>
      <c r="D475" s="162"/>
      <c r="E475" s="163"/>
      <c r="F475" s="163"/>
      <c r="G475" s="164"/>
      <c r="H475" s="165"/>
      <c r="I475" s="165"/>
      <c r="O475" s="166">
        <v>1</v>
      </c>
    </row>
    <row r="476" spans="1:104" ht="22.5" x14ac:dyDescent="0.2">
      <c r="A476" s="167">
        <v>94</v>
      </c>
      <c r="B476" s="168" t="s">
        <v>445</v>
      </c>
      <c r="C476" s="169" t="s">
        <v>446</v>
      </c>
      <c r="D476" s="170" t="s">
        <v>84</v>
      </c>
      <c r="E476" s="171">
        <v>11</v>
      </c>
      <c r="F476" s="171">
        <v>0</v>
      </c>
      <c r="G476" s="172">
        <f>E476*F476</f>
        <v>0</v>
      </c>
      <c r="O476" s="166">
        <v>2</v>
      </c>
      <c r="AA476" s="144">
        <v>1</v>
      </c>
      <c r="AB476" s="144">
        <v>0</v>
      </c>
      <c r="AC476" s="144">
        <v>0</v>
      </c>
      <c r="AZ476" s="144">
        <v>2</v>
      </c>
      <c r="BA476" s="144">
        <f>IF(AZ476=1,G476,0)</f>
        <v>0</v>
      </c>
      <c r="BB476" s="144">
        <f>IF(AZ476=2,G476,0)</f>
        <v>0</v>
      </c>
      <c r="BC476" s="144">
        <f>IF(AZ476=3,G476,0)</f>
        <v>0</v>
      </c>
      <c r="BD476" s="144">
        <f>IF(AZ476=4,G476,0)</f>
        <v>0</v>
      </c>
      <c r="BE476" s="144">
        <f>IF(AZ476=5,G476,0)</f>
        <v>0</v>
      </c>
      <c r="CA476" s="173">
        <v>1</v>
      </c>
      <c r="CB476" s="173">
        <v>0</v>
      </c>
      <c r="CZ476" s="144">
        <v>3.1E-4</v>
      </c>
    </row>
    <row r="477" spans="1:104" x14ac:dyDescent="0.2">
      <c r="A477" s="174"/>
      <c r="B477" s="177"/>
      <c r="C477" s="228" t="s">
        <v>96</v>
      </c>
      <c r="D477" s="229"/>
      <c r="E477" s="178">
        <v>0</v>
      </c>
      <c r="F477" s="179"/>
      <c r="G477" s="180"/>
      <c r="M477" s="176" t="s">
        <v>96</v>
      </c>
      <c r="O477" s="166"/>
    </row>
    <row r="478" spans="1:104" x14ac:dyDescent="0.2">
      <c r="A478" s="174"/>
      <c r="B478" s="177"/>
      <c r="C478" s="228" t="s">
        <v>447</v>
      </c>
      <c r="D478" s="229"/>
      <c r="E478" s="178">
        <v>1</v>
      </c>
      <c r="F478" s="179"/>
      <c r="G478" s="180"/>
      <c r="M478" s="176" t="s">
        <v>447</v>
      </c>
      <c r="O478" s="166"/>
    </row>
    <row r="479" spans="1:104" x14ac:dyDescent="0.2">
      <c r="A479" s="174"/>
      <c r="B479" s="177"/>
      <c r="C479" s="228" t="s">
        <v>448</v>
      </c>
      <c r="D479" s="229"/>
      <c r="E479" s="178">
        <v>4.5</v>
      </c>
      <c r="F479" s="179"/>
      <c r="G479" s="180"/>
      <c r="M479" s="176" t="s">
        <v>448</v>
      </c>
      <c r="O479" s="166"/>
    </row>
    <row r="480" spans="1:104" x14ac:dyDescent="0.2">
      <c r="A480" s="174"/>
      <c r="B480" s="177"/>
      <c r="C480" s="228" t="s">
        <v>99</v>
      </c>
      <c r="D480" s="229"/>
      <c r="E480" s="178">
        <v>0</v>
      </c>
      <c r="F480" s="179"/>
      <c r="G480" s="180"/>
      <c r="M480" s="176" t="s">
        <v>99</v>
      </c>
      <c r="O480" s="166"/>
    </row>
    <row r="481" spans="1:104" x14ac:dyDescent="0.2">
      <c r="A481" s="174"/>
      <c r="B481" s="177"/>
      <c r="C481" s="228" t="s">
        <v>447</v>
      </c>
      <c r="D481" s="229"/>
      <c r="E481" s="178">
        <v>1</v>
      </c>
      <c r="F481" s="179"/>
      <c r="G481" s="180"/>
      <c r="M481" s="176" t="s">
        <v>447</v>
      </c>
      <c r="O481" s="166"/>
    </row>
    <row r="482" spans="1:104" x14ac:dyDescent="0.2">
      <c r="A482" s="174"/>
      <c r="B482" s="177"/>
      <c r="C482" s="228" t="s">
        <v>448</v>
      </c>
      <c r="D482" s="229"/>
      <c r="E482" s="178">
        <v>4.5</v>
      </c>
      <c r="F482" s="179"/>
      <c r="G482" s="180"/>
      <c r="M482" s="176" t="s">
        <v>448</v>
      </c>
      <c r="O482" s="166"/>
    </row>
    <row r="483" spans="1:104" ht="22.5" x14ac:dyDescent="0.2">
      <c r="A483" s="167">
        <v>95</v>
      </c>
      <c r="B483" s="168" t="s">
        <v>449</v>
      </c>
      <c r="C483" s="169" t="s">
        <v>450</v>
      </c>
      <c r="D483" s="170" t="s">
        <v>84</v>
      </c>
      <c r="E483" s="171">
        <v>2</v>
      </c>
      <c r="F483" s="171">
        <v>0</v>
      </c>
      <c r="G483" s="172">
        <f>E483*F483</f>
        <v>0</v>
      </c>
      <c r="O483" s="166">
        <v>2</v>
      </c>
      <c r="AA483" s="144">
        <v>1</v>
      </c>
      <c r="AB483" s="144">
        <v>0</v>
      </c>
      <c r="AC483" s="144">
        <v>0</v>
      </c>
      <c r="AZ483" s="144">
        <v>2</v>
      </c>
      <c r="BA483" s="144">
        <f>IF(AZ483=1,G483,0)</f>
        <v>0</v>
      </c>
      <c r="BB483" s="144">
        <f>IF(AZ483=2,G483,0)</f>
        <v>0</v>
      </c>
      <c r="BC483" s="144">
        <f>IF(AZ483=3,G483,0)</f>
        <v>0</v>
      </c>
      <c r="BD483" s="144">
        <f>IF(AZ483=4,G483,0)</f>
        <v>0</v>
      </c>
      <c r="BE483" s="144">
        <f>IF(AZ483=5,G483,0)</f>
        <v>0</v>
      </c>
      <c r="CA483" s="173">
        <v>1</v>
      </c>
      <c r="CB483" s="173">
        <v>0</v>
      </c>
      <c r="CZ483" s="144">
        <v>8.1999999999999998E-4</v>
      </c>
    </row>
    <row r="484" spans="1:104" x14ac:dyDescent="0.2">
      <c r="A484" s="174"/>
      <c r="B484" s="177"/>
      <c r="C484" s="228" t="s">
        <v>451</v>
      </c>
      <c r="D484" s="229"/>
      <c r="E484" s="178">
        <v>1</v>
      </c>
      <c r="F484" s="179"/>
      <c r="G484" s="180"/>
      <c r="M484" s="176" t="s">
        <v>451</v>
      </c>
      <c r="O484" s="166"/>
    </row>
    <row r="485" spans="1:104" x14ac:dyDescent="0.2">
      <c r="A485" s="174"/>
      <c r="B485" s="177"/>
      <c r="C485" s="228" t="s">
        <v>452</v>
      </c>
      <c r="D485" s="229"/>
      <c r="E485" s="178">
        <v>1</v>
      </c>
      <c r="F485" s="179"/>
      <c r="G485" s="180"/>
      <c r="M485" s="176" t="s">
        <v>452</v>
      </c>
      <c r="O485" s="166"/>
    </row>
    <row r="486" spans="1:104" x14ac:dyDescent="0.2">
      <c r="A486" s="167">
        <v>96</v>
      </c>
      <c r="B486" s="168" t="s">
        <v>453</v>
      </c>
      <c r="C486" s="169" t="s">
        <v>454</v>
      </c>
      <c r="D486" s="170" t="s">
        <v>84</v>
      </c>
      <c r="E486" s="171">
        <v>9</v>
      </c>
      <c r="F486" s="171">
        <v>0</v>
      </c>
      <c r="G486" s="172">
        <f>E486*F486</f>
        <v>0</v>
      </c>
      <c r="O486" s="166">
        <v>2</v>
      </c>
      <c r="AA486" s="144">
        <v>1</v>
      </c>
      <c r="AB486" s="144">
        <v>7</v>
      </c>
      <c r="AC486" s="144">
        <v>7</v>
      </c>
      <c r="AZ486" s="144">
        <v>2</v>
      </c>
      <c r="BA486" s="144">
        <f>IF(AZ486=1,G486,0)</f>
        <v>0</v>
      </c>
      <c r="BB486" s="144">
        <f>IF(AZ486=2,G486,0)</f>
        <v>0</v>
      </c>
      <c r="BC486" s="144">
        <f>IF(AZ486=3,G486,0)</f>
        <v>0</v>
      </c>
      <c r="BD486" s="144">
        <f>IF(AZ486=4,G486,0)</f>
        <v>0</v>
      </c>
      <c r="BE486" s="144">
        <f>IF(AZ486=5,G486,0)</f>
        <v>0</v>
      </c>
      <c r="CA486" s="173">
        <v>1</v>
      </c>
      <c r="CB486" s="173">
        <v>7</v>
      </c>
      <c r="CZ486" s="144">
        <v>8.8999999999999995E-4</v>
      </c>
    </row>
    <row r="487" spans="1:104" x14ac:dyDescent="0.2">
      <c r="A487" s="174"/>
      <c r="B487" s="177"/>
      <c r="C487" s="228" t="s">
        <v>455</v>
      </c>
      <c r="D487" s="229"/>
      <c r="E487" s="178">
        <v>4.5</v>
      </c>
      <c r="F487" s="179"/>
      <c r="G487" s="180"/>
      <c r="M487" s="176" t="s">
        <v>455</v>
      </c>
      <c r="O487" s="166"/>
    </row>
    <row r="488" spans="1:104" x14ac:dyDescent="0.2">
      <c r="A488" s="174"/>
      <c r="B488" s="177"/>
      <c r="C488" s="228" t="s">
        <v>456</v>
      </c>
      <c r="D488" s="229"/>
      <c r="E488" s="178">
        <v>4.5</v>
      </c>
      <c r="F488" s="179"/>
      <c r="G488" s="180"/>
      <c r="M488" s="176" t="s">
        <v>456</v>
      </c>
      <c r="O488" s="166"/>
    </row>
    <row r="489" spans="1:104" x14ac:dyDescent="0.2">
      <c r="A489" s="181"/>
      <c r="B489" s="182" t="s">
        <v>75</v>
      </c>
      <c r="C489" s="183" t="str">
        <f>CONCATENATE(B475," ",C475)</f>
        <v>783 Nátěry</v>
      </c>
      <c r="D489" s="184"/>
      <c r="E489" s="185"/>
      <c r="F489" s="186"/>
      <c r="G489" s="187">
        <f>SUM(G475:G488)</f>
        <v>0</v>
      </c>
      <c r="O489" s="166">
        <v>4</v>
      </c>
      <c r="BA489" s="188">
        <f>SUM(BA475:BA488)</f>
        <v>0</v>
      </c>
      <c r="BB489" s="188">
        <f>SUM(BB475:BB488)</f>
        <v>0</v>
      </c>
      <c r="BC489" s="188">
        <f>SUM(BC475:BC488)</f>
        <v>0</v>
      </c>
      <c r="BD489" s="188">
        <f>SUM(BD475:BD488)</f>
        <v>0</v>
      </c>
      <c r="BE489" s="188">
        <f>SUM(BE475:BE488)</f>
        <v>0</v>
      </c>
    </row>
    <row r="490" spans="1:104" x14ac:dyDescent="0.2">
      <c r="A490" s="159" t="s">
        <v>74</v>
      </c>
      <c r="B490" s="160" t="s">
        <v>457</v>
      </c>
      <c r="C490" s="161" t="s">
        <v>458</v>
      </c>
      <c r="D490" s="162"/>
      <c r="E490" s="163"/>
      <c r="F490" s="163"/>
      <c r="G490" s="164"/>
      <c r="H490" s="165"/>
      <c r="I490" s="165"/>
      <c r="O490" s="166">
        <v>1</v>
      </c>
    </row>
    <row r="491" spans="1:104" x14ac:dyDescent="0.2">
      <c r="A491" s="167">
        <v>97</v>
      </c>
      <c r="B491" s="168" t="s">
        <v>459</v>
      </c>
      <c r="C491" s="169" t="s">
        <v>460</v>
      </c>
      <c r="D491" s="170" t="s">
        <v>84</v>
      </c>
      <c r="E491" s="171">
        <v>33.030700000000003</v>
      </c>
      <c r="F491" s="171">
        <v>0</v>
      </c>
      <c r="G491" s="172">
        <f>E491*F491</f>
        <v>0</v>
      </c>
      <c r="O491" s="166">
        <v>2</v>
      </c>
      <c r="AA491" s="144">
        <v>1</v>
      </c>
      <c r="AB491" s="144">
        <v>0</v>
      </c>
      <c r="AC491" s="144">
        <v>0</v>
      </c>
      <c r="AZ491" s="144">
        <v>2</v>
      </c>
      <c r="BA491" s="144">
        <f>IF(AZ491=1,G491,0)</f>
        <v>0</v>
      </c>
      <c r="BB491" s="144">
        <f>IF(AZ491=2,G491,0)</f>
        <v>0</v>
      </c>
      <c r="BC491" s="144">
        <f>IF(AZ491=3,G491,0)</f>
        <v>0</v>
      </c>
      <c r="BD491" s="144">
        <f>IF(AZ491=4,G491,0)</f>
        <v>0</v>
      </c>
      <c r="BE491" s="144">
        <f>IF(AZ491=5,G491,0)</f>
        <v>0</v>
      </c>
      <c r="CA491" s="173">
        <v>1</v>
      </c>
      <c r="CB491" s="173">
        <v>0</v>
      </c>
      <c r="CZ491" s="144">
        <v>1.7000000000000001E-4</v>
      </c>
    </row>
    <row r="492" spans="1:104" ht="22.5" x14ac:dyDescent="0.2">
      <c r="A492" s="174"/>
      <c r="B492" s="175"/>
      <c r="C492" s="230" t="s">
        <v>461</v>
      </c>
      <c r="D492" s="231"/>
      <c r="E492" s="231"/>
      <c r="F492" s="231"/>
      <c r="G492" s="232"/>
      <c r="L492" s="176" t="s">
        <v>461</v>
      </c>
      <c r="O492" s="166">
        <v>3</v>
      </c>
    </row>
    <row r="493" spans="1:104" x14ac:dyDescent="0.2">
      <c r="A493" s="174"/>
      <c r="B493" s="177"/>
      <c r="C493" s="228" t="s">
        <v>117</v>
      </c>
      <c r="D493" s="229"/>
      <c r="E493" s="178">
        <v>0</v>
      </c>
      <c r="F493" s="179"/>
      <c r="G493" s="180"/>
      <c r="M493" s="176" t="s">
        <v>117</v>
      </c>
      <c r="O493" s="166"/>
    </row>
    <row r="494" spans="1:104" x14ac:dyDescent="0.2">
      <c r="A494" s="174"/>
      <c r="B494" s="177"/>
      <c r="C494" s="228" t="s">
        <v>96</v>
      </c>
      <c r="D494" s="229"/>
      <c r="E494" s="178">
        <v>0</v>
      </c>
      <c r="F494" s="179"/>
      <c r="G494" s="180"/>
      <c r="M494" s="176" t="s">
        <v>96</v>
      </c>
      <c r="O494" s="166"/>
    </row>
    <row r="495" spans="1:104" x14ac:dyDescent="0.2">
      <c r="A495" s="174"/>
      <c r="B495" s="177"/>
      <c r="C495" s="228" t="s">
        <v>118</v>
      </c>
      <c r="D495" s="229"/>
      <c r="E495" s="178">
        <v>3.4750000000000001</v>
      </c>
      <c r="F495" s="179"/>
      <c r="G495" s="180"/>
      <c r="M495" s="176" t="s">
        <v>118</v>
      </c>
      <c r="O495" s="166"/>
    </row>
    <row r="496" spans="1:104" x14ac:dyDescent="0.2">
      <c r="A496" s="174"/>
      <c r="B496" s="177"/>
      <c r="C496" s="228" t="s">
        <v>119</v>
      </c>
      <c r="D496" s="229"/>
      <c r="E496" s="178">
        <v>6.92</v>
      </c>
      <c r="F496" s="179"/>
      <c r="G496" s="180"/>
      <c r="M496" s="176" t="s">
        <v>119</v>
      </c>
      <c r="O496" s="166"/>
    </row>
    <row r="497" spans="1:104" x14ac:dyDescent="0.2">
      <c r="A497" s="174"/>
      <c r="B497" s="177"/>
      <c r="C497" s="228" t="s">
        <v>99</v>
      </c>
      <c r="D497" s="229"/>
      <c r="E497" s="178">
        <v>0</v>
      </c>
      <c r="F497" s="179"/>
      <c r="G497" s="180"/>
      <c r="M497" s="176" t="s">
        <v>99</v>
      </c>
      <c r="O497" s="166"/>
    </row>
    <row r="498" spans="1:104" x14ac:dyDescent="0.2">
      <c r="A498" s="174"/>
      <c r="B498" s="177"/>
      <c r="C498" s="228" t="s">
        <v>120</v>
      </c>
      <c r="D498" s="229"/>
      <c r="E498" s="178">
        <v>3.41</v>
      </c>
      <c r="F498" s="179"/>
      <c r="G498" s="180"/>
      <c r="M498" s="176" t="s">
        <v>120</v>
      </c>
      <c r="O498" s="166"/>
    </row>
    <row r="499" spans="1:104" x14ac:dyDescent="0.2">
      <c r="A499" s="174"/>
      <c r="B499" s="177"/>
      <c r="C499" s="228" t="s">
        <v>121</v>
      </c>
      <c r="D499" s="229"/>
      <c r="E499" s="178">
        <v>6.9</v>
      </c>
      <c r="F499" s="179"/>
      <c r="G499" s="180"/>
      <c r="M499" s="176" t="s">
        <v>121</v>
      </c>
      <c r="O499" s="166"/>
    </row>
    <row r="500" spans="1:104" x14ac:dyDescent="0.2">
      <c r="A500" s="174"/>
      <c r="B500" s="177"/>
      <c r="C500" s="228" t="s">
        <v>122</v>
      </c>
      <c r="D500" s="229"/>
      <c r="E500" s="178">
        <v>0</v>
      </c>
      <c r="F500" s="179"/>
      <c r="G500" s="180"/>
      <c r="M500" s="176" t="s">
        <v>122</v>
      </c>
      <c r="O500" s="166"/>
    </row>
    <row r="501" spans="1:104" x14ac:dyDescent="0.2">
      <c r="A501" s="174"/>
      <c r="B501" s="177"/>
      <c r="C501" s="228" t="s">
        <v>123</v>
      </c>
      <c r="D501" s="229"/>
      <c r="E501" s="178">
        <v>6.2565999999999997</v>
      </c>
      <c r="F501" s="179"/>
      <c r="G501" s="180"/>
      <c r="M501" s="176" t="s">
        <v>123</v>
      </c>
      <c r="O501" s="166"/>
    </row>
    <row r="502" spans="1:104" x14ac:dyDescent="0.2">
      <c r="A502" s="174"/>
      <c r="B502" s="177"/>
      <c r="C502" s="228" t="s">
        <v>124</v>
      </c>
      <c r="D502" s="229"/>
      <c r="E502" s="178">
        <v>6.0690999999999997</v>
      </c>
      <c r="F502" s="179"/>
      <c r="G502" s="180"/>
      <c r="M502" s="176" t="s">
        <v>124</v>
      </c>
      <c r="O502" s="166"/>
    </row>
    <row r="503" spans="1:104" x14ac:dyDescent="0.2">
      <c r="A503" s="167">
        <v>98</v>
      </c>
      <c r="B503" s="168" t="s">
        <v>462</v>
      </c>
      <c r="C503" s="169" t="s">
        <v>463</v>
      </c>
      <c r="D503" s="170" t="s">
        <v>84</v>
      </c>
      <c r="E503" s="171">
        <v>33.030700000000003</v>
      </c>
      <c r="F503" s="171">
        <v>0</v>
      </c>
      <c r="G503" s="172">
        <f>E503*F503</f>
        <v>0</v>
      </c>
      <c r="O503" s="166">
        <v>2</v>
      </c>
      <c r="AA503" s="144">
        <v>1</v>
      </c>
      <c r="AB503" s="144">
        <v>7</v>
      </c>
      <c r="AC503" s="144">
        <v>7</v>
      </c>
      <c r="AZ503" s="144">
        <v>2</v>
      </c>
      <c r="BA503" s="144">
        <f>IF(AZ503=1,G503,0)</f>
        <v>0</v>
      </c>
      <c r="BB503" s="144">
        <f>IF(AZ503=2,G503,0)</f>
        <v>0</v>
      </c>
      <c r="BC503" s="144">
        <f>IF(AZ503=3,G503,0)</f>
        <v>0</v>
      </c>
      <c r="BD503" s="144">
        <f>IF(AZ503=4,G503,0)</f>
        <v>0</v>
      </c>
      <c r="BE503" s="144">
        <f>IF(AZ503=5,G503,0)</f>
        <v>0</v>
      </c>
      <c r="CA503" s="173">
        <v>1</v>
      </c>
      <c r="CB503" s="173">
        <v>7</v>
      </c>
      <c r="CZ503" s="144">
        <v>4.6000000000000001E-4</v>
      </c>
    </row>
    <row r="504" spans="1:104" ht="22.5" x14ac:dyDescent="0.2">
      <c r="A504" s="174"/>
      <c r="B504" s="175"/>
      <c r="C504" s="230" t="s">
        <v>464</v>
      </c>
      <c r="D504" s="231"/>
      <c r="E504" s="231"/>
      <c r="F504" s="231"/>
      <c r="G504" s="232"/>
      <c r="L504" s="176" t="s">
        <v>464</v>
      </c>
      <c r="O504" s="166">
        <v>3</v>
      </c>
    </row>
    <row r="505" spans="1:104" x14ac:dyDescent="0.2">
      <c r="A505" s="174"/>
      <c r="B505" s="177"/>
      <c r="C505" s="228" t="s">
        <v>117</v>
      </c>
      <c r="D505" s="229"/>
      <c r="E505" s="178">
        <v>0</v>
      </c>
      <c r="F505" s="179"/>
      <c r="G505" s="180"/>
      <c r="M505" s="176" t="s">
        <v>117</v>
      </c>
      <c r="O505" s="166"/>
    </row>
    <row r="506" spans="1:104" x14ac:dyDescent="0.2">
      <c r="A506" s="174"/>
      <c r="B506" s="177"/>
      <c r="C506" s="228" t="s">
        <v>96</v>
      </c>
      <c r="D506" s="229"/>
      <c r="E506" s="178">
        <v>0</v>
      </c>
      <c r="F506" s="179"/>
      <c r="G506" s="180"/>
      <c r="M506" s="176" t="s">
        <v>96</v>
      </c>
      <c r="O506" s="166"/>
    </row>
    <row r="507" spans="1:104" x14ac:dyDescent="0.2">
      <c r="A507" s="174"/>
      <c r="B507" s="177"/>
      <c r="C507" s="228" t="s">
        <v>118</v>
      </c>
      <c r="D507" s="229"/>
      <c r="E507" s="178">
        <v>3.4750000000000001</v>
      </c>
      <c r="F507" s="179"/>
      <c r="G507" s="180"/>
      <c r="M507" s="176" t="s">
        <v>118</v>
      </c>
      <c r="O507" s="166"/>
    </row>
    <row r="508" spans="1:104" x14ac:dyDescent="0.2">
      <c r="A508" s="174"/>
      <c r="B508" s="177"/>
      <c r="C508" s="228" t="s">
        <v>119</v>
      </c>
      <c r="D508" s="229"/>
      <c r="E508" s="178">
        <v>6.92</v>
      </c>
      <c r="F508" s="179"/>
      <c r="G508" s="180"/>
      <c r="M508" s="176" t="s">
        <v>119</v>
      </c>
      <c r="O508" s="166"/>
    </row>
    <row r="509" spans="1:104" x14ac:dyDescent="0.2">
      <c r="A509" s="174"/>
      <c r="B509" s="177"/>
      <c r="C509" s="228" t="s">
        <v>99</v>
      </c>
      <c r="D509" s="229"/>
      <c r="E509" s="178">
        <v>0</v>
      </c>
      <c r="F509" s="179"/>
      <c r="G509" s="180"/>
      <c r="M509" s="176" t="s">
        <v>99</v>
      </c>
      <c r="O509" s="166"/>
    </row>
    <row r="510" spans="1:104" x14ac:dyDescent="0.2">
      <c r="A510" s="174"/>
      <c r="B510" s="177"/>
      <c r="C510" s="228" t="s">
        <v>120</v>
      </c>
      <c r="D510" s="229"/>
      <c r="E510" s="178">
        <v>3.41</v>
      </c>
      <c r="F510" s="179"/>
      <c r="G510" s="180"/>
      <c r="M510" s="176" t="s">
        <v>120</v>
      </c>
      <c r="O510" s="166"/>
    </row>
    <row r="511" spans="1:104" x14ac:dyDescent="0.2">
      <c r="A511" s="174"/>
      <c r="B511" s="177"/>
      <c r="C511" s="228" t="s">
        <v>121</v>
      </c>
      <c r="D511" s="229"/>
      <c r="E511" s="178">
        <v>6.9</v>
      </c>
      <c r="F511" s="179"/>
      <c r="G511" s="180"/>
      <c r="M511" s="176" t="s">
        <v>121</v>
      </c>
      <c r="O511" s="166"/>
    </row>
    <row r="512" spans="1:104" x14ac:dyDescent="0.2">
      <c r="A512" s="174"/>
      <c r="B512" s="177"/>
      <c r="C512" s="228" t="s">
        <v>122</v>
      </c>
      <c r="D512" s="229"/>
      <c r="E512" s="178">
        <v>0</v>
      </c>
      <c r="F512" s="179"/>
      <c r="G512" s="180"/>
      <c r="M512" s="176" t="s">
        <v>122</v>
      </c>
      <c r="O512" s="166"/>
    </row>
    <row r="513" spans="1:104" x14ac:dyDescent="0.2">
      <c r="A513" s="174"/>
      <c r="B513" s="177"/>
      <c r="C513" s="228" t="s">
        <v>123</v>
      </c>
      <c r="D513" s="229"/>
      <c r="E513" s="178">
        <v>6.2565999999999997</v>
      </c>
      <c r="F513" s="179"/>
      <c r="G513" s="180"/>
      <c r="M513" s="176" t="s">
        <v>123</v>
      </c>
      <c r="O513" s="166"/>
    </row>
    <row r="514" spans="1:104" x14ac:dyDescent="0.2">
      <c r="A514" s="174"/>
      <c r="B514" s="177"/>
      <c r="C514" s="228" t="s">
        <v>124</v>
      </c>
      <c r="D514" s="229"/>
      <c r="E514" s="178">
        <v>6.0690999999999997</v>
      </c>
      <c r="F514" s="179"/>
      <c r="G514" s="180"/>
      <c r="M514" s="176" t="s">
        <v>124</v>
      </c>
      <c r="O514" s="166"/>
    </row>
    <row r="515" spans="1:104" x14ac:dyDescent="0.2">
      <c r="A515" s="181"/>
      <c r="B515" s="182" t="s">
        <v>75</v>
      </c>
      <c r="C515" s="183" t="str">
        <f>CONCATENATE(B490," ",C490)</f>
        <v>784 Malby</v>
      </c>
      <c r="D515" s="184"/>
      <c r="E515" s="185"/>
      <c r="F515" s="186"/>
      <c r="G515" s="187">
        <f>SUM(G490:G514)</f>
        <v>0</v>
      </c>
      <c r="O515" s="166">
        <v>4</v>
      </c>
      <c r="BA515" s="188">
        <f>SUM(BA490:BA514)</f>
        <v>0</v>
      </c>
      <c r="BB515" s="188">
        <f>SUM(BB490:BB514)</f>
        <v>0</v>
      </c>
      <c r="BC515" s="188">
        <f>SUM(BC490:BC514)</f>
        <v>0</v>
      </c>
      <c r="BD515" s="188">
        <f>SUM(BD490:BD514)</f>
        <v>0</v>
      </c>
      <c r="BE515" s="188">
        <f>SUM(BE490:BE514)</f>
        <v>0</v>
      </c>
    </row>
    <row r="516" spans="1:104" x14ac:dyDescent="0.2">
      <c r="A516" s="159" t="s">
        <v>74</v>
      </c>
      <c r="B516" s="160" t="s">
        <v>465</v>
      </c>
      <c r="C516" s="161" t="s">
        <v>466</v>
      </c>
      <c r="D516" s="162"/>
      <c r="E516" s="163"/>
      <c r="F516" s="163"/>
      <c r="G516" s="164"/>
      <c r="H516" s="165"/>
      <c r="I516" s="165"/>
      <c r="O516" s="166">
        <v>1</v>
      </c>
    </row>
    <row r="517" spans="1:104" x14ac:dyDescent="0.2">
      <c r="A517" s="167">
        <v>99</v>
      </c>
      <c r="B517" s="168" t="s">
        <v>467</v>
      </c>
      <c r="C517" s="169" t="s">
        <v>468</v>
      </c>
      <c r="D517" s="170" t="s">
        <v>154</v>
      </c>
      <c r="E517" s="171">
        <v>1</v>
      </c>
      <c r="F517" s="171">
        <v>0</v>
      </c>
      <c r="G517" s="172">
        <f>E517*F517</f>
        <v>0</v>
      </c>
      <c r="O517" s="166">
        <v>2</v>
      </c>
      <c r="AA517" s="144">
        <v>12</v>
      </c>
      <c r="AB517" s="144">
        <v>0</v>
      </c>
      <c r="AC517" s="144">
        <v>69</v>
      </c>
      <c r="AZ517" s="144">
        <v>2</v>
      </c>
      <c r="BA517" s="144">
        <f>IF(AZ517=1,G517,0)</f>
        <v>0</v>
      </c>
      <c r="BB517" s="144">
        <f>IF(AZ517=2,G517,0)</f>
        <v>0</v>
      </c>
      <c r="BC517" s="144">
        <f>IF(AZ517=3,G517,0)</f>
        <v>0</v>
      </c>
      <c r="BD517" s="144">
        <f>IF(AZ517=4,G517,0)</f>
        <v>0</v>
      </c>
      <c r="BE517" s="144">
        <f>IF(AZ517=5,G517,0)</f>
        <v>0</v>
      </c>
      <c r="CA517" s="173">
        <v>12</v>
      </c>
      <c r="CB517" s="173">
        <v>0</v>
      </c>
      <c r="CZ517" s="144">
        <v>0</v>
      </c>
    </row>
    <row r="518" spans="1:104" x14ac:dyDescent="0.2">
      <c r="A518" s="181"/>
      <c r="B518" s="182" t="s">
        <v>75</v>
      </c>
      <c r="C518" s="183" t="str">
        <f>CONCATENATE(B516," ",C516)</f>
        <v>799 Ostatní</v>
      </c>
      <c r="D518" s="184"/>
      <c r="E518" s="185"/>
      <c r="F518" s="186"/>
      <c r="G518" s="187">
        <f>SUM(G516:G517)</f>
        <v>0</v>
      </c>
      <c r="O518" s="166">
        <v>4</v>
      </c>
      <c r="BA518" s="188">
        <f>SUM(BA516:BA517)</f>
        <v>0</v>
      </c>
      <c r="BB518" s="188">
        <f>SUM(BB516:BB517)</f>
        <v>0</v>
      </c>
      <c r="BC518" s="188">
        <f>SUM(BC516:BC517)</f>
        <v>0</v>
      </c>
      <c r="BD518" s="188">
        <f>SUM(BD516:BD517)</f>
        <v>0</v>
      </c>
      <c r="BE518" s="188">
        <f>SUM(BE516:BE517)</f>
        <v>0</v>
      </c>
    </row>
    <row r="519" spans="1:104" x14ac:dyDescent="0.2">
      <c r="A519" s="159" t="s">
        <v>74</v>
      </c>
      <c r="B519" s="160" t="s">
        <v>469</v>
      </c>
      <c r="C519" s="161" t="s">
        <v>470</v>
      </c>
      <c r="D519" s="162"/>
      <c r="E519" s="163"/>
      <c r="F519" s="163"/>
      <c r="G519" s="164"/>
      <c r="H519" s="165"/>
      <c r="I519" s="165"/>
      <c r="O519" s="166">
        <v>1</v>
      </c>
    </row>
    <row r="520" spans="1:104" ht="22.5" x14ac:dyDescent="0.2">
      <c r="A520" s="167">
        <v>100</v>
      </c>
      <c r="B520" s="168" t="s">
        <v>471</v>
      </c>
      <c r="C520" s="169" t="s">
        <v>472</v>
      </c>
      <c r="D520" s="170" t="s">
        <v>154</v>
      </c>
      <c r="E520" s="171">
        <v>1</v>
      </c>
      <c r="F520" s="171">
        <v>0</v>
      </c>
      <c r="G520" s="172">
        <f>E520*F520</f>
        <v>0</v>
      </c>
      <c r="O520" s="166">
        <v>2</v>
      </c>
      <c r="AA520" s="144">
        <v>12</v>
      </c>
      <c r="AB520" s="144">
        <v>0</v>
      </c>
      <c r="AC520" s="144">
        <v>72</v>
      </c>
      <c r="AZ520" s="144">
        <v>4</v>
      </c>
      <c r="BA520" s="144">
        <f>IF(AZ520=1,G520,0)</f>
        <v>0</v>
      </c>
      <c r="BB520" s="144">
        <f>IF(AZ520=2,G520,0)</f>
        <v>0</v>
      </c>
      <c r="BC520" s="144">
        <f>IF(AZ520=3,G520,0)</f>
        <v>0</v>
      </c>
      <c r="BD520" s="144">
        <f>IF(AZ520=4,G520,0)</f>
        <v>0</v>
      </c>
      <c r="BE520" s="144">
        <f>IF(AZ520=5,G520,0)</f>
        <v>0</v>
      </c>
      <c r="CA520" s="173">
        <v>12</v>
      </c>
      <c r="CB520" s="173">
        <v>0</v>
      </c>
      <c r="CZ520" s="144">
        <v>0</v>
      </c>
    </row>
    <row r="521" spans="1:104" x14ac:dyDescent="0.2">
      <c r="A521" s="167">
        <v>101</v>
      </c>
      <c r="B521" s="168" t="s">
        <v>473</v>
      </c>
      <c r="C521" s="169" t="s">
        <v>474</v>
      </c>
      <c r="D521" s="170" t="s">
        <v>102</v>
      </c>
      <c r="E521" s="171">
        <v>2</v>
      </c>
      <c r="F521" s="171">
        <v>0</v>
      </c>
      <c r="G521" s="172">
        <f>E521*F521</f>
        <v>0</v>
      </c>
      <c r="O521" s="166">
        <v>2</v>
      </c>
      <c r="AA521" s="144">
        <v>1</v>
      </c>
      <c r="AB521" s="144">
        <v>9</v>
      </c>
      <c r="AC521" s="144">
        <v>9</v>
      </c>
      <c r="AZ521" s="144">
        <v>4</v>
      </c>
      <c r="BA521" s="144">
        <f>IF(AZ521=1,G521,0)</f>
        <v>0</v>
      </c>
      <c r="BB521" s="144">
        <f>IF(AZ521=2,G521,0)</f>
        <v>0</v>
      </c>
      <c r="BC521" s="144">
        <f>IF(AZ521=3,G521,0)</f>
        <v>0</v>
      </c>
      <c r="BD521" s="144">
        <f>IF(AZ521=4,G521,0)</f>
        <v>0</v>
      </c>
      <c r="BE521" s="144">
        <f>IF(AZ521=5,G521,0)</f>
        <v>0</v>
      </c>
      <c r="CA521" s="173">
        <v>1</v>
      </c>
      <c r="CB521" s="173">
        <v>9</v>
      </c>
      <c r="CZ521" s="144">
        <v>0</v>
      </c>
    </row>
    <row r="522" spans="1:104" ht="22.5" x14ac:dyDescent="0.2">
      <c r="A522" s="174"/>
      <c r="B522" s="175"/>
      <c r="C522" s="230" t="s">
        <v>475</v>
      </c>
      <c r="D522" s="231"/>
      <c r="E522" s="231"/>
      <c r="F522" s="231"/>
      <c r="G522" s="232"/>
      <c r="L522" s="176" t="s">
        <v>475</v>
      </c>
      <c r="O522" s="166">
        <v>3</v>
      </c>
    </row>
    <row r="523" spans="1:104" x14ac:dyDescent="0.2">
      <c r="A523" s="174"/>
      <c r="B523" s="177"/>
      <c r="C523" s="228" t="s">
        <v>146</v>
      </c>
      <c r="D523" s="229"/>
      <c r="E523" s="178">
        <v>1</v>
      </c>
      <c r="F523" s="179"/>
      <c r="G523" s="180"/>
      <c r="M523" s="176" t="s">
        <v>146</v>
      </c>
      <c r="O523" s="166"/>
    </row>
    <row r="524" spans="1:104" x14ac:dyDescent="0.2">
      <c r="A524" s="174"/>
      <c r="B524" s="177"/>
      <c r="C524" s="228" t="s">
        <v>147</v>
      </c>
      <c r="D524" s="229"/>
      <c r="E524" s="178">
        <v>1</v>
      </c>
      <c r="F524" s="179"/>
      <c r="G524" s="180"/>
      <c r="M524" s="176" t="s">
        <v>147</v>
      </c>
      <c r="O524" s="166"/>
    </row>
    <row r="525" spans="1:104" x14ac:dyDescent="0.2">
      <c r="A525" s="181"/>
      <c r="B525" s="182" t="s">
        <v>75</v>
      </c>
      <c r="C525" s="183" t="str">
        <f>CONCATENATE(B519," ",C519)</f>
        <v>M21 Elektromontáže</v>
      </c>
      <c r="D525" s="184"/>
      <c r="E525" s="185"/>
      <c r="F525" s="186"/>
      <c r="G525" s="187">
        <f>SUM(G519:G524)</f>
        <v>0</v>
      </c>
      <c r="O525" s="166">
        <v>4</v>
      </c>
      <c r="BA525" s="188">
        <f>SUM(BA519:BA524)</f>
        <v>0</v>
      </c>
      <c r="BB525" s="188">
        <f>SUM(BB519:BB524)</f>
        <v>0</v>
      </c>
      <c r="BC525" s="188">
        <f>SUM(BC519:BC524)</f>
        <v>0</v>
      </c>
      <c r="BD525" s="188">
        <f>SUM(BD519:BD524)</f>
        <v>0</v>
      </c>
      <c r="BE525" s="188">
        <f>SUM(BE519:BE524)</f>
        <v>0</v>
      </c>
    </row>
    <row r="526" spans="1:104" x14ac:dyDescent="0.2">
      <c r="A526" s="159" t="s">
        <v>74</v>
      </c>
      <c r="B526" s="160" t="s">
        <v>476</v>
      </c>
      <c r="C526" s="161" t="s">
        <v>477</v>
      </c>
      <c r="D526" s="162"/>
      <c r="E526" s="163"/>
      <c r="F526" s="163"/>
      <c r="G526" s="164"/>
      <c r="H526" s="165"/>
      <c r="I526" s="165"/>
      <c r="O526" s="166">
        <v>1</v>
      </c>
    </row>
    <row r="527" spans="1:104" x14ac:dyDescent="0.2">
      <c r="A527" s="167">
        <v>102</v>
      </c>
      <c r="B527" s="168" t="s">
        <v>478</v>
      </c>
      <c r="C527" s="169" t="s">
        <v>479</v>
      </c>
      <c r="D527" s="170" t="s">
        <v>209</v>
      </c>
      <c r="E527" s="171">
        <v>11.0379559</v>
      </c>
      <c r="F527" s="171">
        <v>0</v>
      </c>
      <c r="G527" s="172">
        <f t="shared" ref="G527:G532" si="0">E527*F527</f>
        <v>0</v>
      </c>
      <c r="O527" s="166">
        <v>2</v>
      </c>
      <c r="AA527" s="144">
        <v>8</v>
      </c>
      <c r="AB527" s="144">
        <v>0</v>
      </c>
      <c r="AC527" s="144">
        <v>3</v>
      </c>
      <c r="AZ527" s="144">
        <v>1</v>
      </c>
      <c r="BA527" s="144">
        <f t="shared" ref="BA527:BA532" si="1">IF(AZ527=1,G527,0)</f>
        <v>0</v>
      </c>
      <c r="BB527" s="144">
        <f t="shared" ref="BB527:BB532" si="2">IF(AZ527=2,G527,0)</f>
        <v>0</v>
      </c>
      <c r="BC527" s="144">
        <f t="shared" ref="BC527:BC532" si="3">IF(AZ527=3,G527,0)</f>
        <v>0</v>
      </c>
      <c r="BD527" s="144">
        <f t="shared" ref="BD527:BD532" si="4">IF(AZ527=4,G527,0)</f>
        <v>0</v>
      </c>
      <c r="BE527" s="144">
        <f t="shared" ref="BE527:BE532" si="5">IF(AZ527=5,G527,0)</f>
        <v>0</v>
      </c>
      <c r="CA527" s="173">
        <v>8</v>
      </c>
      <c r="CB527" s="173">
        <v>0</v>
      </c>
      <c r="CZ527" s="144">
        <v>0</v>
      </c>
    </row>
    <row r="528" spans="1:104" x14ac:dyDescent="0.2">
      <c r="A528" s="167">
        <v>103</v>
      </c>
      <c r="B528" s="168" t="s">
        <v>480</v>
      </c>
      <c r="C528" s="169" t="s">
        <v>481</v>
      </c>
      <c r="D528" s="170" t="s">
        <v>209</v>
      </c>
      <c r="E528" s="171">
        <v>11.0379559</v>
      </c>
      <c r="F528" s="171">
        <v>0</v>
      </c>
      <c r="G528" s="172">
        <f t="shared" si="0"/>
        <v>0</v>
      </c>
      <c r="O528" s="166">
        <v>2</v>
      </c>
      <c r="AA528" s="144">
        <v>8</v>
      </c>
      <c r="AB528" s="144">
        <v>1</v>
      </c>
      <c r="AC528" s="144">
        <v>3</v>
      </c>
      <c r="AZ528" s="144">
        <v>1</v>
      </c>
      <c r="BA528" s="144">
        <f t="shared" si="1"/>
        <v>0</v>
      </c>
      <c r="BB528" s="144">
        <f t="shared" si="2"/>
        <v>0</v>
      </c>
      <c r="BC528" s="144">
        <f t="shared" si="3"/>
        <v>0</v>
      </c>
      <c r="BD528" s="144">
        <f t="shared" si="4"/>
        <v>0</v>
      </c>
      <c r="BE528" s="144">
        <f t="shared" si="5"/>
        <v>0</v>
      </c>
      <c r="CA528" s="173">
        <v>8</v>
      </c>
      <c r="CB528" s="173">
        <v>1</v>
      </c>
      <c r="CZ528" s="144">
        <v>0</v>
      </c>
    </row>
    <row r="529" spans="1:104" x14ac:dyDescent="0.2">
      <c r="A529" s="167">
        <v>104</v>
      </c>
      <c r="B529" s="168" t="s">
        <v>482</v>
      </c>
      <c r="C529" s="169" t="s">
        <v>483</v>
      </c>
      <c r="D529" s="170" t="s">
        <v>209</v>
      </c>
      <c r="E529" s="171">
        <v>66.2277354</v>
      </c>
      <c r="F529" s="171">
        <v>0</v>
      </c>
      <c r="G529" s="172">
        <f t="shared" si="0"/>
        <v>0</v>
      </c>
      <c r="O529" s="166">
        <v>2</v>
      </c>
      <c r="AA529" s="144">
        <v>8</v>
      </c>
      <c r="AB529" s="144">
        <v>0</v>
      </c>
      <c r="AC529" s="144">
        <v>3</v>
      </c>
      <c r="AZ529" s="144">
        <v>1</v>
      </c>
      <c r="BA529" s="144">
        <f t="shared" si="1"/>
        <v>0</v>
      </c>
      <c r="BB529" s="144">
        <f t="shared" si="2"/>
        <v>0</v>
      </c>
      <c r="BC529" s="144">
        <f t="shared" si="3"/>
        <v>0</v>
      </c>
      <c r="BD529" s="144">
        <f t="shared" si="4"/>
        <v>0</v>
      </c>
      <c r="BE529" s="144">
        <f t="shared" si="5"/>
        <v>0</v>
      </c>
      <c r="CA529" s="173">
        <v>8</v>
      </c>
      <c r="CB529" s="173">
        <v>0</v>
      </c>
      <c r="CZ529" s="144">
        <v>0</v>
      </c>
    </row>
    <row r="530" spans="1:104" x14ac:dyDescent="0.2">
      <c r="A530" s="167">
        <v>105</v>
      </c>
      <c r="B530" s="168" t="s">
        <v>484</v>
      </c>
      <c r="C530" s="169" t="s">
        <v>485</v>
      </c>
      <c r="D530" s="170" t="s">
        <v>209</v>
      </c>
      <c r="E530" s="171">
        <v>11.0379559</v>
      </c>
      <c r="F530" s="171">
        <v>0</v>
      </c>
      <c r="G530" s="172">
        <f t="shared" si="0"/>
        <v>0</v>
      </c>
      <c r="O530" s="166">
        <v>2</v>
      </c>
      <c r="AA530" s="144">
        <v>8</v>
      </c>
      <c r="AB530" s="144">
        <v>0</v>
      </c>
      <c r="AC530" s="144">
        <v>3</v>
      </c>
      <c r="AZ530" s="144">
        <v>1</v>
      </c>
      <c r="BA530" s="144">
        <f t="shared" si="1"/>
        <v>0</v>
      </c>
      <c r="BB530" s="144">
        <f t="shared" si="2"/>
        <v>0</v>
      </c>
      <c r="BC530" s="144">
        <f t="shared" si="3"/>
        <v>0</v>
      </c>
      <c r="BD530" s="144">
        <f t="shared" si="4"/>
        <v>0</v>
      </c>
      <c r="BE530" s="144">
        <f t="shared" si="5"/>
        <v>0</v>
      </c>
      <c r="CA530" s="173">
        <v>8</v>
      </c>
      <c r="CB530" s="173">
        <v>0</v>
      </c>
      <c r="CZ530" s="144">
        <v>0</v>
      </c>
    </row>
    <row r="531" spans="1:104" x14ac:dyDescent="0.2">
      <c r="A531" s="167">
        <v>106</v>
      </c>
      <c r="B531" s="168" t="s">
        <v>486</v>
      </c>
      <c r="C531" s="169" t="s">
        <v>487</v>
      </c>
      <c r="D531" s="170" t="s">
        <v>209</v>
      </c>
      <c r="E531" s="171">
        <v>11.0379559</v>
      </c>
      <c r="F531" s="171">
        <v>0</v>
      </c>
      <c r="G531" s="172">
        <f t="shared" si="0"/>
        <v>0</v>
      </c>
      <c r="O531" s="166">
        <v>2</v>
      </c>
      <c r="AA531" s="144">
        <v>8</v>
      </c>
      <c r="AB531" s="144">
        <v>0</v>
      </c>
      <c r="AC531" s="144">
        <v>3</v>
      </c>
      <c r="AZ531" s="144">
        <v>1</v>
      </c>
      <c r="BA531" s="144">
        <f t="shared" si="1"/>
        <v>0</v>
      </c>
      <c r="BB531" s="144">
        <f t="shared" si="2"/>
        <v>0</v>
      </c>
      <c r="BC531" s="144">
        <f t="shared" si="3"/>
        <v>0</v>
      </c>
      <c r="BD531" s="144">
        <f t="shared" si="4"/>
        <v>0</v>
      </c>
      <c r="BE531" s="144">
        <f t="shared" si="5"/>
        <v>0</v>
      </c>
      <c r="CA531" s="173">
        <v>8</v>
      </c>
      <c r="CB531" s="173">
        <v>0</v>
      </c>
      <c r="CZ531" s="144">
        <v>0</v>
      </c>
    </row>
    <row r="532" spans="1:104" x14ac:dyDescent="0.2">
      <c r="A532" s="167">
        <v>107</v>
      </c>
      <c r="B532" s="168" t="s">
        <v>488</v>
      </c>
      <c r="C532" s="169" t="s">
        <v>489</v>
      </c>
      <c r="D532" s="170" t="s">
        <v>209</v>
      </c>
      <c r="E532" s="171">
        <v>11.0379559</v>
      </c>
      <c r="F532" s="171">
        <v>0</v>
      </c>
      <c r="G532" s="172">
        <f t="shared" si="0"/>
        <v>0</v>
      </c>
      <c r="O532" s="166">
        <v>2</v>
      </c>
      <c r="AA532" s="144">
        <v>8</v>
      </c>
      <c r="AB532" s="144">
        <v>0</v>
      </c>
      <c r="AC532" s="144">
        <v>3</v>
      </c>
      <c r="AZ532" s="144">
        <v>1</v>
      </c>
      <c r="BA532" s="144">
        <f t="shared" si="1"/>
        <v>0</v>
      </c>
      <c r="BB532" s="144">
        <f t="shared" si="2"/>
        <v>0</v>
      </c>
      <c r="BC532" s="144">
        <f t="shared" si="3"/>
        <v>0</v>
      </c>
      <c r="BD532" s="144">
        <f t="shared" si="4"/>
        <v>0</v>
      </c>
      <c r="BE532" s="144">
        <f t="shared" si="5"/>
        <v>0</v>
      </c>
      <c r="CA532" s="173">
        <v>8</v>
      </c>
      <c r="CB532" s="173">
        <v>0</v>
      </c>
      <c r="CZ532" s="144">
        <v>0</v>
      </c>
    </row>
    <row r="533" spans="1:104" x14ac:dyDescent="0.2">
      <c r="A533" s="181"/>
      <c r="B533" s="182" t="s">
        <v>75</v>
      </c>
      <c r="C533" s="183" t="str">
        <f>CONCATENATE(B526," ",C526)</f>
        <v>97 Prorážení otvorů</v>
      </c>
      <c r="D533" s="184"/>
      <c r="E533" s="185"/>
      <c r="F533" s="186"/>
      <c r="G533" s="187">
        <f>SUM(G526:G532)</f>
        <v>0</v>
      </c>
      <c r="O533" s="166">
        <v>4</v>
      </c>
      <c r="BA533" s="188">
        <f>SUM(BA526:BA532)</f>
        <v>0</v>
      </c>
      <c r="BB533" s="188">
        <f>SUM(BB526:BB532)</f>
        <v>0</v>
      </c>
      <c r="BC533" s="188">
        <f>SUM(BC526:BC532)</f>
        <v>0</v>
      </c>
      <c r="BD533" s="188">
        <f>SUM(BD526:BD532)</f>
        <v>0</v>
      </c>
      <c r="BE533" s="188">
        <f>SUM(BE526:BE532)</f>
        <v>0</v>
      </c>
    </row>
    <row r="534" spans="1:104" x14ac:dyDescent="0.2">
      <c r="E534" s="144"/>
    </row>
    <row r="535" spans="1:104" x14ac:dyDescent="0.2">
      <c r="E535" s="144"/>
    </row>
    <row r="536" spans="1:104" x14ac:dyDescent="0.2">
      <c r="E536" s="144"/>
    </row>
    <row r="537" spans="1:104" x14ac:dyDescent="0.2">
      <c r="E537" s="144"/>
    </row>
    <row r="538" spans="1:104" x14ac:dyDescent="0.2">
      <c r="E538" s="144"/>
    </row>
    <row r="539" spans="1:104" x14ac:dyDescent="0.2">
      <c r="E539" s="144"/>
    </row>
    <row r="540" spans="1:104" x14ac:dyDescent="0.2">
      <c r="E540" s="144"/>
    </row>
    <row r="541" spans="1:104" x14ac:dyDescent="0.2">
      <c r="E541" s="144"/>
    </row>
    <row r="542" spans="1:104" x14ac:dyDescent="0.2">
      <c r="E542" s="144"/>
    </row>
    <row r="543" spans="1:104" x14ac:dyDescent="0.2">
      <c r="E543" s="144"/>
    </row>
    <row r="544" spans="1:104" x14ac:dyDescent="0.2">
      <c r="E544" s="144"/>
    </row>
    <row r="545" spans="1:7" x14ac:dyDescent="0.2">
      <c r="E545" s="144"/>
    </row>
    <row r="546" spans="1:7" x14ac:dyDescent="0.2">
      <c r="E546" s="144"/>
    </row>
    <row r="547" spans="1:7" x14ac:dyDescent="0.2">
      <c r="E547" s="144"/>
    </row>
    <row r="548" spans="1:7" x14ac:dyDescent="0.2">
      <c r="E548" s="144"/>
    </row>
    <row r="549" spans="1:7" x14ac:dyDescent="0.2">
      <c r="E549" s="144"/>
    </row>
    <row r="550" spans="1:7" x14ac:dyDescent="0.2">
      <c r="E550" s="144"/>
    </row>
    <row r="551" spans="1:7" x14ac:dyDescent="0.2">
      <c r="E551" s="144"/>
    </row>
    <row r="552" spans="1:7" x14ac:dyDescent="0.2">
      <c r="E552" s="144"/>
    </row>
    <row r="553" spans="1:7" x14ac:dyDescent="0.2">
      <c r="E553" s="144"/>
    </row>
    <row r="554" spans="1:7" x14ac:dyDescent="0.2">
      <c r="E554" s="144"/>
    </row>
    <row r="555" spans="1:7" x14ac:dyDescent="0.2">
      <c r="E555" s="144"/>
    </row>
    <row r="556" spans="1:7" x14ac:dyDescent="0.2">
      <c r="E556" s="144"/>
    </row>
    <row r="557" spans="1:7" x14ac:dyDescent="0.2">
      <c r="A557" s="189"/>
      <c r="B557" s="189"/>
      <c r="C557" s="189"/>
      <c r="D557" s="189"/>
      <c r="E557" s="189"/>
      <c r="F557" s="189"/>
      <c r="G557" s="189"/>
    </row>
    <row r="558" spans="1:7" x14ac:dyDescent="0.2">
      <c r="A558" s="189"/>
      <c r="B558" s="189"/>
      <c r="C558" s="189"/>
      <c r="D558" s="189"/>
      <c r="E558" s="189"/>
      <c r="F558" s="189"/>
      <c r="G558" s="189"/>
    </row>
    <row r="559" spans="1:7" x14ac:dyDescent="0.2">
      <c r="A559" s="189"/>
      <c r="B559" s="189"/>
      <c r="C559" s="189"/>
      <c r="D559" s="189"/>
      <c r="E559" s="189"/>
      <c r="F559" s="189"/>
      <c r="G559" s="189"/>
    </row>
    <row r="560" spans="1:7" x14ac:dyDescent="0.2">
      <c r="A560" s="189"/>
      <c r="B560" s="189"/>
      <c r="C560" s="189"/>
      <c r="D560" s="189"/>
      <c r="E560" s="189"/>
      <c r="F560" s="189"/>
      <c r="G560" s="189"/>
    </row>
    <row r="561" spans="5:5" x14ac:dyDescent="0.2">
      <c r="E561" s="144"/>
    </row>
    <row r="562" spans="5:5" x14ac:dyDescent="0.2">
      <c r="E562" s="144"/>
    </row>
    <row r="563" spans="5:5" x14ac:dyDescent="0.2">
      <c r="E563" s="144"/>
    </row>
    <row r="564" spans="5:5" x14ac:dyDescent="0.2">
      <c r="E564" s="144"/>
    </row>
    <row r="565" spans="5:5" x14ac:dyDescent="0.2">
      <c r="E565" s="144"/>
    </row>
    <row r="566" spans="5:5" x14ac:dyDescent="0.2">
      <c r="E566" s="144"/>
    </row>
    <row r="567" spans="5:5" x14ac:dyDescent="0.2">
      <c r="E567" s="144"/>
    </row>
    <row r="568" spans="5:5" x14ac:dyDescent="0.2">
      <c r="E568" s="144"/>
    </row>
    <row r="569" spans="5:5" x14ac:dyDescent="0.2">
      <c r="E569" s="144"/>
    </row>
    <row r="570" spans="5:5" x14ac:dyDescent="0.2">
      <c r="E570" s="144"/>
    </row>
    <row r="571" spans="5:5" x14ac:dyDescent="0.2">
      <c r="E571" s="144"/>
    </row>
    <row r="572" spans="5:5" x14ac:dyDescent="0.2">
      <c r="E572" s="144"/>
    </row>
    <row r="573" spans="5:5" x14ac:dyDescent="0.2">
      <c r="E573" s="144"/>
    </row>
    <row r="574" spans="5:5" x14ac:dyDescent="0.2">
      <c r="E574" s="144"/>
    </row>
    <row r="575" spans="5:5" x14ac:dyDescent="0.2">
      <c r="E575" s="144"/>
    </row>
    <row r="576" spans="5:5" x14ac:dyDescent="0.2">
      <c r="E576" s="144"/>
    </row>
    <row r="577" spans="1:5" x14ac:dyDescent="0.2">
      <c r="E577" s="144"/>
    </row>
    <row r="578" spans="1:5" x14ac:dyDescent="0.2">
      <c r="E578" s="144"/>
    </row>
    <row r="579" spans="1:5" x14ac:dyDescent="0.2">
      <c r="E579" s="144"/>
    </row>
    <row r="580" spans="1:5" x14ac:dyDescent="0.2">
      <c r="E580" s="144"/>
    </row>
    <row r="581" spans="1:5" x14ac:dyDescent="0.2">
      <c r="E581" s="144"/>
    </row>
    <row r="582" spans="1:5" x14ac:dyDescent="0.2">
      <c r="E582" s="144"/>
    </row>
    <row r="583" spans="1:5" x14ac:dyDescent="0.2">
      <c r="E583" s="144"/>
    </row>
    <row r="584" spans="1:5" x14ac:dyDescent="0.2">
      <c r="E584" s="144"/>
    </row>
    <row r="585" spans="1:5" x14ac:dyDescent="0.2">
      <c r="E585" s="144"/>
    </row>
    <row r="586" spans="1:5" x14ac:dyDescent="0.2">
      <c r="E586" s="144"/>
    </row>
    <row r="587" spans="1:5" x14ac:dyDescent="0.2">
      <c r="E587" s="144"/>
    </row>
    <row r="588" spans="1:5" x14ac:dyDescent="0.2">
      <c r="E588" s="144"/>
    </row>
    <row r="589" spans="1:5" x14ac:dyDescent="0.2">
      <c r="E589" s="144"/>
    </row>
    <row r="590" spans="1:5" x14ac:dyDescent="0.2">
      <c r="E590" s="144"/>
    </row>
    <row r="591" spans="1:5" x14ac:dyDescent="0.2">
      <c r="E591" s="144"/>
    </row>
    <row r="592" spans="1:5" x14ac:dyDescent="0.2">
      <c r="A592" s="190"/>
      <c r="B592" s="190"/>
    </row>
    <row r="593" spans="1:7" x14ac:dyDescent="0.2">
      <c r="A593" s="189"/>
      <c r="B593" s="189"/>
      <c r="C593" s="192"/>
      <c r="D593" s="192"/>
      <c r="E593" s="193"/>
      <c r="F593" s="192"/>
      <c r="G593" s="194"/>
    </row>
    <row r="594" spans="1:7" x14ac:dyDescent="0.2">
      <c r="A594" s="195"/>
      <c r="B594" s="195"/>
      <c r="C594" s="189"/>
      <c r="D594" s="189"/>
      <c r="E594" s="196"/>
      <c r="F594" s="189"/>
      <c r="G594" s="189"/>
    </row>
    <row r="595" spans="1:7" x14ac:dyDescent="0.2">
      <c r="A595" s="189"/>
      <c r="B595" s="189"/>
      <c r="C595" s="189"/>
      <c r="D595" s="189"/>
      <c r="E595" s="196"/>
      <c r="F595" s="189"/>
      <c r="G595" s="189"/>
    </row>
    <row r="596" spans="1:7" x14ac:dyDescent="0.2">
      <c r="A596" s="189"/>
      <c r="B596" s="189"/>
      <c r="C596" s="189"/>
      <c r="D596" s="189"/>
      <c r="E596" s="196"/>
      <c r="F596" s="189"/>
      <c r="G596" s="189"/>
    </row>
    <row r="597" spans="1:7" x14ac:dyDescent="0.2">
      <c r="A597" s="189"/>
      <c r="B597" s="189"/>
      <c r="C597" s="189"/>
      <c r="D597" s="189"/>
      <c r="E597" s="196"/>
      <c r="F597" s="189"/>
      <c r="G597" s="189"/>
    </row>
    <row r="598" spans="1:7" x14ac:dyDescent="0.2">
      <c r="A598" s="189"/>
      <c r="B598" s="189"/>
      <c r="C598" s="189"/>
      <c r="D598" s="189"/>
      <c r="E598" s="196"/>
      <c r="F598" s="189"/>
      <c r="G598" s="189"/>
    </row>
    <row r="599" spans="1:7" x14ac:dyDescent="0.2">
      <c r="A599" s="189"/>
      <c r="B599" s="189"/>
      <c r="C599" s="189"/>
      <c r="D599" s="189"/>
      <c r="E599" s="196"/>
      <c r="F599" s="189"/>
      <c r="G599" s="189"/>
    </row>
    <row r="600" spans="1:7" x14ac:dyDescent="0.2">
      <c r="A600" s="189"/>
      <c r="B600" s="189"/>
      <c r="C600" s="189"/>
      <c r="D600" s="189"/>
      <c r="E600" s="196"/>
      <c r="F600" s="189"/>
      <c r="G600" s="189"/>
    </row>
    <row r="601" spans="1:7" x14ac:dyDescent="0.2">
      <c r="A601" s="189"/>
      <c r="B601" s="189"/>
      <c r="C601" s="189"/>
      <c r="D601" s="189"/>
      <c r="E601" s="196"/>
      <c r="F601" s="189"/>
      <c r="G601" s="189"/>
    </row>
    <row r="602" spans="1:7" x14ac:dyDescent="0.2">
      <c r="A602" s="189"/>
      <c r="B602" s="189"/>
      <c r="C602" s="189"/>
      <c r="D602" s="189"/>
      <c r="E602" s="196"/>
      <c r="F602" s="189"/>
      <c r="G602" s="189"/>
    </row>
    <row r="603" spans="1:7" x14ac:dyDescent="0.2">
      <c r="A603" s="189"/>
      <c r="B603" s="189"/>
      <c r="C603" s="189"/>
      <c r="D603" s="189"/>
      <c r="E603" s="196"/>
      <c r="F603" s="189"/>
      <c r="G603" s="189"/>
    </row>
    <row r="604" spans="1:7" x14ac:dyDescent="0.2">
      <c r="A604" s="189"/>
      <c r="B604" s="189"/>
      <c r="C604" s="189"/>
      <c r="D604" s="189"/>
      <c r="E604" s="196"/>
      <c r="F604" s="189"/>
      <c r="G604" s="189"/>
    </row>
    <row r="605" spans="1:7" x14ac:dyDescent="0.2">
      <c r="A605" s="189"/>
      <c r="B605" s="189"/>
      <c r="C605" s="189"/>
      <c r="D605" s="189"/>
      <c r="E605" s="196"/>
      <c r="F605" s="189"/>
      <c r="G605" s="189"/>
    </row>
    <row r="606" spans="1:7" x14ac:dyDescent="0.2">
      <c r="A606" s="189"/>
      <c r="B606" s="189"/>
      <c r="C606" s="189"/>
      <c r="D606" s="189"/>
      <c r="E606" s="196"/>
      <c r="F606" s="189"/>
      <c r="G606" s="189"/>
    </row>
  </sheetData>
  <mergeCells count="380">
    <mergeCell ref="C522:G522"/>
    <mergeCell ref="C523:D523"/>
    <mergeCell ref="C524:D524"/>
    <mergeCell ref="C509:D509"/>
    <mergeCell ref="C510:D510"/>
    <mergeCell ref="C511:D511"/>
    <mergeCell ref="C512:D512"/>
    <mergeCell ref="C513:D513"/>
    <mergeCell ref="C514:D514"/>
    <mergeCell ref="C502:D502"/>
    <mergeCell ref="C504:G504"/>
    <mergeCell ref="C505:D505"/>
    <mergeCell ref="C506:D506"/>
    <mergeCell ref="C507:D507"/>
    <mergeCell ref="C508:D508"/>
    <mergeCell ref="C496:D496"/>
    <mergeCell ref="C497:D497"/>
    <mergeCell ref="C498:D498"/>
    <mergeCell ref="C499:D499"/>
    <mergeCell ref="C500:D500"/>
    <mergeCell ref="C501:D501"/>
    <mergeCell ref="C484:D484"/>
    <mergeCell ref="C485:D485"/>
    <mergeCell ref="C487:D487"/>
    <mergeCell ref="C488:D488"/>
    <mergeCell ref="C492:G492"/>
    <mergeCell ref="C493:D493"/>
    <mergeCell ref="C494:D494"/>
    <mergeCell ref="C495:D495"/>
    <mergeCell ref="C471:D471"/>
    <mergeCell ref="C472:D472"/>
    <mergeCell ref="C477:D477"/>
    <mergeCell ref="C478:D478"/>
    <mergeCell ref="C479:D479"/>
    <mergeCell ref="C480:D480"/>
    <mergeCell ref="C481:D481"/>
    <mergeCell ref="C482:D482"/>
    <mergeCell ref="C465:D465"/>
    <mergeCell ref="C466:D466"/>
    <mergeCell ref="C467:D467"/>
    <mergeCell ref="C468:D468"/>
    <mergeCell ref="C469:D469"/>
    <mergeCell ref="C470:D470"/>
    <mergeCell ref="C458:D458"/>
    <mergeCell ref="C460:G460"/>
    <mergeCell ref="C461:G461"/>
    <mergeCell ref="C462:G462"/>
    <mergeCell ref="C463:G463"/>
    <mergeCell ref="C464:D464"/>
    <mergeCell ref="C452:D452"/>
    <mergeCell ref="C453:D453"/>
    <mergeCell ref="C454:D454"/>
    <mergeCell ref="C455:D455"/>
    <mergeCell ref="C456:D456"/>
    <mergeCell ref="C457:D457"/>
    <mergeCell ref="C445:D445"/>
    <mergeCell ref="C446:D446"/>
    <mergeCell ref="C447:D447"/>
    <mergeCell ref="C449:G449"/>
    <mergeCell ref="C450:D450"/>
    <mergeCell ref="C451:D451"/>
    <mergeCell ref="C439:G439"/>
    <mergeCell ref="C440:G440"/>
    <mergeCell ref="C441:D441"/>
    <mergeCell ref="C442:D442"/>
    <mergeCell ref="C443:D443"/>
    <mergeCell ref="C444:D444"/>
    <mergeCell ref="C432:D432"/>
    <mergeCell ref="C433:D433"/>
    <mergeCell ref="C435:G435"/>
    <mergeCell ref="C436:G436"/>
    <mergeCell ref="C437:G437"/>
    <mergeCell ref="C438:G438"/>
    <mergeCell ref="C424:D424"/>
    <mergeCell ref="C425:D425"/>
    <mergeCell ref="C427:D427"/>
    <mergeCell ref="C428:D428"/>
    <mergeCell ref="C429:D429"/>
    <mergeCell ref="C430:D430"/>
    <mergeCell ref="C418:D418"/>
    <mergeCell ref="C419:D419"/>
    <mergeCell ref="C420:D420"/>
    <mergeCell ref="C421:D421"/>
    <mergeCell ref="C422:D422"/>
    <mergeCell ref="C423:D423"/>
    <mergeCell ref="C411:D411"/>
    <mergeCell ref="C412:D412"/>
    <mergeCell ref="C413:D413"/>
    <mergeCell ref="C414:D414"/>
    <mergeCell ref="C415:D415"/>
    <mergeCell ref="C416:D416"/>
    <mergeCell ref="C399:G399"/>
    <mergeCell ref="C400:D400"/>
    <mergeCell ref="C401:D401"/>
    <mergeCell ref="C402:D402"/>
    <mergeCell ref="C407:D407"/>
    <mergeCell ref="C408:D408"/>
    <mergeCell ref="C409:D409"/>
    <mergeCell ref="C410:D410"/>
    <mergeCell ref="C392:D392"/>
    <mergeCell ref="C393:D393"/>
    <mergeCell ref="C394:D394"/>
    <mergeCell ref="C396:G396"/>
    <mergeCell ref="C397:G397"/>
    <mergeCell ref="C398:G398"/>
    <mergeCell ref="C386:D386"/>
    <mergeCell ref="C387:D387"/>
    <mergeCell ref="C388:D388"/>
    <mergeCell ref="C389:D389"/>
    <mergeCell ref="C390:D390"/>
    <mergeCell ref="C391:D391"/>
    <mergeCell ref="C378:D378"/>
    <mergeCell ref="C380:G380"/>
    <mergeCell ref="C381:D381"/>
    <mergeCell ref="C382:D382"/>
    <mergeCell ref="C383:D383"/>
    <mergeCell ref="C385:D385"/>
    <mergeCell ref="C372:G372"/>
    <mergeCell ref="C373:G373"/>
    <mergeCell ref="C374:G374"/>
    <mergeCell ref="C375:G375"/>
    <mergeCell ref="C376:D376"/>
    <mergeCell ref="C377:D377"/>
    <mergeCell ref="C365:G365"/>
    <mergeCell ref="C366:D366"/>
    <mergeCell ref="C367:D367"/>
    <mergeCell ref="C368:D368"/>
    <mergeCell ref="C370:G370"/>
    <mergeCell ref="C371:G371"/>
    <mergeCell ref="C358:D358"/>
    <mergeCell ref="C360:G360"/>
    <mergeCell ref="C361:G361"/>
    <mergeCell ref="C362:G362"/>
    <mergeCell ref="C363:G363"/>
    <mergeCell ref="C364:G364"/>
    <mergeCell ref="C351:D351"/>
    <mergeCell ref="C352:D352"/>
    <mergeCell ref="C354:G354"/>
    <mergeCell ref="C355:G355"/>
    <mergeCell ref="C356:D356"/>
    <mergeCell ref="C357:D357"/>
    <mergeCell ref="C345:G345"/>
    <mergeCell ref="C346:G346"/>
    <mergeCell ref="C347:G347"/>
    <mergeCell ref="C348:G348"/>
    <mergeCell ref="C349:G349"/>
    <mergeCell ref="C350:D350"/>
    <mergeCell ref="C321:D321"/>
    <mergeCell ref="C322:D322"/>
    <mergeCell ref="C324:D324"/>
    <mergeCell ref="C325:D325"/>
    <mergeCell ref="C340:D340"/>
    <mergeCell ref="C341:D341"/>
    <mergeCell ref="C343:G343"/>
    <mergeCell ref="C344:G344"/>
    <mergeCell ref="C311:D311"/>
    <mergeCell ref="C316:G316"/>
    <mergeCell ref="C317:G317"/>
    <mergeCell ref="C330:D330"/>
    <mergeCell ref="C331:D331"/>
    <mergeCell ref="C333:G333"/>
    <mergeCell ref="C334:G334"/>
    <mergeCell ref="C335:G335"/>
    <mergeCell ref="C336:G336"/>
    <mergeCell ref="C337:G337"/>
    <mergeCell ref="C338:G338"/>
    <mergeCell ref="C339:D339"/>
    <mergeCell ref="C296:D296"/>
    <mergeCell ref="C301:D301"/>
    <mergeCell ref="C302:D302"/>
    <mergeCell ref="C304:D304"/>
    <mergeCell ref="C305:D305"/>
    <mergeCell ref="C307:D307"/>
    <mergeCell ref="C308:D308"/>
    <mergeCell ref="C310:D310"/>
    <mergeCell ref="C287:D287"/>
    <mergeCell ref="C289:D289"/>
    <mergeCell ref="C290:D290"/>
    <mergeCell ref="C292:D292"/>
    <mergeCell ref="C293:D293"/>
    <mergeCell ref="C295:D295"/>
    <mergeCell ref="C278:D278"/>
    <mergeCell ref="C280:D280"/>
    <mergeCell ref="C281:D281"/>
    <mergeCell ref="C283:D283"/>
    <mergeCell ref="C284:D284"/>
    <mergeCell ref="C286:D286"/>
    <mergeCell ref="C269:D269"/>
    <mergeCell ref="C271:D271"/>
    <mergeCell ref="C272:D272"/>
    <mergeCell ref="C274:D274"/>
    <mergeCell ref="C275:D275"/>
    <mergeCell ref="C277:D277"/>
    <mergeCell ref="C260:D260"/>
    <mergeCell ref="C262:D262"/>
    <mergeCell ref="C263:D263"/>
    <mergeCell ref="C265:D265"/>
    <mergeCell ref="C266:D266"/>
    <mergeCell ref="C268:D268"/>
    <mergeCell ref="C251:D251"/>
    <mergeCell ref="C253:D253"/>
    <mergeCell ref="C254:D254"/>
    <mergeCell ref="C256:D256"/>
    <mergeCell ref="C257:D257"/>
    <mergeCell ref="C259:D259"/>
    <mergeCell ref="C234:D234"/>
    <mergeCell ref="C241:D241"/>
    <mergeCell ref="C242:D242"/>
    <mergeCell ref="C244:D244"/>
    <mergeCell ref="C245:D245"/>
    <mergeCell ref="C247:D247"/>
    <mergeCell ref="C248:D248"/>
    <mergeCell ref="C250:D250"/>
    <mergeCell ref="C227:D227"/>
    <mergeCell ref="C228:D228"/>
    <mergeCell ref="C229:D229"/>
    <mergeCell ref="C231:D231"/>
    <mergeCell ref="C232:D232"/>
    <mergeCell ref="C233:D233"/>
    <mergeCell ref="C199:D199"/>
    <mergeCell ref="C201:D201"/>
    <mergeCell ref="C202:D202"/>
    <mergeCell ref="C204:D204"/>
    <mergeCell ref="C205:D205"/>
    <mergeCell ref="C222:D222"/>
    <mergeCell ref="C223:D223"/>
    <mergeCell ref="C224:D224"/>
    <mergeCell ref="C226:D226"/>
    <mergeCell ref="C211:D211"/>
    <mergeCell ref="C212:D212"/>
    <mergeCell ref="C213:D213"/>
    <mergeCell ref="C214:D214"/>
    <mergeCell ref="C216:D216"/>
    <mergeCell ref="C217:D217"/>
    <mergeCell ref="C218:D218"/>
    <mergeCell ref="C219:D219"/>
    <mergeCell ref="C221:D221"/>
    <mergeCell ref="C186:D186"/>
    <mergeCell ref="C187:D187"/>
    <mergeCell ref="C188:D188"/>
    <mergeCell ref="C193:D193"/>
    <mergeCell ref="C194:D194"/>
    <mergeCell ref="C196:D196"/>
    <mergeCell ref="C197:D197"/>
    <mergeCell ref="C198:D198"/>
    <mergeCell ref="C180:D180"/>
    <mergeCell ref="C181:D181"/>
    <mergeCell ref="C182:D182"/>
    <mergeCell ref="C183:D183"/>
    <mergeCell ref="C184:D184"/>
    <mergeCell ref="C185:D185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61:D161"/>
    <mergeCell ref="C162:D162"/>
    <mergeCell ref="C163:D163"/>
    <mergeCell ref="C164:D164"/>
    <mergeCell ref="C155:D155"/>
    <mergeCell ref="C156:D156"/>
    <mergeCell ref="C157:D157"/>
    <mergeCell ref="C158:D158"/>
    <mergeCell ref="C159:D159"/>
    <mergeCell ref="C160:D160"/>
    <mergeCell ref="C148:D148"/>
    <mergeCell ref="C149:D149"/>
    <mergeCell ref="C150:D150"/>
    <mergeCell ref="C151:D151"/>
    <mergeCell ref="C152:D152"/>
    <mergeCell ref="C153:D153"/>
    <mergeCell ref="C139:D139"/>
    <mergeCell ref="C141:D141"/>
    <mergeCell ref="C142:D142"/>
    <mergeCell ref="C144:D144"/>
    <mergeCell ref="C145:D145"/>
    <mergeCell ref="C147:D147"/>
    <mergeCell ref="C132:D132"/>
    <mergeCell ref="C134:D134"/>
    <mergeCell ref="C135:D135"/>
    <mergeCell ref="C136:D136"/>
    <mergeCell ref="C137:D137"/>
    <mergeCell ref="C138:D138"/>
    <mergeCell ref="C126:D126"/>
    <mergeCell ref="C127:D127"/>
    <mergeCell ref="C128:D128"/>
    <mergeCell ref="C129:D129"/>
    <mergeCell ref="C130:D130"/>
    <mergeCell ref="C131:D131"/>
    <mergeCell ref="C118:D118"/>
    <mergeCell ref="C120:D120"/>
    <mergeCell ref="C121:D121"/>
    <mergeCell ref="C123:D123"/>
    <mergeCell ref="C124:D124"/>
    <mergeCell ref="C125:D125"/>
    <mergeCell ref="C109:D109"/>
    <mergeCell ref="C111:D111"/>
    <mergeCell ref="C112:D112"/>
    <mergeCell ref="C114:D114"/>
    <mergeCell ref="C115:D115"/>
    <mergeCell ref="C117:D117"/>
    <mergeCell ref="C100:D100"/>
    <mergeCell ref="C102:D102"/>
    <mergeCell ref="C103:D103"/>
    <mergeCell ref="C105:D105"/>
    <mergeCell ref="C106:D106"/>
    <mergeCell ref="C108:D108"/>
    <mergeCell ref="C92:D92"/>
    <mergeCell ref="C93:D93"/>
    <mergeCell ref="C94:D94"/>
    <mergeCell ref="C95:D95"/>
    <mergeCell ref="C96:D96"/>
    <mergeCell ref="C97:D97"/>
    <mergeCell ref="C98:D98"/>
    <mergeCell ref="C99:D99"/>
    <mergeCell ref="C83:G83"/>
    <mergeCell ref="C87:D87"/>
    <mergeCell ref="C88:D88"/>
    <mergeCell ref="C75:D75"/>
    <mergeCell ref="C76:D76"/>
    <mergeCell ref="C78:D78"/>
    <mergeCell ref="C79:D79"/>
    <mergeCell ref="C68:G68"/>
    <mergeCell ref="C69:G69"/>
    <mergeCell ref="C70:D70"/>
    <mergeCell ref="C71:D71"/>
    <mergeCell ref="C59:D59"/>
    <mergeCell ref="C60:D60"/>
    <mergeCell ref="C61:D61"/>
    <mergeCell ref="C62:D62"/>
    <mergeCell ref="C63:D63"/>
    <mergeCell ref="C64:D64"/>
    <mergeCell ref="C52:D52"/>
    <mergeCell ref="C54:D54"/>
    <mergeCell ref="C55:D55"/>
    <mergeCell ref="C56:D56"/>
    <mergeCell ref="C57:D57"/>
    <mergeCell ref="C58:D58"/>
    <mergeCell ref="C46:D46"/>
    <mergeCell ref="C47:D47"/>
    <mergeCell ref="C48:D48"/>
    <mergeCell ref="C49:D49"/>
    <mergeCell ref="C50:D50"/>
    <mergeCell ref="C51:D51"/>
    <mergeCell ref="C39:D39"/>
    <mergeCell ref="C40:D40"/>
    <mergeCell ref="C41:D41"/>
    <mergeCell ref="C42:D42"/>
    <mergeCell ref="C43:D43"/>
    <mergeCell ref="C44:D44"/>
    <mergeCell ref="C32:D32"/>
    <mergeCell ref="C33:D33"/>
    <mergeCell ref="C35:D35"/>
    <mergeCell ref="C36:D36"/>
    <mergeCell ref="C37:D37"/>
    <mergeCell ref="C38:D38"/>
    <mergeCell ref="C28:D28"/>
    <mergeCell ref="C29:D29"/>
    <mergeCell ref="C31:D31"/>
    <mergeCell ref="C14:D14"/>
    <mergeCell ref="C15:D15"/>
    <mergeCell ref="C17:D17"/>
    <mergeCell ref="C18:D18"/>
    <mergeCell ref="C19:D19"/>
    <mergeCell ref="C20:D20"/>
    <mergeCell ref="C21:D21"/>
    <mergeCell ref="C22:D22"/>
    <mergeCell ref="A1:G1"/>
    <mergeCell ref="A3:B3"/>
    <mergeCell ref="A4:B4"/>
    <mergeCell ref="E4:G4"/>
    <mergeCell ref="C9:D9"/>
    <mergeCell ref="C10:D10"/>
    <mergeCell ref="C24:D24"/>
    <mergeCell ref="C25:D25"/>
    <mergeCell ref="C27:G2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osickal</cp:lastModifiedBy>
  <dcterms:created xsi:type="dcterms:W3CDTF">2016-04-11T08:32:02Z</dcterms:created>
  <dcterms:modified xsi:type="dcterms:W3CDTF">2016-04-13T07:05:24Z</dcterms:modified>
</cp:coreProperties>
</file>