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kapitulace+" sheetId="1" r:id="rId1"/>
    <sheet name="Soupis položek+" sheetId="2" r:id="rId2"/>
  </sheets>
  <definedNames>
    <definedName name="_xlnm.Print_Titles" localSheetId="1">'Soupis položek+'!$8:$8</definedName>
  </definedNames>
  <calcPr fullCalcOnLoad="1" fullPrecision="0"/>
</workbook>
</file>

<file path=xl/sharedStrings.xml><?xml version="1.0" encoding="utf-8"?>
<sst xmlns="http://schemas.openxmlformats.org/spreadsheetml/2006/main" count="446" uniqueCount="136">
  <si>
    <t>ozn.stavby: 2016/055/j</t>
  </si>
  <si>
    <t>název akce: Město Turnov</t>
  </si>
  <si>
    <t>objekt: Rekonstrukce veřejného osvětlení Turnov</t>
  </si>
  <si>
    <t>- ulice Budovcova a Šlikova</t>
  </si>
  <si>
    <t>Rekapitulace ceny</t>
  </si>
  <si>
    <t>p.č.</t>
  </si>
  <si>
    <t>%</t>
  </si>
  <si>
    <t>základ</t>
  </si>
  <si>
    <t>cena /Kč/</t>
  </si>
  <si>
    <t>materiál elektromontážní</t>
  </si>
  <si>
    <t>prořez</t>
  </si>
  <si>
    <t>materiál podružný</t>
  </si>
  <si>
    <t>materiál zemní+stavební</t>
  </si>
  <si>
    <t>elektromontáže</t>
  </si>
  <si>
    <t>zemní práce</t>
  </si>
  <si>
    <t>PPV pro elektromontáže</t>
  </si>
  <si>
    <t>PPV pro zemní práce</t>
  </si>
  <si>
    <t>materiál+výkony celkem</t>
  </si>
  <si>
    <t>ostatní náklady</t>
  </si>
  <si>
    <t>NÁKLADY hl.III celkem</t>
  </si>
  <si>
    <t>zařízení staveniště</t>
  </si>
  <si>
    <t>provozní vlivy</t>
  </si>
  <si>
    <t>NÁKLADY hl.VI celkem</t>
  </si>
  <si>
    <t>revize</t>
  </si>
  <si>
    <t>NÁKLADY hl.XI celkem</t>
  </si>
  <si>
    <t>cena bez DPH</t>
  </si>
  <si>
    <t>DPH základní sazba</t>
  </si>
  <si>
    <t>CENA vč.DPH (Kč)</t>
  </si>
  <si>
    <t>Datum: 9.9.2016</t>
  </si>
  <si>
    <t>Vypracoval: Jiří Jebavý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</si>
  <si>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</si>
  <si>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</si>
  <si>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</si>
  <si>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</si>
  <si>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</si>
  <si>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</si>
  <si>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</si>
  <si>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</si>
  <si>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</si>
  <si>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</si>
  <si>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</si>
  <si>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</si>
  <si>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</si>
  <si>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Materiál elektromontážní</t>
  </si>
  <si>
    <t>stožár osvětlov bezpatic K5-133/89/60Z žárZn</t>
  </si>
  <si>
    <t>ks</t>
  </si>
  <si>
    <t>S</t>
  </si>
  <si>
    <t>*</t>
  </si>
  <si>
    <t>ME</t>
  </si>
  <si>
    <t>elvýzbroj stožáru SR721-27Cu 1xE27/4xM8/35mm2</t>
  </si>
  <si>
    <t>/elvýzbroj stožáru/ kryt řady 721-724 IP20</t>
  </si>
  <si>
    <t>svít venk výbojk DINGO 1VV70S-PMMA/SHC70W    51001</t>
  </si>
  <si>
    <t>výbojka sodíková NAV-T 70W/E27 SUPER 4Y</t>
  </si>
  <si>
    <t>Z</t>
  </si>
  <si>
    <t>kabel CYKY 3x1,5</t>
  </si>
  <si>
    <t>m</t>
  </si>
  <si>
    <t>kabel CYKY 4x10</t>
  </si>
  <si>
    <t>štítek kabelový 60x24mm velký</t>
  </si>
  <si>
    <t>vedení FeZn 30/4 (0,96kg/m)</t>
  </si>
  <si>
    <t>vedení FeZn pr.10mm(0,63kg/m)</t>
  </si>
  <si>
    <t>svorka pásku zemnící SR2b 4šrouby FeZn</t>
  </si>
  <si>
    <t>svorka pásku drátu zemnící SR3a 2šrouby FeZn</t>
  </si>
  <si>
    <t>kabelové oko Al lisovací 70x10 ALU</t>
  </si>
  <si>
    <t>roura korugovaná KOPOFLEX KF09040 pr.40/32mm</t>
  </si>
  <si>
    <t>skříň SP100/PS1 3x100A přípojková konc na sloup</t>
  </si>
  <si>
    <t>pojistková patrona PNA000(25-80A)gG</t>
  </si>
  <si>
    <t>svorka proudová Fe 50</t>
  </si>
  <si>
    <t>trubka PVC tuhá střední namáhání 4032</t>
  </si>
  <si>
    <t>páska ocel. 19x0.75</t>
  </si>
  <si>
    <t>spona schl.20 /19mm/přezka</t>
  </si>
  <si>
    <t>součet</t>
  </si>
  <si>
    <t>Materiál zemní+stavební</t>
  </si>
  <si>
    <t>beton B13,5</t>
  </si>
  <si>
    <t>m3</t>
  </si>
  <si>
    <t>MZ</t>
  </si>
  <si>
    <t>prkno 2,5cm SM,BO</t>
  </si>
  <si>
    <t>stožárové pouzdro plast SP250/1000</t>
  </si>
  <si>
    <t>písek kopaný 0-2mm</t>
  </si>
  <si>
    <t>výstražná fólie šířka 0,34m</t>
  </si>
  <si>
    <t>štěrkopísek 0-16mm</t>
  </si>
  <si>
    <t>roura PE pr.110mm</t>
  </si>
  <si>
    <t>Elektromontáže</t>
  </si>
  <si>
    <t>stožár osvětlovací sadový ocelový</t>
  </si>
  <si>
    <t>CE</t>
  </si>
  <si>
    <t>elektrovýzbroj stožárů pro 1 okruh</t>
  </si>
  <si>
    <t>svítidlo výbojkové venkovní na sadový stožár</t>
  </si>
  <si>
    <t>kabel(-CYKY) volně uložený do 3x6/4x4/7x2,5</t>
  </si>
  <si>
    <t>ukončení vč.zapojení vodiče do 2,5mm2</t>
  </si>
  <si>
    <t>kabel(-CYKY) volně ulož.do 5x10/12x4/19x2,5/24x1,5</t>
  </si>
  <si>
    <t>ukončení na svorkovnici vodič do 16mm2</t>
  </si>
  <si>
    <t>označovací štítek na kabel</t>
  </si>
  <si>
    <t>uzemňov.vedení v zemi úplná mtž FeZn do 120mm2</t>
  </si>
  <si>
    <t>uzemňov.vedení v zemi úplná mtž FeZn pr.8-10mm</t>
  </si>
  <si>
    <t>ukončení zemniče vč.zapojení vodiče do 70mm2</t>
  </si>
  <si>
    <t>trubka plast volně uložená do pr.50mm</t>
  </si>
  <si>
    <t>patrona nožové pojistky do 630A</t>
  </si>
  <si>
    <t>skříň rozpojovací a jistící na stožár/bez ukončení</t>
  </si>
  <si>
    <t>vypnutí hlavn vedení vč.zajištění+vyzkouš+označení</t>
  </si>
  <si>
    <t>připojení kab. vedení do stáv. stožáru VO</t>
  </si>
  <si>
    <t>svorka hromosvodová do 2 šroubů</t>
  </si>
  <si>
    <t>svorka hromosvodová do 4 šroubů</t>
  </si>
  <si>
    <t>trubka plast tuhá pevně uložená do průměru 40</t>
  </si>
  <si>
    <t>Zemní práce</t>
  </si>
  <si>
    <t>pouzdrový základ VO mimo trasu kabelu pr.0,25/1,5m</t>
  </si>
  <si>
    <t>CZ</t>
  </si>
  <si>
    <t>výkop jámy do 2m3 pro stožár VO strojní tz.3/ko1.0</t>
  </si>
  <si>
    <t>zához jámy třída zeminy 3</t>
  </si>
  <si>
    <t>hutnění zeminy po vrstvách při strojním záhrnu</t>
  </si>
  <si>
    <t>odvoz zeminy do 10km vč.poplatku za skládku</t>
  </si>
  <si>
    <t>výkop kabel.rýhy šířka 35/hloubka 70cm tz.3/ko1.0</t>
  </si>
  <si>
    <t>kabelové lože 2x10cm kopaný písek šířka do 65cm</t>
  </si>
  <si>
    <t>výstražná fólie šířka nad 30cm</t>
  </si>
  <si>
    <t>zához kabelové rýhy šířka 35/hloubka 70cm tz.3</t>
  </si>
  <si>
    <t>provizorní úprava terénu třída zeminy 3</t>
  </si>
  <si>
    <t>m2</t>
  </si>
  <si>
    <t>výkop kabel.rýhy šířka 35/hloubka 50cm tz.3/ko1.0</t>
  </si>
  <si>
    <t>bourání živičných povrchů 3-5cm</t>
  </si>
  <si>
    <t>řezání spáry v betonu do 10cm</t>
  </si>
  <si>
    <t>bourání betonu tl.10cm</t>
  </si>
  <si>
    <t>podklad nebo zához štěrkopískem</t>
  </si>
  <si>
    <t>betonová vozovka vrstva 10cm vč.materiálu</t>
  </si>
  <si>
    <t>litý asfalt tl.4cm vč.materiálu</t>
  </si>
  <si>
    <t>vytrhání velké dlažby v písku, spáry zalité</t>
  </si>
  <si>
    <t>dlažba kostka velká(17/15) pokládka bez materiálu</t>
  </si>
  <si>
    <t>protlačování do pr.110mm/PE chránička tz.3/ko1.0</t>
  </si>
  <si>
    <t>geodetické zaměření skutečné polohy</t>
  </si>
  <si>
    <t>Ostatní náklady</t>
  </si>
  <si>
    <t>poplatek za recyklaci svítidla</t>
  </si>
  <si>
    <t>ON</t>
  </si>
  <si>
    <t>poplatek za recyklaci světelného zdroje</t>
  </si>
  <si>
    <t>montážní plošina do 25m</t>
  </si>
  <si>
    <t>hod</t>
  </si>
  <si>
    <t>přesun montážní plošiny MP14</t>
  </si>
  <si>
    <t>km</t>
  </si>
  <si>
    <t>vytýčení stávajících sítí</t>
  </si>
  <si>
    <t>kpl.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</si>
</sst>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\ ###\ ##0;#\ ###\ ##0"/>
    <numFmt numFmtId="167" formatCode="##\ ###\ ##0;##\ ###\ ##0"/>
    <numFmt numFmtId="168" formatCode="@"/>
    <numFmt numFmtId="169" formatCode="000000000"/>
    <numFmt numFmtId="170" formatCode="#\ ###\ ###"/>
    <numFmt numFmtId="171" formatCode="0.000;0.000"/>
    <numFmt numFmtId="172" formatCode="0.00;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color indexed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7" fontId="5" fillId="2" borderId="3" xfId="0" applyNumberFormat="1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3" fillId="0" borderId="4" xfId="0" applyFont="1" applyBorder="1" applyAlignment="1">
      <alignment horizontal="right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/>
    </xf>
    <xf numFmtId="168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4" fontId="3" fillId="0" borderId="11" xfId="0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64" fontId="3" fillId="2" borderId="1" xfId="0" applyFon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167" fontId="3" fillId="2" borderId="3" xfId="0" applyNumberFormat="1" applyFont="1" applyFill="1" applyBorder="1" applyAlignment="1">
      <alignment/>
    </xf>
    <xf numFmtId="164" fontId="3" fillId="0" borderId="15" xfId="0" applyFont="1" applyBorder="1" applyAlignment="1">
      <alignment/>
    </xf>
    <xf numFmtId="168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7" fontId="3" fillId="0" borderId="18" xfId="0" applyNumberFormat="1" applyFont="1" applyBorder="1" applyAlignment="1">
      <alignment/>
    </xf>
    <xf numFmtId="164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167" fontId="4" fillId="0" borderId="21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center" vertical="center"/>
    </xf>
    <xf numFmtId="164" fontId="2" fillId="0" borderId="4" xfId="0" applyFont="1" applyBorder="1" applyAlignment="1">
      <alignment/>
    </xf>
    <xf numFmtId="169" fontId="2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64" fontId="2" fillId="0" borderId="5" xfId="0" applyFont="1" applyBorder="1" applyAlignment="1">
      <alignment horizontal="center"/>
    </xf>
    <xf numFmtId="164" fontId="6" fillId="0" borderId="22" xfId="0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" fillId="0" borderId="7" xfId="0" applyFont="1" applyBorder="1" applyAlignment="1">
      <alignment/>
    </xf>
    <xf numFmtId="169" fontId="2" fillId="0" borderId="9" xfId="0" applyNumberFormat="1" applyFont="1" applyBorder="1" applyAlignment="1">
      <alignment/>
    </xf>
    <xf numFmtId="168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171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68" fontId="2" fillId="0" borderId="9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4" fontId="2" fillId="0" borderId="24" xfId="0" applyFont="1" applyBorder="1" applyAlignment="1">
      <alignment/>
    </xf>
    <xf numFmtId="169" fontId="2" fillId="0" borderId="25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70" fontId="2" fillId="0" borderId="25" xfId="0" applyNumberFormat="1" applyFont="1" applyBorder="1" applyAlignment="1">
      <alignment/>
    </xf>
    <xf numFmtId="171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68" fontId="2" fillId="0" borderId="25" xfId="0" applyNumberFormat="1" applyFont="1" applyBorder="1" applyAlignment="1">
      <alignment horizontal="center"/>
    </xf>
    <xf numFmtId="164" fontId="7" fillId="2" borderId="22" xfId="0" applyFont="1" applyFill="1" applyBorder="1" applyAlignment="1">
      <alignment/>
    </xf>
    <xf numFmtId="169" fontId="7" fillId="2" borderId="0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/>
    </xf>
    <xf numFmtId="165" fontId="7" fillId="2" borderId="0" xfId="0" applyNumberFormat="1" applyFont="1" applyFill="1" applyBorder="1" applyAlignment="1">
      <alignment/>
    </xf>
    <xf numFmtId="170" fontId="7" fillId="2" borderId="0" xfId="0" applyNumberFormat="1" applyFont="1" applyFill="1" applyBorder="1" applyAlignment="1">
      <alignment/>
    </xf>
    <xf numFmtId="171" fontId="7" fillId="2" borderId="0" xfId="0" applyNumberFormat="1" applyFont="1" applyFill="1" applyBorder="1" applyAlignment="1">
      <alignment/>
    </xf>
    <xf numFmtId="172" fontId="7" fillId="2" borderId="23" xfId="0" applyNumberFormat="1" applyFont="1" applyFill="1" applyBorder="1" applyAlignment="1">
      <alignment/>
    </xf>
    <xf numFmtId="168" fontId="7" fillId="2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4" fontId="6" fillId="0" borderId="27" xfId="0" applyFont="1" applyBorder="1" applyAlignment="1">
      <alignment/>
    </xf>
    <xf numFmtId="169" fontId="6" fillId="0" borderId="16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70" fontId="6" fillId="0" borderId="16" xfId="0" applyNumberFormat="1" applyFont="1" applyBorder="1" applyAlignment="1">
      <alignment/>
    </xf>
    <xf numFmtId="171" fontId="6" fillId="0" borderId="16" xfId="0" applyNumberFormat="1" applyFont="1" applyBorder="1" applyAlignment="1">
      <alignment/>
    </xf>
    <xf numFmtId="172" fontId="6" fillId="0" borderId="28" xfId="0" applyNumberFormat="1" applyFont="1" applyBorder="1" applyAlignment="1">
      <alignment/>
    </xf>
    <xf numFmtId="168" fontId="6" fillId="0" borderId="16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4" fontId="7" fillId="2" borderId="29" xfId="0" applyFont="1" applyFill="1" applyBorder="1" applyAlignment="1">
      <alignment/>
    </xf>
    <xf numFmtId="169" fontId="7" fillId="2" borderId="30" xfId="0" applyNumberFormat="1" applyFont="1" applyFill="1" applyBorder="1" applyAlignment="1">
      <alignment/>
    </xf>
    <xf numFmtId="164" fontId="7" fillId="2" borderId="30" xfId="0" applyFont="1" applyFill="1" applyBorder="1" applyAlignment="1">
      <alignment/>
    </xf>
    <xf numFmtId="165" fontId="7" fillId="2" borderId="30" xfId="0" applyNumberFormat="1" applyFont="1" applyFill="1" applyBorder="1" applyAlignment="1">
      <alignment/>
    </xf>
    <xf numFmtId="170" fontId="7" fillId="2" borderId="30" xfId="0" applyNumberFormat="1" applyFont="1" applyFill="1" applyBorder="1" applyAlignment="1">
      <alignment/>
    </xf>
    <xf numFmtId="171" fontId="7" fillId="2" borderId="30" xfId="0" applyNumberFormat="1" applyFont="1" applyFill="1" applyBorder="1" applyAlignment="1">
      <alignment/>
    </xf>
    <xf numFmtId="172" fontId="7" fillId="2" borderId="31" xfId="0" applyNumberFormat="1" applyFont="1" applyFill="1" applyBorder="1" applyAlignment="1">
      <alignment/>
    </xf>
    <xf numFmtId="164" fontId="7" fillId="2" borderId="0" xfId="0" applyFont="1" applyFill="1" applyAlignment="1">
      <alignment horizontal="center"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workbookViewId="0" topLeftCell="A1">
      <selection activeCell="L25" sqref="L25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7.421875" style="1" customWidth="1"/>
    <col min="4" max="4" width="11.7109375" style="2" customWidth="1"/>
    <col min="5" max="5" width="14.7109375" style="3" customWidth="1"/>
    <col min="6" max="6" width="16.7109375" style="4" customWidth="1"/>
    <col min="7" max="8" width="0" style="1" hidden="1" customWidth="1"/>
    <col min="9" max="16384" width="9.140625" style="1" customWidth="1"/>
  </cols>
  <sheetData>
    <row r="3" spans="1:3" ht="15">
      <c r="A3" s="5"/>
      <c r="B3" s="6" t="s">
        <v>0</v>
      </c>
      <c r="C3" s="6"/>
    </row>
    <row r="4" spans="1:3" ht="15">
      <c r="A4" s="5"/>
      <c r="B4" s="6" t="s">
        <v>1</v>
      </c>
      <c r="C4" s="6"/>
    </row>
    <row r="5" spans="1:3" ht="15">
      <c r="A5" s="5"/>
      <c r="B5" s="6" t="s">
        <v>2</v>
      </c>
      <c r="C5" s="6"/>
    </row>
    <row r="6" spans="1:3" ht="15">
      <c r="A6" s="5"/>
      <c r="B6" s="6" t="s">
        <v>3</v>
      </c>
      <c r="C6" s="6"/>
    </row>
    <row r="7" spans="1:3" ht="15.75">
      <c r="A7" s="5"/>
      <c r="B7" s="6"/>
      <c r="C7" s="6"/>
    </row>
    <row r="8" spans="1:6" s="12" customFormat="1" ht="33.75" customHeight="1">
      <c r="A8" s="7" t="s">
        <v>4</v>
      </c>
      <c r="B8" s="8"/>
      <c r="C8" s="8"/>
      <c r="D8" s="9"/>
      <c r="E8" s="10"/>
      <c r="F8" s="11"/>
    </row>
    <row r="9" spans="1:6" ht="15.75">
      <c r="A9" s="13" t="s">
        <v>5</v>
      </c>
      <c r="B9" s="14"/>
      <c r="C9" s="14"/>
      <c r="D9" s="15" t="s">
        <v>6</v>
      </c>
      <c r="E9" s="16" t="s">
        <v>7</v>
      </c>
      <c r="F9" s="17" t="s">
        <v>8</v>
      </c>
    </row>
    <row r="10" spans="1:8" ht="15">
      <c r="A10" s="18">
        <v>1</v>
      </c>
      <c r="B10" s="19" t="s">
        <v>9</v>
      </c>
      <c r="C10" s="19"/>
      <c r="D10" s="20"/>
      <c r="E10" s="21"/>
      <c r="F10" s="22">
        <f>'Soupis položek+'!G31</f>
        <v>0</v>
      </c>
      <c r="H10" s="1">
        <v>13</v>
      </c>
    </row>
    <row r="11" spans="1:8" ht="15.75">
      <c r="A11" s="18">
        <v>2</v>
      </c>
      <c r="B11" s="19" t="s">
        <v>10</v>
      </c>
      <c r="C11" s="19"/>
      <c r="D11" s="20">
        <v>5</v>
      </c>
      <c r="E11" s="21">
        <f>'Soupis položek+'!G16+'Soupis položek+'!G17+'Soupis položek+'!G19+'Soupis položek+'!G20+'Soupis položek+'!G24+'Soupis položek+'!G28+'Soupis položek+'!G29</f>
        <v>0</v>
      </c>
      <c r="F11" s="22">
        <f aca="true" t="shared" si="0" ref="F11:F12">D11*E11/100</f>
        <v>0</v>
      </c>
      <c r="H11" s="1">
        <v>14</v>
      </c>
    </row>
    <row r="12" spans="1:8" ht="15">
      <c r="A12" s="18">
        <v>3</v>
      </c>
      <c r="B12" s="19" t="s">
        <v>11</v>
      </c>
      <c r="C12" s="19"/>
      <c r="D12" s="20">
        <v>3</v>
      </c>
      <c r="E12" s="21">
        <f>SUM(F10:F10)</f>
        <v>0</v>
      </c>
      <c r="F12" s="22">
        <f t="shared" si="0"/>
        <v>0</v>
      </c>
      <c r="H12" s="1">
        <v>15</v>
      </c>
    </row>
    <row r="13" spans="1:8" ht="15">
      <c r="A13" s="18">
        <v>4</v>
      </c>
      <c r="B13" s="19" t="s">
        <v>12</v>
      </c>
      <c r="C13" s="19"/>
      <c r="D13" s="20"/>
      <c r="E13" s="21"/>
      <c r="F13" s="22">
        <f>'Soupis položek+'!G45</f>
        <v>0</v>
      </c>
      <c r="H13" s="1">
        <v>17</v>
      </c>
    </row>
    <row r="14" spans="1:8" ht="15">
      <c r="A14" s="18">
        <v>5</v>
      </c>
      <c r="B14" s="19" t="s">
        <v>13</v>
      </c>
      <c r="C14" s="19"/>
      <c r="D14" s="20"/>
      <c r="E14" s="21"/>
      <c r="F14" s="22">
        <f>'Soupis položek+'!G67</f>
        <v>0</v>
      </c>
      <c r="G14" s="4">
        <f>SUM(F10:F12)</f>
        <v>0</v>
      </c>
      <c r="H14" s="1">
        <v>18</v>
      </c>
    </row>
    <row r="15" spans="1:8" ht="15">
      <c r="A15" s="18">
        <v>6</v>
      </c>
      <c r="B15" s="19" t="s">
        <v>14</v>
      </c>
      <c r="C15" s="19"/>
      <c r="D15" s="20"/>
      <c r="E15" s="21"/>
      <c r="F15" s="22">
        <f>'Soupis položek+'!G99</f>
        <v>0</v>
      </c>
      <c r="G15" s="4">
        <f>SUM(F13:F13)</f>
        <v>0</v>
      </c>
      <c r="H15" s="1">
        <v>21</v>
      </c>
    </row>
    <row r="16" spans="1:8" ht="15">
      <c r="A16" s="18">
        <v>7</v>
      </c>
      <c r="B16" s="19" t="s">
        <v>15</v>
      </c>
      <c r="C16" s="19"/>
      <c r="D16" s="20">
        <v>1</v>
      </c>
      <c r="E16" s="21">
        <f aca="true" t="shared" si="1" ref="E16:E17">SUM(F14:G14)</f>
        <v>0</v>
      </c>
      <c r="F16" s="22">
        <f aca="true" t="shared" si="2" ref="F16:F17">D16*E16/100</f>
        <v>0</v>
      </c>
      <c r="H16" s="1">
        <v>22</v>
      </c>
    </row>
    <row r="17" spans="1:8" ht="15.75">
      <c r="A17" s="18">
        <v>8</v>
      </c>
      <c r="B17" s="19" t="s">
        <v>16</v>
      </c>
      <c r="C17" s="19"/>
      <c r="D17" s="20">
        <v>1</v>
      </c>
      <c r="E17" s="21">
        <f t="shared" si="1"/>
        <v>0</v>
      </c>
      <c r="F17" s="22">
        <f t="shared" si="2"/>
        <v>0</v>
      </c>
      <c r="H17" s="1">
        <v>23</v>
      </c>
    </row>
    <row r="18" spans="1:8" ht="15">
      <c r="A18" s="23">
        <v>9</v>
      </c>
      <c r="B18" s="24" t="s">
        <v>17</v>
      </c>
      <c r="C18" s="24"/>
      <c r="D18" s="25"/>
      <c r="E18" s="26"/>
      <c r="F18" s="27">
        <f>SUM(F10:F17)</f>
        <v>0</v>
      </c>
      <c r="H18" s="1">
        <v>26</v>
      </c>
    </row>
    <row r="19" spans="1:8" ht="15.75">
      <c r="A19" s="18">
        <v>10</v>
      </c>
      <c r="B19" s="19" t="s">
        <v>18</v>
      </c>
      <c r="C19" s="19"/>
      <c r="D19" s="20"/>
      <c r="E19" s="21"/>
      <c r="F19" s="22">
        <f>'Soupis položek+'!G106</f>
        <v>0</v>
      </c>
      <c r="H19" s="1">
        <v>27</v>
      </c>
    </row>
    <row r="20" spans="1:8" ht="15">
      <c r="A20" s="28">
        <v>11</v>
      </c>
      <c r="B20" s="29" t="s">
        <v>19</v>
      </c>
      <c r="C20" s="29"/>
      <c r="D20" s="30"/>
      <c r="E20" s="31"/>
      <c r="F20" s="32">
        <f>SUM(F18:F19)</f>
        <v>0</v>
      </c>
      <c r="G20" s="4">
        <f>SUM(F20:F20)</f>
        <v>0</v>
      </c>
      <c r="H20" s="1">
        <v>28</v>
      </c>
    </row>
    <row r="21" spans="1:6" ht="15">
      <c r="A21" s="33"/>
      <c r="B21" s="34"/>
      <c r="C21" s="34"/>
      <c r="D21" s="35"/>
      <c r="E21" s="36"/>
      <c r="F21" s="37"/>
    </row>
    <row r="22" spans="1:8" ht="15">
      <c r="A22" s="18">
        <v>12</v>
      </c>
      <c r="B22" s="19" t="s">
        <v>20</v>
      </c>
      <c r="C22" s="19"/>
      <c r="D22" s="20">
        <v>3.25</v>
      </c>
      <c r="E22" s="21">
        <f>SUM(F18:F18)</f>
        <v>0</v>
      </c>
      <c r="F22" s="22">
        <f aca="true" t="shared" si="3" ref="F22:F23">D22*E22/100</f>
        <v>0</v>
      </c>
      <c r="H22" s="1">
        <v>30</v>
      </c>
    </row>
    <row r="23" spans="1:8" ht="15.75">
      <c r="A23" s="18">
        <v>13</v>
      </c>
      <c r="B23" s="19" t="s">
        <v>21</v>
      </c>
      <c r="C23" s="19"/>
      <c r="D23" s="20">
        <v>0.8</v>
      </c>
      <c r="E23" s="21">
        <f>SUM(F18:F18)</f>
        <v>0</v>
      </c>
      <c r="F23" s="22">
        <f t="shared" si="3"/>
        <v>0</v>
      </c>
      <c r="H23" s="1">
        <v>31</v>
      </c>
    </row>
    <row r="24" spans="1:8" ht="15">
      <c r="A24" s="28">
        <v>14</v>
      </c>
      <c r="B24" s="29" t="s">
        <v>22</v>
      </c>
      <c r="C24" s="29"/>
      <c r="D24" s="30"/>
      <c r="E24" s="31"/>
      <c r="F24" s="32">
        <f>SUM(F22:F23)</f>
        <v>0</v>
      </c>
      <c r="G24" s="4">
        <f>SUM(F24:F24)</f>
        <v>0</v>
      </c>
      <c r="H24" s="1">
        <v>33</v>
      </c>
    </row>
    <row r="25" spans="1:6" ht="15">
      <c r="A25" s="33"/>
      <c r="B25" s="34"/>
      <c r="C25" s="34"/>
      <c r="D25" s="35"/>
      <c r="E25" s="36"/>
      <c r="F25" s="37"/>
    </row>
    <row r="26" spans="1:8" ht="15.75">
      <c r="A26" s="18">
        <v>15</v>
      </c>
      <c r="B26" s="19" t="s">
        <v>23</v>
      </c>
      <c r="C26" s="19"/>
      <c r="D26" s="20"/>
      <c r="E26" s="21"/>
      <c r="F26" s="22"/>
      <c r="H26" s="1">
        <v>36</v>
      </c>
    </row>
    <row r="27" spans="1:8" ht="15">
      <c r="A27" s="28">
        <v>16</v>
      </c>
      <c r="B27" s="29" t="s">
        <v>24</v>
      </c>
      <c r="C27" s="29"/>
      <c r="D27" s="30"/>
      <c r="E27" s="31"/>
      <c r="F27" s="32">
        <f>SUM(F26:F26)</f>
        <v>0</v>
      </c>
      <c r="G27" s="4">
        <f>SUM(F27:F27)</f>
        <v>0</v>
      </c>
      <c r="H27" s="1">
        <v>41</v>
      </c>
    </row>
    <row r="28" spans="1:6" ht="15">
      <c r="A28" s="33"/>
      <c r="B28" s="34"/>
      <c r="C28" s="34"/>
      <c r="D28" s="35"/>
      <c r="E28" s="36"/>
      <c r="F28" s="37"/>
    </row>
    <row r="29" spans="1:8" ht="15">
      <c r="A29" s="18">
        <v>17</v>
      </c>
      <c r="B29" s="19" t="s">
        <v>25</v>
      </c>
      <c r="C29" s="19"/>
      <c r="D29" s="20"/>
      <c r="E29" s="21"/>
      <c r="F29" s="22">
        <f>SUM(G18:G28)</f>
        <v>0</v>
      </c>
      <c r="H29" s="1">
        <v>43</v>
      </c>
    </row>
    <row r="30" spans="1:8" ht="15.75">
      <c r="A30" s="18">
        <v>18</v>
      </c>
      <c r="B30" s="19" t="s">
        <v>26</v>
      </c>
      <c r="C30" s="19"/>
      <c r="D30" s="20">
        <v>21</v>
      </c>
      <c r="E30" s="21">
        <f>SUM(F29:F29)</f>
        <v>0</v>
      </c>
      <c r="F30" s="22">
        <f>D30*E30/100</f>
        <v>0</v>
      </c>
      <c r="H30" s="1">
        <v>46</v>
      </c>
    </row>
    <row r="31" spans="1:8" ht="16.5">
      <c r="A31" s="38">
        <v>19</v>
      </c>
      <c r="B31" s="39" t="s">
        <v>27</v>
      </c>
      <c r="C31" s="39"/>
      <c r="D31" s="40"/>
      <c r="E31" s="41"/>
      <c r="F31" s="42">
        <f>SUM(F29:F30)</f>
        <v>0</v>
      </c>
      <c r="H31" s="1">
        <v>48</v>
      </c>
    </row>
    <row r="34" ht="15">
      <c r="A34" s="1" t="s">
        <v>28</v>
      </c>
    </row>
    <row r="35" ht="15">
      <c r="A35" s="1" t="s">
        <v>29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9"/>
  <sheetViews>
    <sheetView workbookViewId="0" topLeftCell="A83">
      <selection activeCell="F112" sqref="F112"/>
    </sheetView>
  </sheetViews>
  <sheetFormatPr defaultColWidth="9.140625" defaultRowHeight="15"/>
  <cols>
    <col min="1" max="1" width="4.140625" style="1" customWidth="1"/>
    <col min="2" max="2" width="10.00390625" style="1" customWidth="1"/>
    <col min="3" max="3" width="54.57421875" style="1" customWidth="1"/>
    <col min="4" max="4" width="4.00390625" style="1" customWidth="1"/>
    <col min="5" max="5" width="8.28125" style="1" customWidth="1"/>
    <col min="6" max="6" width="11.00390625" style="1" customWidth="1"/>
    <col min="7" max="7" width="11.57421875" style="1" customWidth="1"/>
    <col min="8" max="9" width="0" style="1" hidden="1" customWidth="1"/>
    <col min="10" max="10" width="0" style="43" hidden="1" customWidth="1"/>
    <col min="11" max="13" width="0" style="1" hidden="1" customWidth="1"/>
    <col min="14" max="16384" width="9.140625" style="1" customWidth="1"/>
  </cols>
  <sheetData>
    <row r="3" spans="1:10" ht="15">
      <c r="A3" s="6"/>
      <c r="B3" s="6" t="s">
        <v>0</v>
      </c>
      <c r="C3" s="6"/>
      <c r="D3" s="6"/>
      <c r="E3" s="6"/>
      <c r="F3" s="6"/>
      <c r="G3" s="6"/>
      <c r="H3" s="6"/>
      <c r="I3" s="6"/>
      <c r="J3" s="44"/>
    </row>
    <row r="4" spans="1:10" ht="15">
      <c r="A4" s="6"/>
      <c r="B4" s="6" t="s">
        <v>1</v>
      </c>
      <c r="C4" s="6"/>
      <c r="D4" s="6"/>
      <c r="E4" s="6"/>
      <c r="F4" s="6"/>
      <c r="G4" s="6"/>
      <c r="H4" s="6"/>
      <c r="I4" s="6"/>
      <c r="J4" s="44"/>
    </row>
    <row r="5" spans="1:10" ht="15">
      <c r="A5" s="6"/>
      <c r="B5" s="6" t="s">
        <v>2</v>
      </c>
      <c r="C5" s="6"/>
      <c r="D5" s="6"/>
      <c r="E5" s="6"/>
      <c r="F5" s="6"/>
      <c r="G5" s="6"/>
      <c r="H5" s="6"/>
      <c r="I5" s="6"/>
      <c r="J5" s="44"/>
    </row>
    <row r="6" spans="1:10" ht="15">
      <c r="A6" s="6"/>
      <c r="B6" s="6" t="s">
        <v>3</v>
      </c>
      <c r="C6" s="6"/>
      <c r="D6" s="6"/>
      <c r="E6" s="6"/>
      <c r="F6" s="6"/>
      <c r="G6" s="6"/>
      <c r="H6" s="6"/>
      <c r="I6" s="6"/>
      <c r="J6" s="44"/>
    </row>
    <row r="7" spans="1:10" ht="15">
      <c r="A7" s="6"/>
      <c r="B7" s="6"/>
      <c r="C7" s="6"/>
      <c r="D7" s="6"/>
      <c r="E7" s="6"/>
      <c r="F7" s="6"/>
      <c r="G7" s="6"/>
      <c r="H7" s="6"/>
      <c r="I7" s="6"/>
      <c r="J7" s="44"/>
    </row>
    <row r="8" spans="1:10" s="12" customFormat="1" ht="33.75" customHeight="1">
      <c r="A8" s="45" t="s">
        <v>30</v>
      </c>
      <c r="B8" s="45"/>
      <c r="C8" s="45"/>
      <c r="D8" s="45"/>
      <c r="E8" s="45"/>
      <c r="F8" s="45"/>
      <c r="G8" s="45"/>
      <c r="H8" s="45"/>
      <c r="I8" s="45"/>
      <c r="J8" s="46"/>
    </row>
    <row r="9" spans="1:13" ht="15.75">
      <c r="A9" s="47" t="s">
        <v>5</v>
      </c>
      <c r="B9" s="48" t="s">
        <v>31</v>
      </c>
      <c r="C9" s="49" t="s">
        <v>32</v>
      </c>
      <c r="D9" s="49" t="s">
        <v>33</v>
      </c>
      <c r="E9" s="50" t="s">
        <v>34</v>
      </c>
      <c r="F9" s="50" t="s">
        <v>35</v>
      </c>
      <c r="G9" s="51" t="s">
        <v>36</v>
      </c>
      <c r="H9" s="52" t="s">
        <v>37</v>
      </c>
      <c r="I9" s="53" t="s">
        <v>38</v>
      </c>
      <c r="J9" s="54" t="s">
        <v>39</v>
      </c>
      <c r="K9" s="1" t="s">
        <v>40</v>
      </c>
      <c r="L9" s="1" t="s">
        <v>41</v>
      </c>
      <c r="M9" s="1" t="s">
        <v>42</v>
      </c>
    </row>
    <row r="10" spans="1:10" s="63" customFormat="1" ht="19.5" customHeight="1">
      <c r="A10" s="55" t="s">
        <v>43</v>
      </c>
      <c r="B10" s="56"/>
      <c r="C10" s="57"/>
      <c r="D10" s="57"/>
      <c r="E10" s="58"/>
      <c r="F10" s="58"/>
      <c r="G10" s="59"/>
      <c r="H10" s="60"/>
      <c r="I10" s="61"/>
      <c r="J10" s="62"/>
    </row>
    <row r="11" spans="1:13" ht="15.75">
      <c r="A11" s="64">
        <v>1</v>
      </c>
      <c r="B11" s="65">
        <v>560005</v>
      </c>
      <c r="C11" s="66" t="s">
        <v>44</v>
      </c>
      <c r="D11" s="66" t="s">
        <v>45</v>
      </c>
      <c r="E11" s="67">
        <v>7</v>
      </c>
      <c r="F11" s="67"/>
      <c r="G11" s="68">
        <f aca="true" t="shared" si="0" ref="G11:G30">E11*F11</f>
        <v>0</v>
      </c>
      <c r="H11" s="69"/>
      <c r="I11" s="70"/>
      <c r="J11" s="71" t="s">
        <v>46</v>
      </c>
      <c r="K11" s="1" t="s">
        <v>47</v>
      </c>
      <c r="M11" s="72" t="s">
        <v>48</v>
      </c>
    </row>
    <row r="12" spans="1:13" ht="15.75">
      <c r="A12" s="64">
        <v>2</v>
      </c>
      <c r="B12" s="65">
        <v>579401</v>
      </c>
      <c r="C12" s="66" t="s">
        <v>49</v>
      </c>
      <c r="D12" s="66" t="s">
        <v>45</v>
      </c>
      <c r="E12" s="67">
        <v>7</v>
      </c>
      <c r="F12" s="67"/>
      <c r="G12" s="68">
        <f t="shared" si="0"/>
        <v>0</v>
      </c>
      <c r="H12" s="69"/>
      <c r="I12" s="70"/>
      <c r="J12" s="71" t="s">
        <v>46</v>
      </c>
      <c r="K12" s="1" t="s">
        <v>47</v>
      </c>
      <c r="M12" s="72" t="s">
        <v>48</v>
      </c>
    </row>
    <row r="13" spans="1:13" ht="15.75">
      <c r="A13" s="64">
        <v>3</v>
      </c>
      <c r="B13" s="65">
        <v>579291</v>
      </c>
      <c r="C13" s="66" t="s">
        <v>50</v>
      </c>
      <c r="D13" s="66" t="s">
        <v>45</v>
      </c>
      <c r="E13" s="67">
        <v>7</v>
      </c>
      <c r="F13" s="67"/>
      <c r="G13" s="68">
        <f t="shared" si="0"/>
        <v>0</v>
      </c>
      <c r="H13" s="69"/>
      <c r="I13" s="70"/>
      <c r="J13" s="71" t="s">
        <v>46</v>
      </c>
      <c r="M13" s="72" t="s">
        <v>48</v>
      </c>
    </row>
    <row r="14" spans="1:13" ht="15.75">
      <c r="A14" s="64">
        <v>4</v>
      </c>
      <c r="B14" s="65">
        <v>533532</v>
      </c>
      <c r="C14" s="66" t="s">
        <v>51</v>
      </c>
      <c r="D14" s="66" t="s">
        <v>45</v>
      </c>
      <c r="E14" s="67">
        <v>7</v>
      </c>
      <c r="F14" s="67"/>
      <c r="G14" s="68">
        <f t="shared" si="0"/>
        <v>0</v>
      </c>
      <c r="H14" s="69"/>
      <c r="I14" s="70"/>
      <c r="J14" s="71" t="s">
        <v>46</v>
      </c>
      <c r="K14" s="1" t="s">
        <v>47</v>
      </c>
      <c r="M14" s="72" t="s">
        <v>48</v>
      </c>
    </row>
    <row r="15" spans="1:13" ht="15.75">
      <c r="A15" s="64">
        <v>5</v>
      </c>
      <c r="B15" s="65">
        <v>593221</v>
      </c>
      <c r="C15" s="66" t="s">
        <v>52</v>
      </c>
      <c r="D15" s="66" t="s">
        <v>45</v>
      </c>
      <c r="E15" s="67">
        <v>7</v>
      </c>
      <c r="F15" s="67"/>
      <c r="G15" s="68">
        <f t="shared" si="0"/>
        <v>0</v>
      </c>
      <c r="H15" s="69"/>
      <c r="I15" s="70"/>
      <c r="J15" s="71" t="s">
        <v>53</v>
      </c>
      <c r="M15" s="72" t="s">
        <v>48</v>
      </c>
    </row>
    <row r="16" spans="1:13" ht="15.75">
      <c r="A16" s="64">
        <v>6</v>
      </c>
      <c r="B16" s="65">
        <v>101105</v>
      </c>
      <c r="C16" s="66" t="s">
        <v>54</v>
      </c>
      <c r="D16" s="66" t="s">
        <v>55</v>
      </c>
      <c r="E16" s="67">
        <v>35</v>
      </c>
      <c r="F16" s="67"/>
      <c r="G16" s="68">
        <f t="shared" si="0"/>
        <v>0</v>
      </c>
      <c r="H16" s="69"/>
      <c r="I16" s="70"/>
      <c r="J16" s="71" t="s">
        <v>46</v>
      </c>
      <c r="K16" s="1" t="s">
        <v>47</v>
      </c>
      <c r="M16" s="72" t="s">
        <v>48</v>
      </c>
    </row>
    <row r="17" spans="1:13" ht="15.75">
      <c r="A17" s="64">
        <v>7</v>
      </c>
      <c r="B17" s="65">
        <v>101209</v>
      </c>
      <c r="C17" s="66" t="s">
        <v>56</v>
      </c>
      <c r="D17" s="66" t="s">
        <v>55</v>
      </c>
      <c r="E17" s="67">
        <v>375</v>
      </c>
      <c r="F17" s="67"/>
      <c r="G17" s="68">
        <f t="shared" si="0"/>
        <v>0</v>
      </c>
      <c r="H17" s="69"/>
      <c r="I17" s="70"/>
      <c r="J17" s="71" t="s">
        <v>46</v>
      </c>
      <c r="K17" s="1" t="s">
        <v>47</v>
      </c>
      <c r="M17" s="72" t="s">
        <v>48</v>
      </c>
    </row>
    <row r="18" spans="1:13" ht="15.75">
      <c r="A18" s="64">
        <v>8</v>
      </c>
      <c r="B18" s="65">
        <v>199513</v>
      </c>
      <c r="C18" s="66" t="s">
        <v>57</v>
      </c>
      <c r="D18" s="66" t="s">
        <v>45</v>
      </c>
      <c r="E18" s="67">
        <v>17</v>
      </c>
      <c r="F18" s="67"/>
      <c r="G18" s="68">
        <f t="shared" si="0"/>
        <v>0</v>
      </c>
      <c r="H18" s="69"/>
      <c r="I18" s="70"/>
      <c r="J18" s="71" t="s">
        <v>46</v>
      </c>
      <c r="K18" s="1" t="s">
        <v>47</v>
      </c>
      <c r="M18" s="72" t="s">
        <v>48</v>
      </c>
    </row>
    <row r="19" spans="1:13" ht="15.75">
      <c r="A19" s="64">
        <v>9</v>
      </c>
      <c r="B19" s="65">
        <v>295001</v>
      </c>
      <c r="C19" s="66" t="s">
        <v>58</v>
      </c>
      <c r="D19" s="66" t="s">
        <v>55</v>
      </c>
      <c r="E19" s="67">
        <v>318</v>
      </c>
      <c r="F19" s="67"/>
      <c r="G19" s="68">
        <f t="shared" si="0"/>
        <v>0</v>
      </c>
      <c r="H19" s="69"/>
      <c r="I19" s="70"/>
      <c r="J19" s="71" t="s">
        <v>46</v>
      </c>
      <c r="K19" s="1" t="s">
        <v>47</v>
      </c>
      <c r="M19" s="72" t="s">
        <v>48</v>
      </c>
    </row>
    <row r="20" spans="1:13" ht="15.75">
      <c r="A20" s="64">
        <v>10</v>
      </c>
      <c r="B20" s="65">
        <v>295011</v>
      </c>
      <c r="C20" s="66" t="s">
        <v>59</v>
      </c>
      <c r="D20" s="66" t="s">
        <v>55</v>
      </c>
      <c r="E20" s="67">
        <v>14</v>
      </c>
      <c r="F20" s="67"/>
      <c r="G20" s="68">
        <f t="shared" si="0"/>
        <v>0</v>
      </c>
      <c r="H20" s="69"/>
      <c r="I20" s="70"/>
      <c r="J20" s="71" t="s">
        <v>46</v>
      </c>
      <c r="K20" s="1" t="s">
        <v>47</v>
      </c>
      <c r="M20" s="72" t="s">
        <v>48</v>
      </c>
    </row>
    <row r="21" spans="1:13" ht="15.75">
      <c r="A21" s="64">
        <v>11</v>
      </c>
      <c r="B21" s="65">
        <v>295071</v>
      </c>
      <c r="C21" s="66" t="s">
        <v>60</v>
      </c>
      <c r="D21" s="66" t="s">
        <v>45</v>
      </c>
      <c r="E21" s="67">
        <v>30</v>
      </c>
      <c r="F21" s="67"/>
      <c r="G21" s="68">
        <f t="shared" si="0"/>
        <v>0</v>
      </c>
      <c r="H21" s="69"/>
      <c r="I21" s="70"/>
      <c r="J21" s="71" t="s">
        <v>46</v>
      </c>
      <c r="K21" s="1" t="s">
        <v>47</v>
      </c>
      <c r="M21" s="72" t="s">
        <v>48</v>
      </c>
    </row>
    <row r="22" spans="1:13" ht="15.75">
      <c r="A22" s="64">
        <v>12</v>
      </c>
      <c r="B22" s="65">
        <v>295073</v>
      </c>
      <c r="C22" s="66" t="s">
        <v>61</v>
      </c>
      <c r="D22" s="66" t="s">
        <v>45</v>
      </c>
      <c r="E22" s="67">
        <v>14</v>
      </c>
      <c r="F22" s="67"/>
      <c r="G22" s="68">
        <f t="shared" si="0"/>
        <v>0</v>
      </c>
      <c r="H22" s="69"/>
      <c r="I22" s="70"/>
      <c r="J22" s="71" t="s">
        <v>46</v>
      </c>
      <c r="K22" s="1" t="s">
        <v>47</v>
      </c>
      <c r="M22" s="72" t="s">
        <v>48</v>
      </c>
    </row>
    <row r="23" spans="1:13" ht="15.75">
      <c r="A23" s="64">
        <v>13</v>
      </c>
      <c r="B23" s="65">
        <v>190214</v>
      </c>
      <c r="C23" s="66" t="s">
        <v>62</v>
      </c>
      <c r="D23" s="66" t="s">
        <v>45</v>
      </c>
      <c r="E23" s="67">
        <v>7</v>
      </c>
      <c r="F23" s="67"/>
      <c r="G23" s="68">
        <f t="shared" si="0"/>
        <v>0</v>
      </c>
      <c r="H23" s="69"/>
      <c r="I23" s="70"/>
      <c r="J23" s="71" t="s">
        <v>46</v>
      </c>
      <c r="M23" s="72" t="s">
        <v>48</v>
      </c>
    </row>
    <row r="24" spans="1:13" ht="15.75">
      <c r="A24" s="64">
        <v>14</v>
      </c>
      <c r="B24" s="65">
        <v>321500</v>
      </c>
      <c r="C24" s="66" t="s">
        <v>63</v>
      </c>
      <c r="D24" s="66" t="s">
        <v>55</v>
      </c>
      <c r="E24" s="67">
        <v>334</v>
      </c>
      <c r="F24" s="67"/>
      <c r="G24" s="68">
        <f t="shared" si="0"/>
        <v>0</v>
      </c>
      <c r="H24" s="69"/>
      <c r="I24" s="70"/>
      <c r="J24" s="71" t="s">
        <v>46</v>
      </c>
      <c r="K24" s="1" t="s">
        <v>47</v>
      </c>
      <c r="M24" s="72" t="s">
        <v>48</v>
      </c>
    </row>
    <row r="25" spans="1:13" ht="15.75">
      <c r="A25" s="64">
        <v>15</v>
      </c>
      <c r="B25" s="65">
        <v>721132</v>
      </c>
      <c r="C25" s="66" t="s">
        <v>64</v>
      </c>
      <c r="D25" s="66" t="s">
        <v>45</v>
      </c>
      <c r="E25" s="67">
        <v>1</v>
      </c>
      <c r="F25" s="67"/>
      <c r="G25" s="68">
        <f t="shared" si="0"/>
        <v>0</v>
      </c>
      <c r="H25" s="69"/>
      <c r="I25" s="70"/>
      <c r="J25" s="71" t="s">
        <v>53</v>
      </c>
      <c r="K25" s="1" t="s">
        <v>47</v>
      </c>
      <c r="M25" s="72" t="s">
        <v>48</v>
      </c>
    </row>
    <row r="26" spans="1:13" ht="15.75">
      <c r="A26" s="64">
        <v>16</v>
      </c>
      <c r="B26" s="65">
        <v>433163</v>
      </c>
      <c r="C26" s="66" t="s">
        <v>65</v>
      </c>
      <c r="D26" s="66" t="s">
        <v>45</v>
      </c>
      <c r="E26" s="67">
        <v>3</v>
      </c>
      <c r="F26" s="67"/>
      <c r="G26" s="68">
        <f t="shared" si="0"/>
        <v>0</v>
      </c>
      <c r="H26" s="69"/>
      <c r="I26" s="70"/>
      <c r="J26" s="71" t="s">
        <v>46</v>
      </c>
      <c r="M26" s="72" t="s">
        <v>48</v>
      </c>
    </row>
    <row r="27" spans="1:13" ht="15.75">
      <c r="A27" s="64">
        <v>17</v>
      </c>
      <c r="B27" s="65">
        <v>20028</v>
      </c>
      <c r="C27" s="66" t="s">
        <v>66</v>
      </c>
      <c r="D27" s="66" t="s">
        <v>45</v>
      </c>
      <c r="E27" s="67">
        <v>4</v>
      </c>
      <c r="F27" s="67"/>
      <c r="G27" s="68">
        <f t="shared" si="0"/>
        <v>0</v>
      </c>
      <c r="H27" s="69"/>
      <c r="I27" s="70"/>
      <c r="J27" s="71" t="s">
        <v>46</v>
      </c>
      <c r="K27" s="1" t="s">
        <v>47</v>
      </c>
      <c r="M27" s="72" t="s">
        <v>48</v>
      </c>
    </row>
    <row r="28" spans="1:13" ht="15.75">
      <c r="A28" s="64">
        <v>18</v>
      </c>
      <c r="B28" s="65">
        <v>322125</v>
      </c>
      <c r="C28" s="66" t="s">
        <v>67</v>
      </c>
      <c r="D28" s="66" t="s">
        <v>55</v>
      </c>
      <c r="E28" s="67">
        <v>3</v>
      </c>
      <c r="F28" s="67"/>
      <c r="G28" s="68">
        <f t="shared" si="0"/>
        <v>0</v>
      </c>
      <c r="H28" s="69"/>
      <c r="I28" s="70"/>
      <c r="J28" s="71" t="s">
        <v>46</v>
      </c>
      <c r="K28" s="1" t="s">
        <v>47</v>
      </c>
      <c r="M28" s="72" t="s">
        <v>48</v>
      </c>
    </row>
    <row r="29" spans="1:13" ht="15.75">
      <c r="A29" s="64">
        <v>19</v>
      </c>
      <c r="B29" s="65">
        <v>18245</v>
      </c>
      <c r="C29" s="66" t="s">
        <v>68</v>
      </c>
      <c r="D29" s="66" t="s">
        <v>55</v>
      </c>
      <c r="E29" s="67">
        <v>9</v>
      </c>
      <c r="F29" s="67"/>
      <c r="G29" s="68">
        <f t="shared" si="0"/>
        <v>0</v>
      </c>
      <c r="H29" s="69"/>
      <c r="I29" s="70"/>
      <c r="J29" s="71" t="s">
        <v>46</v>
      </c>
      <c r="K29" s="1" t="s">
        <v>47</v>
      </c>
      <c r="M29" s="72" t="s">
        <v>48</v>
      </c>
    </row>
    <row r="30" spans="1:13" ht="15.75">
      <c r="A30" s="73">
        <v>20</v>
      </c>
      <c r="B30" s="74">
        <v>18246</v>
      </c>
      <c r="C30" s="75" t="s">
        <v>69</v>
      </c>
      <c r="D30" s="75" t="s">
        <v>45</v>
      </c>
      <c r="E30" s="76">
        <v>10</v>
      </c>
      <c r="F30" s="76"/>
      <c r="G30" s="77">
        <f t="shared" si="0"/>
        <v>0</v>
      </c>
      <c r="H30" s="78"/>
      <c r="I30" s="79"/>
      <c r="J30" s="80" t="s">
        <v>46</v>
      </c>
      <c r="K30" s="1" t="s">
        <v>47</v>
      </c>
      <c r="M30" s="72" t="s">
        <v>48</v>
      </c>
    </row>
    <row r="31" spans="1:13" s="89" customFormat="1" ht="15.75">
      <c r="A31" s="81"/>
      <c r="B31" s="82"/>
      <c r="C31" s="83" t="s">
        <v>70</v>
      </c>
      <c r="D31" s="83"/>
      <c r="E31" s="84"/>
      <c r="F31" s="84"/>
      <c r="G31" s="85">
        <f>SUM(G11:G30)</f>
        <v>0</v>
      </c>
      <c r="H31" s="86"/>
      <c r="I31" s="87"/>
      <c r="J31" s="88"/>
      <c r="M31" s="90" t="s">
        <v>48</v>
      </c>
    </row>
    <row r="32" spans="1:13" s="63" customFormat="1" ht="19.5" customHeight="1">
      <c r="A32" s="91" t="s">
        <v>71</v>
      </c>
      <c r="B32" s="92"/>
      <c r="C32" s="93"/>
      <c r="D32" s="93"/>
      <c r="E32" s="94"/>
      <c r="F32" s="94"/>
      <c r="G32" s="95"/>
      <c r="H32" s="96"/>
      <c r="I32" s="97"/>
      <c r="J32" s="98"/>
      <c r="M32" s="99"/>
    </row>
    <row r="33" spans="1:13" ht="15.75">
      <c r="A33" s="64">
        <v>21</v>
      </c>
      <c r="B33" s="65">
        <v>46134</v>
      </c>
      <c r="C33" s="66" t="s">
        <v>72</v>
      </c>
      <c r="D33" s="66" t="s">
        <v>73</v>
      </c>
      <c r="E33" s="67">
        <v>1.47</v>
      </c>
      <c r="F33" s="67"/>
      <c r="G33" s="68">
        <f aca="true" t="shared" si="1" ref="G33:G44">E33*F33</f>
        <v>0</v>
      </c>
      <c r="H33" s="69"/>
      <c r="I33" s="70"/>
      <c r="J33" s="71" t="s">
        <v>46</v>
      </c>
      <c r="M33" s="72" t="s">
        <v>74</v>
      </c>
    </row>
    <row r="34" spans="1:13" ht="15.75">
      <c r="A34" s="64">
        <v>22</v>
      </c>
      <c r="B34" s="65">
        <v>46241</v>
      </c>
      <c r="C34" s="66" t="s">
        <v>75</v>
      </c>
      <c r="D34" s="66" t="s">
        <v>73</v>
      </c>
      <c r="E34" s="67">
        <v>0.35</v>
      </c>
      <c r="F34" s="67"/>
      <c r="G34" s="68">
        <f t="shared" si="1"/>
        <v>0</v>
      </c>
      <c r="H34" s="69"/>
      <c r="I34" s="70"/>
      <c r="J34" s="71" t="s">
        <v>46</v>
      </c>
      <c r="M34" s="72" t="s">
        <v>74</v>
      </c>
    </row>
    <row r="35" spans="1:13" ht="15.75">
      <c r="A35" s="64">
        <v>23</v>
      </c>
      <c r="B35" s="65">
        <v>46452</v>
      </c>
      <c r="C35" s="66" t="s">
        <v>76</v>
      </c>
      <c r="D35" s="66" t="s">
        <v>45</v>
      </c>
      <c r="E35" s="67">
        <v>7</v>
      </c>
      <c r="F35" s="67"/>
      <c r="G35" s="68">
        <f t="shared" si="1"/>
        <v>0</v>
      </c>
      <c r="H35" s="69"/>
      <c r="I35" s="70"/>
      <c r="J35" s="71" t="s">
        <v>46</v>
      </c>
      <c r="M35" s="72" t="s">
        <v>74</v>
      </c>
    </row>
    <row r="36" spans="1:13" ht="15.75">
      <c r="A36" s="64">
        <v>24</v>
      </c>
      <c r="B36" s="65">
        <v>46114</v>
      </c>
      <c r="C36" s="66" t="s">
        <v>77</v>
      </c>
      <c r="D36" s="66" t="s">
        <v>73</v>
      </c>
      <c r="E36" s="67">
        <v>12.95</v>
      </c>
      <c r="F36" s="67"/>
      <c r="G36" s="68">
        <f t="shared" si="1"/>
        <v>0</v>
      </c>
      <c r="H36" s="69"/>
      <c r="I36" s="70"/>
      <c r="J36" s="71" t="s">
        <v>46</v>
      </c>
      <c r="M36" s="72" t="s">
        <v>74</v>
      </c>
    </row>
    <row r="37" spans="1:13" ht="15.75">
      <c r="A37" s="64">
        <v>25</v>
      </c>
      <c r="B37" s="65">
        <v>46383</v>
      </c>
      <c r="C37" s="66" t="s">
        <v>78</v>
      </c>
      <c r="D37" s="66" t="s">
        <v>55</v>
      </c>
      <c r="E37" s="67">
        <v>185</v>
      </c>
      <c r="F37" s="67"/>
      <c r="G37" s="68">
        <f t="shared" si="1"/>
        <v>0</v>
      </c>
      <c r="H37" s="69"/>
      <c r="I37" s="70"/>
      <c r="J37" s="71" t="s">
        <v>46</v>
      </c>
      <c r="M37" s="72" t="s">
        <v>74</v>
      </c>
    </row>
    <row r="38" spans="1:13" ht="15.75">
      <c r="A38" s="64">
        <v>26</v>
      </c>
      <c r="B38" s="65">
        <v>46112</v>
      </c>
      <c r="C38" s="66" t="s">
        <v>79</v>
      </c>
      <c r="D38" s="66" t="s">
        <v>73</v>
      </c>
      <c r="E38" s="67">
        <v>4.1</v>
      </c>
      <c r="F38" s="67"/>
      <c r="G38" s="68">
        <f t="shared" si="1"/>
        <v>0</v>
      </c>
      <c r="H38" s="69"/>
      <c r="I38" s="70"/>
      <c r="J38" s="71" t="s">
        <v>46</v>
      </c>
      <c r="M38" s="72" t="s">
        <v>74</v>
      </c>
    </row>
    <row r="39" spans="1:13" ht="15.75">
      <c r="A39" s="64">
        <v>27</v>
      </c>
      <c r="B39" s="65">
        <v>46114</v>
      </c>
      <c r="C39" s="66" t="s">
        <v>77</v>
      </c>
      <c r="D39" s="66" t="s">
        <v>73</v>
      </c>
      <c r="E39" s="67">
        <v>5.46</v>
      </c>
      <c r="F39" s="67"/>
      <c r="G39" s="68">
        <f t="shared" si="1"/>
        <v>0</v>
      </c>
      <c r="H39" s="69"/>
      <c r="I39" s="70"/>
      <c r="J39" s="71" t="s">
        <v>46</v>
      </c>
      <c r="M39" s="72" t="s">
        <v>74</v>
      </c>
    </row>
    <row r="40" spans="1:13" ht="15.75">
      <c r="A40" s="64">
        <v>28</v>
      </c>
      <c r="B40" s="65">
        <v>46383</v>
      </c>
      <c r="C40" s="66" t="s">
        <v>78</v>
      </c>
      <c r="D40" s="66" t="s">
        <v>55</v>
      </c>
      <c r="E40" s="67">
        <v>78</v>
      </c>
      <c r="F40" s="67"/>
      <c r="G40" s="68">
        <f t="shared" si="1"/>
        <v>0</v>
      </c>
      <c r="H40" s="69"/>
      <c r="I40" s="70"/>
      <c r="J40" s="71" t="s">
        <v>46</v>
      </c>
      <c r="M40" s="72" t="s">
        <v>74</v>
      </c>
    </row>
    <row r="41" spans="1:13" ht="15.75">
      <c r="A41" s="64">
        <v>29</v>
      </c>
      <c r="B41" s="65">
        <v>46112</v>
      </c>
      <c r="C41" s="66" t="s">
        <v>79</v>
      </c>
      <c r="D41" s="66" t="s">
        <v>73</v>
      </c>
      <c r="E41" s="67">
        <v>1.32</v>
      </c>
      <c r="F41" s="67"/>
      <c r="G41" s="68">
        <f t="shared" si="1"/>
        <v>0</v>
      </c>
      <c r="H41" s="69"/>
      <c r="I41" s="70"/>
      <c r="J41" s="71" t="s">
        <v>46</v>
      </c>
      <c r="M41" s="72" t="s">
        <v>74</v>
      </c>
    </row>
    <row r="42" spans="1:13" ht="15.75">
      <c r="A42" s="64">
        <v>30</v>
      </c>
      <c r="B42" s="65">
        <v>46114</v>
      </c>
      <c r="C42" s="66" t="s">
        <v>77</v>
      </c>
      <c r="D42" s="66" t="s">
        <v>73</v>
      </c>
      <c r="E42" s="67">
        <v>1.75</v>
      </c>
      <c r="F42" s="67"/>
      <c r="G42" s="68">
        <f t="shared" si="1"/>
        <v>0</v>
      </c>
      <c r="H42" s="69"/>
      <c r="I42" s="70"/>
      <c r="J42" s="71" t="s">
        <v>46</v>
      </c>
      <c r="M42" s="72" t="s">
        <v>74</v>
      </c>
    </row>
    <row r="43" spans="1:13" ht="15.75">
      <c r="A43" s="64">
        <v>31</v>
      </c>
      <c r="B43" s="65">
        <v>46383</v>
      </c>
      <c r="C43" s="66" t="s">
        <v>78</v>
      </c>
      <c r="D43" s="66" t="s">
        <v>55</v>
      </c>
      <c r="E43" s="67">
        <v>25</v>
      </c>
      <c r="F43" s="67"/>
      <c r="G43" s="68">
        <f t="shared" si="1"/>
        <v>0</v>
      </c>
      <c r="H43" s="69"/>
      <c r="I43" s="70"/>
      <c r="J43" s="71" t="s">
        <v>46</v>
      </c>
      <c r="M43" s="72" t="s">
        <v>74</v>
      </c>
    </row>
    <row r="44" spans="1:13" ht="15.75">
      <c r="A44" s="73">
        <v>32</v>
      </c>
      <c r="B44" s="74">
        <v>46412</v>
      </c>
      <c r="C44" s="75" t="s">
        <v>80</v>
      </c>
      <c r="D44" s="75" t="s">
        <v>55</v>
      </c>
      <c r="E44" s="76">
        <v>30</v>
      </c>
      <c r="F44" s="76"/>
      <c r="G44" s="77">
        <f t="shared" si="1"/>
        <v>0</v>
      </c>
      <c r="H44" s="78"/>
      <c r="I44" s="79"/>
      <c r="J44" s="80" t="s">
        <v>46</v>
      </c>
      <c r="M44" s="72" t="s">
        <v>74</v>
      </c>
    </row>
    <row r="45" spans="1:13" s="89" customFormat="1" ht="15.75">
      <c r="A45" s="81"/>
      <c r="B45" s="82"/>
      <c r="C45" s="83" t="s">
        <v>70</v>
      </c>
      <c r="D45" s="83"/>
      <c r="E45" s="84"/>
      <c r="F45" s="84"/>
      <c r="G45" s="85">
        <f>SUM(G33:G44)</f>
        <v>0</v>
      </c>
      <c r="H45" s="86"/>
      <c r="I45" s="87"/>
      <c r="J45" s="88"/>
      <c r="M45" s="90" t="s">
        <v>74</v>
      </c>
    </row>
    <row r="46" spans="1:13" s="63" customFormat="1" ht="19.5" customHeight="1">
      <c r="A46" s="91" t="s">
        <v>81</v>
      </c>
      <c r="B46" s="92"/>
      <c r="C46" s="93"/>
      <c r="D46" s="93"/>
      <c r="E46" s="94"/>
      <c r="F46" s="94"/>
      <c r="G46" s="95"/>
      <c r="H46" s="96"/>
      <c r="I46" s="97"/>
      <c r="J46" s="98"/>
      <c r="M46" s="99"/>
    </row>
    <row r="47" spans="1:13" ht="15.75">
      <c r="A47" s="64">
        <v>33</v>
      </c>
      <c r="B47" s="65">
        <v>210204002</v>
      </c>
      <c r="C47" s="66" t="s">
        <v>82</v>
      </c>
      <c r="D47" s="66" t="s">
        <v>45</v>
      </c>
      <c r="E47" s="67">
        <v>7</v>
      </c>
      <c r="F47" s="67"/>
      <c r="G47" s="68">
        <f aca="true" t="shared" si="2" ref="G47:G66">E47*F47</f>
        <v>0</v>
      </c>
      <c r="H47" s="69"/>
      <c r="I47" s="70"/>
      <c r="J47" s="71" t="s">
        <v>46</v>
      </c>
      <c r="M47" s="72" t="s">
        <v>83</v>
      </c>
    </row>
    <row r="48" spans="1:13" ht="15.75">
      <c r="A48" s="64">
        <v>34</v>
      </c>
      <c r="B48" s="65">
        <v>210204201</v>
      </c>
      <c r="C48" s="66" t="s">
        <v>84</v>
      </c>
      <c r="D48" s="66" t="s">
        <v>45</v>
      </c>
      <c r="E48" s="67">
        <v>7</v>
      </c>
      <c r="F48" s="67"/>
      <c r="G48" s="68">
        <f t="shared" si="2"/>
        <v>0</v>
      </c>
      <c r="H48" s="69"/>
      <c r="I48" s="70"/>
      <c r="J48" s="71" t="s">
        <v>46</v>
      </c>
      <c r="M48" s="72" t="s">
        <v>83</v>
      </c>
    </row>
    <row r="49" spans="1:13" ht="15.75">
      <c r="A49" s="64">
        <v>35</v>
      </c>
      <c r="B49" s="65">
        <v>210202104</v>
      </c>
      <c r="C49" s="66" t="s">
        <v>85</v>
      </c>
      <c r="D49" s="66" t="s">
        <v>45</v>
      </c>
      <c r="E49" s="67">
        <v>7</v>
      </c>
      <c r="F49" s="67"/>
      <c r="G49" s="68">
        <f t="shared" si="2"/>
        <v>0</v>
      </c>
      <c r="H49" s="69"/>
      <c r="I49" s="70"/>
      <c r="J49" s="71" t="s">
        <v>46</v>
      </c>
      <c r="M49" s="72" t="s">
        <v>83</v>
      </c>
    </row>
    <row r="50" spans="1:13" ht="15.75">
      <c r="A50" s="64">
        <v>36</v>
      </c>
      <c r="B50" s="65">
        <v>210810008</v>
      </c>
      <c r="C50" s="66" t="s">
        <v>86</v>
      </c>
      <c r="D50" s="66" t="s">
        <v>55</v>
      </c>
      <c r="E50" s="67">
        <v>35</v>
      </c>
      <c r="F50" s="67"/>
      <c r="G50" s="68">
        <f t="shared" si="2"/>
        <v>0</v>
      </c>
      <c r="H50" s="69"/>
      <c r="I50" s="70"/>
      <c r="J50" s="71" t="s">
        <v>46</v>
      </c>
      <c r="M50" s="72" t="s">
        <v>83</v>
      </c>
    </row>
    <row r="51" spans="1:13" ht="15.75">
      <c r="A51" s="64">
        <v>37</v>
      </c>
      <c r="B51" s="65">
        <v>210100001</v>
      </c>
      <c r="C51" s="66" t="s">
        <v>87</v>
      </c>
      <c r="D51" s="66" t="s">
        <v>45</v>
      </c>
      <c r="E51" s="67">
        <v>42</v>
      </c>
      <c r="F51" s="67"/>
      <c r="G51" s="68">
        <f t="shared" si="2"/>
        <v>0</v>
      </c>
      <c r="H51" s="69"/>
      <c r="I51" s="70"/>
      <c r="J51" s="71" t="s">
        <v>46</v>
      </c>
      <c r="K51" s="1" t="s">
        <v>47</v>
      </c>
      <c r="M51" s="72" t="s">
        <v>83</v>
      </c>
    </row>
    <row r="52" spans="1:13" ht="15.75">
      <c r="A52" s="64">
        <v>38</v>
      </c>
      <c r="B52" s="65">
        <v>210810013</v>
      </c>
      <c r="C52" s="66" t="s">
        <v>88</v>
      </c>
      <c r="D52" s="66" t="s">
        <v>55</v>
      </c>
      <c r="E52" s="67">
        <v>375</v>
      </c>
      <c r="F52" s="67"/>
      <c r="G52" s="68">
        <f t="shared" si="2"/>
        <v>0</v>
      </c>
      <c r="H52" s="69"/>
      <c r="I52" s="70"/>
      <c r="J52" s="71" t="s">
        <v>46</v>
      </c>
      <c r="M52" s="72" t="s">
        <v>83</v>
      </c>
    </row>
    <row r="53" spans="1:13" ht="15.75">
      <c r="A53" s="64">
        <v>39</v>
      </c>
      <c r="B53" s="65">
        <v>210100101</v>
      </c>
      <c r="C53" s="66" t="s">
        <v>89</v>
      </c>
      <c r="D53" s="66" t="s">
        <v>45</v>
      </c>
      <c r="E53" s="67">
        <v>64</v>
      </c>
      <c r="F53" s="67"/>
      <c r="G53" s="68">
        <f t="shared" si="2"/>
        <v>0</v>
      </c>
      <c r="H53" s="69"/>
      <c r="I53" s="70"/>
      <c r="J53" s="71" t="s">
        <v>46</v>
      </c>
      <c r="K53" s="1" t="s">
        <v>47</v>
      </c>
      <c r="M53" s="72" t="s">
        <v>83</v>
      </c>
    </row>
    <row r="54" spans="1:13" ht="15.75">
      <c r="A54" s="64">
        <v>40</v>
      </c>
      <c r="B54" s="65">
        <v>210950101</v>
      </c>
      <c r="C54" s="66" t="s">
        <v>90</v>
      </c>
      <c r="D54" s="66" t="s">
        <v>45</v>
      </c>
      <c r="E54" s="67">
        <v>17</v>
      </c>
      <c r="F54" s="67"/>
      <c r="G54" s="68">
        <f t="shared" si="2"/>
        <v>0</v>
      </c>
      <c r="H54" s="69"/>
      <c r="I54" s="70"/>
      <c r="J54" s="71" t="s">
        <v>46</v>
      </c>
      <c r="M54" s="72" t="s">
        <v>83</v>
      </c>
    </row>
    <row r="55" spans="1:13" ht="15.75">
      <c r="A55" s="64">
        <v>41</v>
      </c>
      <c r="B55" s="65">
        <v>210220021</v>
      </c>
      <c r="C55" s="66" t="s">
        <v>91</v>
      </c>
      <c r="D55" s="66" t="s">
        <v>55</v>
      </c>
      <c r="E55" s="67">
        <v>318</v>
      </c>
      <c r="F55" s="67"/>
      <c r="G55" s="68">
        <f t="shared" si="2"/>
        <v>0</v>
      </c>
      <c r="H55" s="69"/>
      <c r="I55" s="70"/>
      <c r="J55" s="71" t="s">
        <v>46</v>
      </c>
      <c r="M55" s="72" t="s">
        <v>83</v>
      </c>
    </row>
    <row r="56" spans="1:13" ht="15.75">
      <c r="A56" s="64">
        <v>42</v>
      </c>
      <c r="B56" s="65">
        <v>210220022</v>
      </c>
      <c r="C56" s="66" t="s">
        <v>92</v>
      </c>
      <c r="D56" s="66" t="s">
        <v>55</v>
      </c>
      <c r="E56" s="67">
        <v>14</v>
      </c>
      <c r="F56" s="67"/>
      <c r="G56" s="68">
        <f t="shared" si="2"/>
        <v>0</v>
      </c>
      <c r="H56" s="69"/>
      <c r="I56" s="70"/>
      <c r="J56" s="71" t="s">
        <v>46</v>
      </c>
      <c r="M56" s="72" t="s">
        <v>83</v>
      </c>
    </row>
    <row r="57" spans="1:13" ht="15.75">
      <c r="A57" s="64">
        <v>43</v>
      </c>
      <c r="B57" s="65">
        <v>210100007</v>
      </c>
      <c r="C57" s="66" t="s">
        <v>93</v>
      </c>
      <c r="D57" s="66" t="s">
        <v>45</v>
      </c>
      <c r="E57" s="67">
        <v>7</v>
      </c>
      <c r="F57" s="67"/>
      <c r="G57" s="68">
        <f t="shared" si="2"/>
        <v>0</v>
      </c>
      <c r="H57" s="69"/>
      <c r="I57" s="70"/>
      <c r="J57" s="71" t="s">
        <v>46</v>
      </c>
      <c r="K57" s="1" t="s">
        <v>47</v>
      </c>
      <c r="M57" s="72" t="s">
        <v>83</v>
      </c>
    </row>
    <row r="58" spans="1:13" ht="15.75">
      <c r="A58" s="64">
        <v>44</v>
      </c>
      <c r="B58" s="65">
        <v>210010123</v>
      </c>
      <c r="C58" s="66" t="s">
        <v>94</v>
      </c>
      <c r="D58" s="66" t="s">
        <v>55</v>
      </c>
      <c r="E58" s="67">
        <v>334</v>
      </c>
      <c r="F58" s="67"/>
      <c r="G58" s="68">
        <f t="shared" si="2"/>
        <v>0</v>
      </c>
      <c r="H58" s="69"/>
      <c r="I58" s="70"/>
      <c r="J58" s="71" t="s">
        <v>46</v>
      </c>
      <c r="M58" s="72" t="s">
        <v>83</v>
      </c>
    </row>
    <row r="59" spans="1:13" ht="15.75">
      <c r="A59" s="64">
        <v>45</v>
      </c>
      <c r="B59" s="65">
        <v>210120103</v>
      </c>
      <c r="C59" s="66" t="s">
        <v>95</v>
      </c>
      <c r="D59" s="66" t="s">
        <v>45</v>
      </c>
      <c r="E59" s="67">
        <v>3</v>
      </c>
      <c r="F59" s="67"/>
      <c r="G59" s="68">
        <f t="shared" si="2"/>
        <v>0</v>
      </c>
      <c r="H59" s="69"/>
      <c r="I59" s="70"/>
      <c r="J59" s="71" t="s">
        <v>46</v>
      </c>
      <c r="M59" s="72" t="s">
        <v>83</v>
      </c>
    </row>
    <row r="60" spans="1:13" ht="15.75">
      <c r="A60" s="64">
        <v>46</v>
      </c>
      <c r="B60" s="65">
        <v>210191551</v>
      </c>
      <c r="C60" s="66" t="s">
        <v>96</v>
      </c>
      <c r="D60" s="66" t="s">
        <v>45</v>
      </c>
      <c r="E60" s="67">
        <v>1</v>
      </c>
      <c r="F60" s="67"/>
      <c r="G60" s="68">
        <f t="shared" si="2"/>
        <v>0</v>
      </c>
      <c r="H60" s="69"/>
      <c r="I60" s="70"/>
      <c r="J60" s="71" t="s">
        <v>46</v>
      </c>
      <c r="M60" s="72" t="s">
        <v>83</v>
      </c>
    </row>
    <row r="61" spans="1:13" ht="15.75">
      <c r="A61" s="64">
        <v>47</v>
      </c>
      <c r="B61" s="65">
        <v>210292022</v>
      </c>
      <c r="C61" s="66" t="s">
        <v>97</v>
      </c>
      <c r="D61" s="66" t="s">
        <v>45</v>
      </c>
      <c r="E61" s="67">
        <v>1</v>
      </c>
      <c r="F61" s="67"/>
      <c r="G61" s="68">
        <f t="shared" si="2"/>
        <v>0</v>
      </c>
      <c r="H61" s="69"/>
      <c r="I61" s="70"/>
      <c r="J61" s="71" t="s">
        <v>53</v>
      </c>
      <c r="K61" s="1" t="s">
        <v>47</v>
      </c>
      <c r="M61" s="72" t="s">
        <v>83</v>
      </c>
    </row>
    <row r="62" spans="1:13" ht="15.75">
      <c r="A62" s="64">
        <v>48</v>
      </c>
      <c r="B62" s="65">
        <v>210292025</v>
      </c>
      <c r="C62" s="66" t="s">
        <v>98</v>
      </c>
      <c r="D62" s="66" t="s">
        <v>45</v>
      </c>
      <c r="E62" s="67">
        <v>2</v>
      </c>
      <c r="F62" s="67"/>
      <c r="G62" s="68">
        <f t="shared" si="2"/>
        <v>0</v>
      </c>
      <c r="H62" s="69"/>
      <c r="I62" s="70"/>
      <c r="J62" s="71" t="s">
        <v>53</v>
      </c>
      <c r="K62" s="1" t="s">
        <v>47</v>
      </c>
      <c r="M62" s="72" t="s">
        <v>83</v>
      </c>
    </row>
    <row r="63" spans="1:13" ht="15.75">
      <c r="A63" s="64">
        <v>49</v>
      </c>
      <c r="B63" s="65">
        <v>210220301</v>
      </c>
      <c r="C63" s="66" t="s">
        <v>99</v>
      </c>
      <c r="D63" s="66" t="s">
        <v>45</v>
      </c>
      <c r="E63" s="67">
        <v>18</v>
      </c>
      <c r="F63" s="67"/>
      <c r="G63" s="68">
        <f t="shared" si="2"/>
        <v>0</v>
      </c>
      <c r="H63" s="69"/>
      <c r="I63" s="70"/>
      <c r="J63" s="71" t="s">
        <v>46</v>
      </c>
      <c r="K63" s="1" t="s">
        <v>47</v>
      </c>
      <c r="M63" s="72" t="s">
        <v>83</v>
      </c>
    </row>
    <row r="64" spans="1:13" ht="15.75">
      <c r="A64" s="64">
        <v>50</v>
      </c>
      <c r="B64" s="65">
        <v>210220302</v>
      </c>
      <c r="C64" s="66" t="s">
        <v>100</v>
      </c>
      <c r="D64" s="66" t="s">
        <v>45</v>
      </c>
      <c r="E64" s="67">
        <v>30</v>
      </c>
      <c r="F64" s="67"/>
      <c r="G64" s="68">
        <f t="shared" si="2"/>
        <v>0</v>
      </c>
      <c r="H64" s="69"/>
      <c r="I64" s="70"/>
      <c r="J64" s="71" t="s">
        <v>46</v>
      </c>
      <c r="K64" s="1" t="s">
        <v>47</v>
      </c>
      <c r="M64" s="72" t="s">
        <v>83</v>
      </c>
    </row>
    <row r="65" spans="1:13" ht="15.75">
      <c r="A65" s="64">
        <v>51</v>
      </c>
      <c r="B65" s="65">
        <v>210010023</v>
      </c>
      <c r="C65" s="66" t="s">
        <v>101</v>
      </c>
      <c r="D65" s="66" t="s">
        <v>55</v>
      </c>
      <c r="E65" s="67">
        <v>3</v>
      </c>
      <c r="F65" s="67"/>
      <c r="G65" s="68">
        <f t="shared" si="2"/>
        <v>0</v>
      </c>
      <c r="H65" s="69"/>
      <c r="I65" s="70"/>
      <c r="J65" s="71" t="s">
        <v>46</v>
      </c>
      <c r="M65" s="72" t="s">
        <v>83</v>
      </c>
    </row>
    <row r="66" spans="1:13" ht="15.75">
      <c r="A66" s="73">
        <v>52</v>
      </c>
      <c r="B66" s="74">
        <v>210292022</v>
      </c>
      <c r="C66" s="75" t="s">
        <v>97</v>
      </c>
      <c r="D66" s="75" t="s">
        <v>45</v>
      </c>
      <c r="E66" s="76">
        <v>2</v>
      </c>
      <c r="F66" s="76"/>
      <c r="G66" s="77">
        <f t="shared" si="2"/>
        <v>0</v>
      </c>
      <c r="H66" s="78"/>
      <c r="I66" s="79"/>
      <c r="J66" s="80" t="s">
        <v>53</v>
      </c>
      <c r="K66" s="1" t="s">
        <v>47</v>
      </c>
      <c r="M66" s="72" t="s">
        <v>83</v>
      </c>
    </row>
    <row r="67" spans="1:13" s="89" customFormat="1" ht="15.75">
      <c r="A67" s="81"/>
      <c r="B67" s="82"/>
      <c r="C67" s="83" t="s">
        <v>70</v>
      </c>
      <c r="D67" s="83"/>
      <c r="E67" s="84"/>
      <c r="F67" s="84"/>
      <c r="G67" s="85">
        <f>SUM(G47:G66)</f>
        <v>0</v>
      </c>
      <c r="H67" s="86"/>
      <c r="I67" s="87"/>
      <c r="J67" s="88"/>
      <c r="M67" s="90" t="s">
        <v>83</v>
      </c>
    </row>
    <row r="68" spans="1:13" s="63" customFormat="1" ht="19.5" customHeight="1">
      <c r="A68" s="91" t="s">
        <v>102</v>
      </c>
      <c r="B68" s="92"/>
      <c r="C68" s="93"/>
      <c r="D68" s="93"/>
      <c r="E68" s="94"/>
      <c r="F68" s="94"/>
      <c r="G68" s="95"/>
      <c r="H68" s="96"/>
      <c r="I68" s="97"/>
      <c r="J68" s="98"/>
      <c r="M68" s="99"/>
    </row>
    <row r="69" spans="1:13" ht="15.75">
      <c r="A69" s="64">
        <v>53</v>
      </c>
      <c r="B69" s="65">
        <v>460100002</v>
      </c>
      <c r="C69" s="66" t="s">
        <v>103</v>
      </c>
      <c r="D69" s="66" t="s">
        <v>45</v>
      </c>
      <c r="E69" s="67">
        <v>7</v>
      </c>
      <c r="F69" s="67"/>
      <c r="G69" s="68">
        <f aca="true" t="shared" si="3" ref="G69:G98">E69*F69</f>
        <v>0</v>
      </c>
      <c r="H69" s="69"/>
      <c r="I69" s="70"/>
      <c r="J69" s="71" t="s">
        <v>46</v>
      </c>
      <c r="K69" s="1" t="s">
        <v>47</v>
      </c>
      <c r="M69" s="72" t="s">
        <v>104</v>
      </c>
    </row>
    <row r="70" spans="1:13" ht="15.75">
      <c r="A70" s="64">
        <v>54</v>
      </c>
      <c r="B70" s="65">
        <v>460050713</v>
      </c>
      <c r="C70" s="66" t="s">
        <v>105</v>
      </c>
      <c r="D70" s="66" t="s">
        <v>73</v>
      </c>
      <c r="E70" s="67">
        <v>3.5</v>
      </c>
      <c r="F70" s="67"/>
      <c r="G70" s="68">
        <f t="shared" si="3"/>
        <v>0</v>
      </c>
      <c r="H70" s="69"/>
      <c r="I70" s="70"/>
      <c r="J70" s="71" t="s">
        <v>46</v>
      </c>
      <c r="M70" s="72" t="s">
        <v>104</v>
      </c>
    </row>
    <row r="71" spans="1:13" ht="15.75">
      <c r="A71" s="64">
        <v>55</v>
      </c>
      <c r="B71" s="65">
        <v>460120003</v>
      </c>
      <c r="C71" s="66" t="s">
        <v>106</v>
      </c>
      <c r="D71" s="66" t="s">
        <v>73</v>
      </c>
      <c r="E71" s="67">
        <v>1.4</v>
      </c>
      <c r="F71" s="67"/>
      <c r="G71" s="68">
        <f t="shared" si="3"/>
        <v>0</v>
      </c>
      <c r="H71" s="69"/>
      <c r="I71" s="70"/>
      <c r="J71" s="71" t="s">
        <v>46</v>
      </c>
      <c r="M71" s="72" t="s">
        <v>104</v>
      </c>
    </row>
    <row r="72" spans="1:13" ht="15.75">
      <c r="A72" s="64">
        <v>56</v>
      </c>
      <c r="B72" s="65">
        <v>460300006</v>
      </c>
      <c r="C72" s="66" t="s">
        <v>107</v>
      </c>
      <c r="D72" s="66" t="s">
        <v>73</v>
      </c>
      <c r="E72" s="67">
        <v>1.4</v>
      </c>
      <c r="F72" s="67"/>
      <c r="G72" s="68">
        <f t="shared" si="3"/>
        <v>0</v>
      </c>
      <c r="H72" s="69"/>
      <c r="I72" s="70"/>
      <c r="J72" s="71" t="s">
        <v>46</v>
      </c>
      <c r="M72" s="72" t="s">
        <v>104</v>
      </c>
    </row>
    <row r="73" spans="1:13" ht="15.75">
      <c r="A73" s="64">
        <v>57</v>
      </c>
      <c r="B73" s="65">
        <v>460600001</v>
      </c>
      <c r="C73" s="66" t="s">
        <v>108</v>
      </c>
      <c r="D73" s="66" t="s">
        <v>73</v>
      </c>
      <c r="E73" s="67">
        <v>2.1</v>
      </c>
      <c r="F73" s="67"/>
      <c r="G73" s="68">
        <f t="shared" si="3"/>
        <v>0</v>
      </c>
      <c r="H73" s="69"/>
      <c r="I73" s="70"/>
      <c r="J73" s="71" t="s">
        <v>46</v>
      </c>
      <c r="M73" s="72" t="s">
        <v>104</v>
      </c>
    </row>
    <row r="74" spans="1:13" ht="15.75">
      <c r="A74" s="64">
        <v>58</v>
      </c>
      <c r="B74" s="65">
        <v>460200153</v>
      </c>
      <c r="C74" s="66" t="s">
        <v>109</v>
      </c>
      <c r="D74" s="66" t="s">
        <v>55</v>
      </c>
      <c r="E74" s="67">
        <v>185</v>
      </c>
      <c r="F74" s="67"/>
      <c r="G74" s="68">
        <f t="shared" si="3"/>
        <v>0</v>
      </c>
      <c r="H74" s="69"/>
      <c r="I74" s="70"/>
      <c r="J74" s="71" t="s">
        <v>46</v>
      </c>
      <c r="K74" s="1" t="s">
        <v>47</v>
      </c>
      <c r="M74" s="72" t="s">
        <v>104</v>
      </c>
    </row>
    <row r="75" spans="1:13" ht="15.75">
      <c r="A75" s="64">
        <v>59</v>
      </c>
      <c r="B75" s="65">
        <v>460420022</v>
      </c>
      <c r="C75" s="66" t="s">
        <v>110</v>
      </c>
      <c r="D75" s="66" t="s">
        <v>55</v>
      </c>
      <c r="E75" s="67">
        <v>185</v>
      </c>
      <c r="F75" s="67"/>
      <c r="G75" s="68">
        <f t="shared" si="3"/>
        <v>0</v>
      </c>
      <c r="H75" s="69"/>
      <c r="I75" s="70"/>
      <c r="J75" s="71" t="s">
        <v>46</v>
      </c>
      <c r="M75" s="72" t="s">
        <v>104</v>
      </c>
    </row>
    <row r="76" spans="1:13" ht="15.75">
      <c r="A76" s="64">
        <v>60</v>
      </c>
      <c r="B76" s="65">
        <v>460490012</v>
      </c>
      <c r="C76" s="66" t="s">
        <v>111</v>
      </c>
      <c r="D76" s="66" t="s">
        <v>55</v>
      </c>
      <c r="E76" s="67">
        <v>185</v>
      </c>
      <c r="F76" s="67"/>
      <c r="G76" s="68">
        <f t="shared" si="3"/>
        <v>0</v>
      </c>
      <c r="H76" s="69"/>
      <c r="I76" s="70"/>
      <c r="J76" s="71" t="s">
        <v>46</v>
      </c>
      <c r="M76" s="72" t="s">
        <v>104</v>
      </c>
    </row>
    <row r="77" spans="1:13" ht="15.75">
      <c r="A77" s="64">
        <v>61</v>
      </c>
      <c r="B77" s="65">
        <v>460560153</v>
      </c>
      <c r="C77" s="66" t="s">
        <v>112</v>
      </c>
      <c r="D77" s="66" t="s">
        <v>55</v>
      </c>
      <c r="E77" s="67">
        <v>185</v>
      </c>
      <c r="F77" s="67"/>
      <c r="G77" s="68">
        <f t="shared" si="3"/>
        <v>0</v>
      </c>
      <c r="H77" s="69"/>
      <c r="I77" s="70"/>
      <c r="J77" s="71" t="s">
        <v>46</v>
      </c>
      <c r="M77" s="72" t="s">
        <v>104</v>
      </c>
    </row>
    <row r="78" spans="1:13" ht="15.75">
      <c r="A78" s="64">
        <v>62</v>
      </c>
      <c r="B78" s="65">
        <v>460600001</v>
      </c>
      <c r="C78" s="66" t="s">
        <v>108</v>
      </c>
      <c r="D78" s="66" t="s">
        <v>73</v>
      </c>
      <c r="E78" s="67">
        <v>12.95</v>
      </c>
      <c r="F78" s="67"/>
      <c r="G78" s="68">
        <f t="shared" si="3"/>
        <v>0</v>
      </c>
      <c r="H78" s="69"/>
      <c r="I78" s="70"/>
      <c r="J78" s="71" t="s">
        <v>46</v>
      </c>
      <c r="M78" s="72" t="s">
        <v>104</v>
      </c>
    </row>
    <row r="79" spans="1:13" ht="15.75">
      <c r="A79" s="64">
        <v>63</v>
      </c>
      <c r="B79" s="65">
        <v>460620013</v>
      </c>
      <c r="C79" s="66" t="s">
        <v>113</v>
      </c>
      <c r="D79" s="66" t="s">
        <v>114</v>
      </c>
      <c r="E79" s="67">
        <v>64.75</v>
      </c>
      <c r="F79" s="67"/>
      <c r="G79" s="68">
        <f t="shared" si="3"/>
        <v>0</v>
      </c>
      <c r="H79" s="69"/>
      <c r="I79" s="70"/>
      <c r="J79" s="71" t="s">
        <v>46</v>
      </c>
      <c r="M79" s="72" t="s">
        <v>104</v>
      </c>
    </row>
    <row r="80" spans="1:13" ht="15.75">
      <c r="A80" s="64">
        <v>64</v>
      </c>
      <c r="B80" s="65">
        <v>460200133</v>
      </c>
      <c r="C80" s="66" t="s">
        <v>115</v>
      </c>
      <c r="D80" s="66" t="s">
        <v>55</v>
      </c>
      <c r="E80" s="67">
        <v>78</v>
      </c>
      <c r="F80" s="67"/>
      <c r="G80" s="68">
        <f t="shared" si="3"/>
        <v>0</v>
      </c>
      <c r="H80" s="69"/>
      <c r="I80" s="70"/>
      <c r="J80" s="71" t="s">
        <v>46</v>
      </c>
      <c r="K80" s="1" t="s">
        <v>47</v>
      </c>
      <c r="M80" s="72" t="s">
        <v>104</v>
      </c>
    </row>
    <row r="81" spans="1:13" ht="15.75">
      <c r="A81" s="64">
        <v>65</v>
      </c>
      <c r="B81" s="65">
        <v>460030071</v>
      </c>
      <c r="C81" s="66" t="s">
        <v>116</v>
      </c>
      <c r="D81" s="66" t="s">
        <v>114</v>
      </c>
      <c r="E81" s="67">
        <v>27.3</v>
      </c>
      <c r="F81" s="67"/>
      <c r="G81" s="68">
        <f t="shared" si="3"/>
        <v>0</v>
      </c>
      <c r="H81" s="69"/>
      <c r="I81" s="70"/>
      <c r="J81" s="71" t="s">
        <v>46</v>
      </c>
      <c r="M81" s="72" t="s">
        <v>104</v>
      </c>
    </row>
    <row r="82" spans="1:13" ht="15.75">
      <c r="A82" s="64">
        <v>66</v>
      </c>
      <c r="B82" s="65">
        <v>460030082</v>
      </c>
      <c r="C82" s="66" t="s">
        <v>117</v>
      </c>
      <c r="D82" s="66" t="s">
        <v>55</v>
      </c>
      <c r="E82" s="67">
        <v>156</v>
      </c>
      <c r="F82" s="67"/>
      <c r="G82" s="68">
        <f t="shared" si="3"/>
        <v>0</v>
      </c>
      <c r="H82" s="69"/>
      <c r="I82" s="70"/>
      <c r="J82" s="71" t="s">
        <v>46</v>
      </c>
      <c r="M82" s="72" t="s">
        <v>104</v>
      </c>
    </row>
    <row r="83" spans="1:13" ht="15.75">
      <c r="A83" s="64">
        <v>67</v>
      </c>
      <c r="B83" s="65">
        <v>460080103</v>
      </c>
      <c r="C83" s="66" t="s">
        <v>118</v>
      </c>
      <c r="D83" s="66" t="s">
        <v>114</v>
      </c>
      <c r="E83" s="67">
        <v>27.3</v>
      </c>
      <c r="F83" s="67"/>
      <c r="G83" s="68">
        <f t="shared" si="3"/>
        <v>0</v>
      </c>
      <c r="H83" s="69"/>
      <c r="I83" s="70"/>
      <c r="J83" s="71" t="s">
        <v>46</v>
      </c>
      <c r="M83" s="72" t="s">
        <v>104</v>
      </c>
    </row>
    <row r="84" spans="1:13" ht="15.75">
      <c r="A84" s="64">
        <v>68</v>
      </c>
      <c r="B84" s="65">
        <v>460420022</v>
      </c>
      <c r="C84" s="66" t="s">
        <v>110</v>
      </c>
      <c r="D84" s="66" t="s">
        <v>55</v>
      </c>
      <c r="E84" s="67">
        <v>78</v>
      </c>
      <c r="F84" s="67"/>
      <c r="G84" s="68">
        <f t="shared" si="3"/>
        <v>0</v>
      </c>
      <c r="H84" s="69"/>
      <c r="I84" s="70"/>
      <c r="J84" s="71" t="s">
        <v>46</v>
      </c>
      <c r="M84" s="72" t="s">
        <v>104</v>
      </c>
    </row>
    <row r="85" spans="1:13" ht="15.75">
      <c r="A85" s="64">
        <v>69</v>
      </c>
      <c r="B85" s="65">
        <v>460490012</v>
      </c>
      <c r="C85" s="66" t="s">
        <v>111</v>
      </c>
      <c r="D85" s="66" t="s">
        <v>55</v>
      </c>
      <c r="E85" s="67">
        <v>78</v>
      </c>
      <c r="F85" s="67"/>
      <c r="G85" s="68">
        <f t="shared" si="3"/>
        <v>0</v>
      </c>
      <c r="H85" s="69"/>
      <c r="I85" s="70"/>
      <c r="J85" s="71" t="s">
        <v>46</v>
      </c>
      <c r="M85" s="72" t="s">
        <v>104</v>
      </c>
    </row>
    <row r="86" spans="1:13" ht="15.75">
      <c r="A86" s="64">
        <v>70</v>
      </c>
      <c r="B86" s="65">
        <v>460600001</v>
      </c>
      <c r="C86" s="66" t="s">
        <v>108</v>
      </c>
      <c r="D86" s="66" t="s">
        <v>73</v>
      </c>
      <c r="E86" s="67">
        <v>13.65</v>
      </c>
      <c r="F86" s="67"/>
      <c r="G86" s="68">
        <f t="shared" si="3"/>
        <v>0</v>
      </c>
      <c r="H86" s="69"/>
      <c r="I86" s="70"/>
      <c r="J86" s="71" t="s">
        <v>46</v>
      </c>
      <c r="M86" s="72" t="s">
        <v>104</v>
      </c>
    </row>
    <row r="87" spans="1:13" ht="15.75">
      <c r="A87" s="64">
        <v>71</v>
      </c>
      <c r="B87" s="65">
        <v>460650015</v>
      </c>
      <c r="C87" s="66" t="s">
        <v>119</v>
      </c>
      <c r="D87" s="66" t="s">
        <v>73</v>
      </c>
      <c r="E87" s="67">
        <v>4.1</v>
      </c>
      <c r="F87" s="67"/>
      <c r="G87" s="68">
        <f t="shared" si="3"/>
        <v>0</v>
      </c>
      <c r="H87" s="69"/>
      <c r="I87" s="70"/>
      <c r="J87" s="71" t="s">
        <v>46</v>
      </c>
      <c r="M87" s="72" t="s">
        <v>104</v>
      </c>
    </row>
    <row r="88" spans="1:13" ht="15.75">
      <c r="A88" s="64">
        <v>72</v>
      </c>
      <c r="B88" s="65">
        <v>460650022</v>
      </c>
      <c r="C88" s="66" t="s">
        <v>120</v>
      </c>
      <c r="D88" s="66" t="s">
        <v>114</v>
      </c>
      <c r="E88" s="67">
        <v>27.3</v>
      </c>
      <c r="F88" s="67"/>
      <c r="G88" s="68">
        <f t="shared" si="3"/>
        <v>0</v>
      </c>
      <c r="H88" s="69"/>
      <c r="I88" s="70"/>
      <c r="J88" s="71" t="s">
        <v>46</v>
      </c>
      <c r="M88" s="72" t="s">
        <v>104</v>
      </c>
    </row>
    <row r="89" spans="1:13" ht="15.75">
      <c r="A89" s="64">
        <v>73</v>
      </c>
      <c r="B89" s="65">
        <v>460650046</v>
      </c>
      <c r="C89" s="66" t="s">
        <v>121</v>
      </c>
      <c r="D89" s="66" t="s">
        <v>114</v>
      </c>
      <c r="E89" s="67">
        <v>27.3</v>
      </c>
      <c r="F89" s="67"/>
      <c r="G89" s="68">
        <f t="shared" si="3"/>
        <v>0</v>
      </c>
      <c r="H89" s="69"/>
      <c r="I89" s="70"/>
      <c r="J89" s="71" t="s">
        <v>46</v>
      </c>
      <c r="M89" s="72" t="s">
        <v>104</v>
      </c>
    </row>
    <row r="90" spans="1:13" ht="15.75">
      <c r="A90" s="64">
        <v>74</v>
      </c>
      <c r="B90" s="65">
        <v>460200133</v>
      </c>
      <c r="C90" s="66" t="s">
        <v>115</v>
      </c>
      <c r="D90" s="66" t="s">
        <v>55</v>
      </c>
      <c r="E90" s="67">
        <v>25</v>
      </c>
      <c r="F90" s="67"/>
      <c r="G90" s="68">
        <f t="shared" si="3"/>
        <v>0</v>
      </c>
      <c r="H90" s="69"/>
      <c r="I90" s="70"/>
      <c r="J90" s="71" t="s">
        <v>46</v>
      </c>
      <c r="K90" s="1" t="s">
        <v>47</v>
      </c>
      <c r="M90" s="72" t="s">
        <v>104</v>
      </c>
    </row>
    <row r="91" spans="1:13" ht="15.75">
      <c r="A91" s="64">
        <v>75</v>
      </c>
      <c r="B91" s="65">
        <v>460030032</v>
      </c>
      <c r="C91" s="66" t="s">
        <v>122</v>
      </c>
      <c r="D91" s="66" t="s">
        <v>114</v>
      </c>
      <c r="E91" s="67">
        <v>8.75</v>
      </c>
      <c r="F91" s="67"/>
      <c r="G91" s="68">
        <f t="shared" si="3"/>
        <v>0</v>
      </c>
      <c r="H91" s="69"/>
      <c r="I91" s="70"/>
      <c r="J91" s="71" t="s">
        <v>46</v>
      </c>
      <c r="M91" s="72" t="s">
        <v>104</v>
      </c>
    </row>
    <row r="92" spans="1:13" ht="15.75">
      <c r="A92" s="64">
        <v>76</v>
      </c>
      <c r="B92" s="65">
        <v>460420022</v>
      </c>
      <c r="C92" s="66" t="s">
        <v>110</v>
      </c>
      <c r="D92" s="66" t="s">
        <v>55</v>
      </c>
      <c r="E92" s="67">
        <v>25</v>
      </c>
      <c r="F92" s="67"/>
      <c r="G92" s="68">
        <f t="shared" si="3"/>
        <v>0</v>
      </c>
      <c r="H92" s="69"/>
      <c r="I92" s="70"/>
      <c r="J92" s="71" t="s">
        <v>46</v>
      </c>
      <c r="M92" s="72" t="s">
        <v>104</v>
      </c>
    </row>
    <row r="93" spans="1:13" ht="15.75">
      <c r="A93" s="64">
        <v>77</v>
      </c>
      <c r="B93" s="65">
        <v>460490012</v>
      </c>
      <c r="C93" s="66" t="s">
        <v>111</v>
      </c>
      <c r="D93" s="66" t="s">
        <v>55</v>
      </c>
      <c r="E93" s="67">
        <v>25</v>
      </c>
      <c r="F93" s="67"/>
      <c r="G93" s="68">
        <f t="shared" si="3"/>
        <v>0</v>
      </c>
      <c r="H93" s="69"/>
      <c r="I93" s="70"/>
      <c r="J93" s="71" t="s">
        <v>46</v>
      </c>
      <c r="M93" s="72" t="s">
        <v>104</v>
      </c>
    </row>
    <row r="94" spans="1:13" ht="15.75">
      <c r="A94" s="64">
        <v>78</v>
      </c>
      <c r="B94" s="65">
        <v>460600001</v>
      </c>
      <c r="C94" s="66" t="s">
        <v>108</v>
      </c>
      <c r="D94" s="66" t="s">
        <v>73</v>
      </c>
      <c r="E94" s="67">
        <v>4.38</v>
      </c>
      <c r="F94" s="67"/>
      <c r="G94" s="68">
        <f t="shared" si="3"/>
        <v>0</v>
      </c>
      <c r="H94" s="69"/>
      <c r="I94" s="70"/>
      <c r="J94" s="71" t="s">
        <v>46</v>
      </c>
      <c r="M94" s="72" t="s">
        <v>104</v>
      </c>
    </row>
    <row r="95" spans="1:13" ht="15.75">
      <c r="A95" s="64">
        <v>79</v>
      </c>
      <c r="B95" s="65">
        <v>460650015</v>
      </c>
      <c r="C95" s="66" t="s">
        <v>119</v>
      </c>
      <c r="D95" s="66" t="s">
        <v>73</v>
      </c>
      <c r="E95" s="67">
        <v>1.32</v>
      </c>
      <c r="F95" s="67"/>
      <c r="G95" s="68">
        <f t="shared" si="3"/>
        <v>0</v>
      </c>
      <c r="H95" s="69"/>
      <c r="I95" s="70"/>
      <c r="J95" s="71" t="s">
        <v>46</v>
      </c>
      <c r="M95" s="72" t="s">
        <v>104</v>
      </c>
    </row>
    <row r="96" spans="1:13" ht="15.75">
      <c r="A96" s="64">
        <v>80</v>
      </c>
      <c r="B96" s="65">
        <v>460650051</v>
      </c>
      <c r="C96" s="66" t="s">
        <v>123</v>
      </c>
      <c r="D96" s="66" t="s">
        <v>114</v>
      </c>
      <c r="E96" s="67">
        <v>8.75</v>
      </c>
      <c r="F96" s="67"/>
      <c r="G96" s="68">
        <f t="shared" si="3"/>
        <v>0</v>
      </c>
      <c r="H96" s="69"/>
      <c r="I96" s="70"/>
      <c r="J96" s="71" t="s">
        <v>46</v>
      </c>
      <c r="M96" s="72" t="s">
        <v>104</v>
      </c>
    </row>
    <row r="97" spans="1:13" ht="15.75">
      <c r="A97" s="64">
        <v>81</v>
      </c>
      <c r="B97" s="65">
        <v>460300223</v>
      </c>
      <c r="C97" s="66" t="s">
        <v>124</v>
      </c>
      <c r="D97" s="66" t="s">
        <v>55</v>
      </c>
      <c r="E97" s="67">
        <v>30</v>
      </c>
      <c r="F97" s="67"/>
      <c r="G97" s="68">
        <f t="shared" si="3"/>
        <v>0</v>
      </c>
      <c r="H97" s="69"/>
      <c r="I97" s="70"/>
      <c r="J97" s="71" t="s">
        <v>46</v>
      </c>
      <c r="K97" s="1" t="s">
        <v>47</v>
      </c>
      <c r="M97" s="72" t="s">
        <v>104</v>
      </c>
    </row>
    <row r="98" spans="1:13" ht="15.75">
      <c r="A98" s="73">
        <v>82</v>
      </c>
      <c r="B98" s="74">
        <v>460710001</v>
      </c>
      <c r="C98" s="75" t="s">
        <v>125</v>
      </c>
      <c r="D98" s="75" t="s">
        <v>55</v>
      </c>
      <c r="E98" s="76">
        <v>318</v>
      </c>
      <c r="F98" s="76"/>
      <c r="G98" s="77">
        <f t="shared" si="3"/>
        <v>0</v>
      </c>
      <c r="H98" s="78"/>
      <c r="I98" s="79"/>
      <c r="J98" s="80" t="s">
        <v>46</v>
      </c>
      <c r="K98" s="1" t="s">
        <v>47</v>
      </c>
      <c r="M98" s="72" t="s">
        <v>104</v>
      </c>
    </row>
    <row r="99" spans="1:13" s="89" customFormat="1" ht="15.75">
      <c r="A99" s="81"/>
      <c r="B99" s="82"/>
      <c r="C99" s="83" t="s">
        <v>70</v>
      </c>
      <c r="D99" s="83"/>
      <c r="E99" s="84"/>
      <c r="F99" s="84"/>
      <c r="G99" s="85">
        <f>SUM(G69:G98)</f>
        <v>0</v>
      </c>
      <c r="H99" s="86"/>
      <c r="I99" s="87"/>
      <c r="J99" s="88"/>
      <c r="M99" s="90" t="s">
        <v>104</v>
      </c>
    </row>
    <row r="100" spans="1:13" s="63" customFormat="1" ht="19.5" customHeight="1">
      <c r="A100" s="91" t="s">
        <v>126</v>
      </c>
      <c r="B100" s="92"/>
      <c r="C100" s="93"/>
      <c r="D100" s="93"/>
      <c r="E100" s="94"/>
      <c r="F100" s="94"/>
      <c r="G100" s="95"/>
      <c r="H100" s="96"/>
      <c r="I100" s="97"/>
      <c r="J100" s="98"/>
      <c r="M100" s="99"/>
    </row>
    <row r="101" spans="1:13" ht="15.75">
      <c r="A101" s="64">
        <v>83</v>
      </c>
      <c r="B101" s="65">
        <v>218009001</v>
      </c>
      <c r="C101" s="66" t="s">
        <v>127</v>
      </c>
      <c r="D101" s="66" t="s">
        <v>45</v>
      </c>
      <c r="E101" s="67">
        <v>7</v>
      </c>
      <c r="F101" s="67"/>
      <c r="G101" s="68">
        <f aca="true" t="shared" si="4" ref="G101:G105">E101*F101</f>
        <v>0</v>
      </c>
      <c r="H101" s="69"/>
      <c r="I101" s="70"/>
      <c r="J101" s="71" t="s">
        <v>53</v>
      </c>
      <c r="M101" s="72" t="s">
        <v>128</v>
      </c>
    </row>
    <row r="102" spans="1:13" ht="15.75">
      <c r="A102" s="64">
        <v>84</v>
      </c>
      <c r="B102" s="65">
        <v>218009011</v>
      </c>
      <c r="C102" s="66" t="s">
        <v>129</v>
      </c>
      <c r="D102" s="66" t="s">
        <v>45</v>
      </c>
      <c r="E102" s="67">
        <v>7</v>
      </c>
      <c r="F102" s="67"/>
      <c r="G102" s="68">
        <f t="shared" si="4"/>
        <v>0</v>
      </c>
      <c r="H102" s="69"/>
      <c r="I102" s="70"/>
      <c r="J102" s="71" t="s">
        <v>53</v>
      </c>
      <c r="M102" s="72" t="s">
        <v>128</v>
      </c>
    </row>
    <row r="103" spans="1:13" ht="15.75">
      <c r="A103" s="64">
        <v>85</v>
      </c>
      <c r="B103" s="65">
        <v>219000232</v>
      </c>
      <c r="C103" s="66" t="s">
        <v>130</v>
      </c>
      <c r="D103" s="66" t="s">
        <v>131</v>
      </c>
      <c r="E103" s="67">
        <v>8</v>
      </c>
      <c r="F103" s="67"/>
      <c r="G103" s="68">
        <f t="shared" si="4"/>
        <v>0</v>
      </c>
      <c r="H103" s="69"/>
      <c r="I103" s="70"/>
      <c r="J103" s="71" t="s">
        <v>46</v>
      </c>
      <c r="K103" s="1" t="s">
        <v>47</v>
      </c>
      <c r="M103" s="72" t="s">
        <v>128</v>
      </c>
    </row>
    <row r="104" spans="1:13" ht="15.75">
      <c r="A104" s="64">
        <v>86</v>
      </c>
      <c r="B104" s="65">
        <v>219000235</v>
      </c>
      <c r="C104" s="66" t="s">
        <v>132</v>
      </c>
      <c r="D104" s="66" t="s">
        <v>133</v>
      </c>
      <c r="E104" s="67">
        <v>40</v>
      </c>
      <c r="F104" s="67"/>
      <c r="G104" s="68">
        <f t="shared" si="4"/>
        <v>0</v>
      </c>
      <c r="H104" s="69"/>
      <c r="I104" s="70"/>
      <c r="J104" s="71" t="s">
        <v>46</v>
      </c>
      <c r="K104" s="1" t="s">
        <v>47</v>
      </c>
      <c r="M104" s="72" t="s">
        <v>128</v>
      </c>
    </row>
    <row r="105" spans="1:13" ht="15.75">
      <c r="A105" s="73">
        <v>87</v>
      </c>
      <c r="B105" s="74">
        <v>219000460</v>
      </c>
      <c r="C105" s="75" t="s">
        <v>134</v>
      </c>
      <c r="D105" s="75" t="s">
        <v>135</v>
      </c>
      <c r="E105" s="76">
        <v>1</v>
      </c>
      <c r="F105" s="76"/>
      <c r="G105" s="77">
        <f t="shared" si="4"/>
        <v>0</v>
      </c>
      <c r="H105" s="78"/>
      <c r="I105" s="79"/>
      <c r="J105" s="80" t="s">
        <v>46</v>
      </c>
      <c r="K105" s="1" t="s">
        <v>47</v>
      </c>
      <c r="M105" s="72" t="s">
        <v>128</v>
      </c>
    </row>
    <row r="106" spans="1:13" s="89" customFormat="1" ht="15.75">
      <c r="A106" s="100"/>
      <c r="B106" s="101"/>
      <c r="C106" s="102" t="s">
        <v>70</v>
      </c>
      <c r="D106" s="102"/>
      <c r="E106" s="103"/>
      <c r="F106" s="103"/>
      <c r="G106" s="104">
        <f>SUM(G101:G105)</f>
        <v>0</v>
      </c>
      <c r="H106" s="105"/>
      <c r="I106" s="106"/>
      <c r="J106" s="107"/>
      <c r="M106" s="89" t="s">
        <v>128</v>
      </c>
    </row>
    <row r="107" spans="2:9" ht="15.75">
      <c r="B107" s="108"/>
      <c r="E107" s="2"/>
      <c r="F107" s="2"/>
      <c r="G107" s="109"/>
      <c r="H107" s="110"/>
      <c r="I107" s="111"/>
    </row>
    <row r="108" spans="1:9" ht="15.75">
      <c r="A108" s="1" t="s">
        <v>28</v>
      </c>
      <c r="B108" s="108"/>
      <c r="E108" s="2"/>
      <c r="F108" s="2"/>
      <c r="G108" s="109"/>
      <c r="H108" s="110"/>
      <c r="I108" s="111"/>
    </row>
    <row r="109" spans="1:9" ht="15">
      <c r="A109" s="1" t="s">
        <v>29</v>
      </c>
      <c r="B109" s="108"/>
      <c r="E109" s="2"/>
      <c r="F109" s="2"/>
      <c r="G109" s="109"/>
      <c r="H109" s="110"/>
      <c r="I109" s="111"/>
    </row>
  </sheetData>
  <sheetProtection selectLockedCells="1" selectUnlockedCells="1"/>
  <printOptions horizontalCentered="1"/>
  <pageMargins left="0.7" right="0.7" top="0.7875" bottom="0.7875" header="0.5118055555555555" footer="0.3"/>
  <pageSetup fitToHeight="0" fitToWidth="1" horizontalDpi="300" verticalDpi="300" orientation="portrait" paperSize="9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2016-09-09T11:21:21Z</cp:lastPrinted>
  <dcterms:created xsi:type="dcterms:W3CDTF">2016-09-09T09:25:41Z</dcterms:created>
  <dcterms:modified xsi:type="dcterms:W3CDTF">2016-09-09T11:23:42Z</dcterms:modified>
  <cp:category/>
  <cp:version/>
  <cp:contentType/>
  <cp:contentStatus/>
  <cp:revision>2</cp:revision>
</cp:coreProperties>
</file>